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1f3a42771cab8a77/Formación/Excel/Casos de aplicación/"/>
    </mc:Choice>
  </mc:AlternateContent>
  <xr:revisionPtr revIDLastSave="202" documentId="13_ncr:1_{F6A4F7EA-B1D1-4949-BB8D-9FAB2904FD0E}" xr6:coauthVersionLast="47" xr6:coauthVersionMax="47" xr10:uidLastSave="{631A0493-ED79-49C9-919C-FF3BB1E4956F}"/>
  <bookViews>
    <workbookView xWindow="-108" yWindow="-108" windowWidth="23256" windowHeight="12456" xr2:uid="{F232B14B-CDC8-491F-B9C6-4B82F9D3CBDD}"/>
  </bookViews>
  <sheets>
    <sheet name="Data" sheetId="3" r:id="rId1"/>
    <sheet name="Reporte de ventas (1)" sheetId="1" r:id="rId2"/>
    <sheet name="Reporte de ventas (2)" sheetId="4" r:id="rId3"/>
  </sheets>
  <definedNames>
    <definedName name="Gloria">Data!$N$3:$N$5</definedName>
    <definedName name="Laive">Data!$O$3:$O$5</definedName>
    <definedName name="Leche">Data!$N$3:$P$3</definedName>
    <definedName name="Nestle">Data!$P$3:$P$5</definedName>
    <definedName name="Productos">Data!$N$3:$P$5</definedName>
    <definedName name="Queso">Data!$N$4:$P$4</definedName>
    <definedName name="SegmentaciónDeDatos_Año">#N/A</definedName>
    <definedName name="Yogurt">Data!$N$5:$P$5</definedName>
  </definedNames>
  <calcPr calcId="191029"/>
  <pivotCaches>
    <pivotCache cacheId="0" r:id="rId4"/>
    <pivotCache cacheId="75" r:id="rId5"/>
    <pivotCache cacheId="163" r:id="rId6"/>
    <pivotCache cacheId="166" r:id="rId7"/>
    <pivotCache cacheId="169" r:id="rId8"/>
    <pivotCache cacheId="172" r:id="rId9"/>
  </pivotCaches>
  <extLst>
    <ext xmlns:x14="http://schemas.microsoft.com/office/spreadsheetml/2009/9/main" uri="{876F7934-8845-4945-9796-88D515C7AA90}">
      <x14:pivotCaches>
        <pivotCache cacheId="78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so_1_Ventas_d7d2b911-bbd2-4d44-822d-5ed79fe22597" name="Caso_1_Ventas" connection="Consulta - Caso_1_Ventas"/>
          <x15:modelTable id="Calendario_863692ce-1b9d-48b5-8c98-b834802e6c19" name="Calendario" connection="Consulta - Calendario"/>
        </x15:modelTables>
        <x15:modelRelationships>
          <x15:modelRelationship fromTable="Caso_1_Ventas" fromColumn="Fecha" toTable="Calendario" toColumn="Fech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I337" i="3"/>
  <c r="I163" i="3"/>
  <c r="I200" i="3"/>
  <c r="I333" i="3"/>
  <c r="I350" i="3"/>
  <c r="I381" i="3"/>
  <c r="I43" i="3"/>
  <c r="I111" i="3"/>
  <c r="I257" i="3"/>
  <c r="I283" i="3"/>
  <c r="I85" i="3"/>
  <c r="I101" i="3"/>
  <c r="I384" i="3"/>
  <c r="I44" i="3"/>
  <c r="I183" i="3"/>
  <c r="I442" i="3"/>
  <c r="I221" i="3"/>
  <c r="I393" i="3"/>
  <c r="I72" i="3"/>
  <c r="I308" i="3"/>
  <c r="I385" i="3"/>
  <c r="I338" i="3"/>
  <c r="I54" i="3"/>
  <c r="I276" i="3"/>
  <c r="I391" i="3"/>
  <c r="I378" i="3"/>
  <c r="I139" i="3"/>
  <c r="I92" i="3"/>
  <c r="I370" i="3"/>
  <c r="I246" i="3"/>
  <c r="I98" i="3"/>
  <c r="I41" i="3"/>
  <c r="I112" i="3"/>
  <c r="I332" i="3"/>
  <c r="I441" i="3"/>
  <c r="I180" i="3"/>
  <c r="I162" i="3"/>
  <c r="I354" i="3"/>
  <c r="I131" i="3"/>
  <c r="I282" i="3"/>
  <c r="I344" i="3"/>
  <c r="I298" i="3"/>
  <c r="I79" i="3"/>
  <c r="I210" i="3"/>
  <c r="I340" i="3"/>
  <c r="I207" i="3"/>
  <c r="I134" i="3"/>
  <c r="I114" i="3"/>
  <c r="I58" i="3"/>
  <c r="I233" i="3"/>
  <c r="I452" i="3"/>
  <c r="I226" i="3"/>
  <c r="I141" i="3"/>
  <c r="I88" i="3"/>
  <c r="I291" i="3"/>
  <c r="I267" i="3"/>
  <c r="I192" i="3"/>
  <c r="I87" i="3"/>
  <c r="I249" i="3"/>
  <c r="I424" i="3"/>
  <c r="I35" i="3"/>
  <c r="I355" i="3"/>
  <c r="I265" i="3"/>
  <c r="I81" i="3"/>
  <c r="I153" i="3"/>
  <c r="I121" i="3"/>
  <c r="I78" i="3"/>
  <c r="I182" i="3"/>
  <c r="I394" i="3"/>
  <c r="I224" i="3"/>
  <c r="I84" i="3"/>
  <c r="I195" i="3"/>
  <c r="I329" i="3"/>
  <c r="I342" i="3"/>
  <c r="I86" i="3"/>
  <c r="I119" i="3"/>
  <c r="I212" i="3"/>
  <c r="I277" i="3"/>
  <c r="I176" i="3"/>
  <c r="I408" i="3"/>
  <c r="I208" i="3"/>
  <c r="I206" i="3"/>
  <c r="I102" i="3"/>
  <c r="I356" i="3"/>
  <c r="I149" i="3"/>
  <c r="I34" i="3"/>
  <c r="I186" i="3"/>
  <c r="I243" i="3"/>
  <c r="I429" i="3"/>
  <c r="I239" i="3"/>
  <c r="I353" i="3"/>
  <c r="I278" i="3"/>
  <c r="I234" i="3"/>
  <c r="I336" i="3"/>
  <c r="I16" i="3"/>
  <c r="I395" i="3"/>
  <c r="I383" i="3"/>
  <c r="I253" i="3"/>
  <c r="I317" i="3"/>
  <c r="I238" i="3"/>
  <c r="I439" i="3"/>
  <c r="I169" i="3"/>
  <c r="I258" i="3"/>
  <c r="I260" i="3"/>
  <c r="I133" i="3"/>
  <c r="I147" i="3"/>
  <c r="I27" i="3"/>
  <c r="I197" i="3"/>
  <c r="I252" i="3"/>
  <c r="I83" i="3"/>
  <c r="I135" i="3"/>
  <c r="I150" i="3"/>
  <c r="I254" i="3"/>
  <c r="I290" i="3"/>
  <c r="I145" i="3"/>
  <c r="I217" i="3"/>
  <c r="I304" i="3"/>
  <c r="I188" i="3"/>
  <c r="I240" i="3"/>
  <c r="I209" i="3"/>
  <c r="I299" i="3"/>
  <c r="I4" i="3"/>
  <c r="I416" i="3"/>
  <c r="I170" i="3"/>
  <c r="I386" i="3"/>
  <c r="I190" i="3"/>
  <c r="I404" i="3"/>
  <c r="I225" i="3"/>
  <c r="I397" i="3"/>
  <c r="I315" i="3"/>
  <c r="I363" i="3"/>
  <c r="I374" i="3"/>
  <c r="I447" i="3"/>
  <c r="I108" i="3"/>
  <c r="I362" i="3"/>
  <c r="I40" i="3"/>
  <c r="I7" i="3"/>
  <c r="I287" i="3"/>
  <c r="I65" i="3"/>
  <c r="I259" i="3"/>
  <c r="I26" i="3"/>
  <c r="I307" i="3"/>
  <c r="I369" i="3"/>
  <c r="I306" i="3"/>
  <c r="I388" i="3"/>
  <c r="I117" i="3"/>
  <c r="I296" i="3"/>
  <c r="I106" i="3"/>
  <c r="I414" i="3"/>
  <c r="I371" i="3"/>
  <c r="I89" i="3"/>
  <c r="I25" i="3"/>
  <c r="I218" i="3"/>
  <c r="I309" i="3"/>
  <c r="I398" i="3"/>
  <c r="I379" i="3"/>
  <c r="I399" i="3"/>
  <c r="I449" i="3"/>
  <c r="I380" i="3"/>
  <c r="I440" i="3"/>
  <c r="I129" i="3"/>
  <c r="I216" i="3"/>
  <c r="I284" i="3"/>
  <c r="I175" i="3"/>
  <c r="I422" i="3"/>
  <c r="I28" i="3"/>
  <c r="I320" i="3"/>
  <c r="I256" i="3"/>
  <c r="I305" i="3"/>
  <c r="I220" i="3"/>
  <c r="I364" i="3"/>
  <c r="I400" i="3"/>
  <c r="I357" i="3"/>
  <c r="I138" i="3"/>
  <c r="I37" i="3"/>
  <c r="I144" i="3"/>
  <c r="I36" i="3"/>
  <c r="I96" i="3"/>
  <c r="I31" i="3"/>
  <c r="I401" i="3"/>
  <c r="I159" i="3"/>
  <c r="I237" i="3"/>
  <c r="I281" i="3"/>
  <c r="I115" i="3"/>
  <c r="I196" i="3"/>
  <c r="I423" i="3"/>
  <c r="I122" i="3"/>
  <c r="I154" i="3"/>
  <c r="I346" i="3"/>
  <c r="I331" i="3"/>
  <c r="I137" i="3"/>
  <c r="I82" i="3"/>
  <c r="I19" i="3"/>
  <c r="I64" i="3"/>
  <c r="I158" i="3"/>
  <c r="I116" i="3"/>
  <c r="I5" i="3"/>
  <c r="I105" i="3"/>
  <c r="I241" i="3"/>
  <c r="I130" i="3"/>
  <c r="I316" i="3"/>
  <c r="I343" i="3"/>
  <c r="I214" i="3"/>
  <c r="I75" i="3"/>
  <c r="I55" i="3"/>
  <c r="I318" i="3"/>
  <c r="I264" i="3"/>
  <c r="I76" i="3"/>
  <c r="I368" i="3"/>
  <c r="I288" i="3"/>
  <c r="I193" i="3"/>
  <c r="I142" i="3"/>
  <c r="I95" i="3"/>
  <c r="I99" i="3"/>
  <c r="I128" i="3"/>
  <c r="I324" i="3"/>
  <c r="I273" i="3"/>
  <c r="I403" i="3"/>
  <c r="I279" i="3"/>
  <c r="I100" i="3"/>
  <c r="I270" i="3"/>
  <c r="I418" i="3"/>
  <c r="I445" i="3"/>
  <c r="I187" i="3"/>
  <c r="I251" i="3"/>
  <c r="I322" i="3"/>
  <c r="I18" i="3"/>
  <c r="I71" i="3"/>
  <c r="I90" i="3"/>
  <c r="I13" i="3"/>
  <c r="I327" i="3"/>
  <c r="I125" i="3"/>
  <c r="I436" i="3"/>
  <c r="I156" i="3"/>
  <c r="I319" i="3"/>
  <c r="I358" i="3"/>
  <c r="I48" i="3"/>
  <c r="I148" i="3"/>
  <c r="I17" i="3"/>
  <c r="I367" i="3"/>
  <c r="I104" i="3"/>
  <c r="I74" i="3"/>
  <c r="I91" i="3"/>
  <c r="I382" i="3"/>
  <c r="I255" i="3"/>
  <c r="I232" i="3"/>
  <c r="I420" i="3"/>
  <c r="I219" i="3"/>
  <c r="I451" i="3"/>
  <c r="I293" i="3"/>
  <c r="I248" i="3"/>
  <c r="I61" i="3"/>
  <c r="I8" i="3"/>
  <c r="I349" i="3"/>
  <c r="I245" i="3"/>
  <c r="I335" i="3"/>
  <c r="I222" i="3"/>
  <c r="I409" i="3"/>
  <c r="I360" i="3"/>
  <c r="I103" i="3"/>
  <c r="I29" i="3"/>
  <c r="I69" i="3"/>
  <c r="I94" i="3"/>
  <c r="I146" i="3"/>
  <c r="I10" i="3"/>
  <c r="I165" i="3"/>
  <c r="I66" i="3"/>
  <c r="I12" i="3"/>
  <c r="I303" i="3"/>
  <c r="I46" i="3"/>
  <c r="I300" i="3"/>
  <c r="I229" i="3"/>
  <c r="I415" i="3"/>
  <c r="I280" i="3"/>
  <c r="I11" i="3"/>
  <c r="I413" i="3"/>
  <c r="I126" i="3"/>
  <c r="I51" i="3"/>
  <c r="I269" i="3"/>
  <c r="I113" i="3"/>
  <c r="I405" i="3"/>
  <c r="I123" i="3"/>
  <c r="I297" i="3"/>
  <c r="I266" i="3"/>
  <c r="I390" i="3"/>
  <c r="I437" i="3"/>
  <c r="I140" i="3"/>
  <c r="I262" i="3"/>
  <c r="I274" i="3"/>
  <c r="I6" i="3"/>
  <c r="I184" i="3"/>
  <c r="I347" i="3"/>
  <c r="I151" i="3"/>
  <c r="I352" i="3"/>
  <c r="I120" i="3"/>
  <c r="I152" i="3"/>
  <c r="I24" i="3"/>
  <c r="I32" i="3"/>
  <c r="I417" i="3"/>
  <c r="I406" i="3"/>
  <c r="I292" i="3"/>
  <c r="I268" i="3"/>
  <c r="I236" i="3"/>
  <c r="I313" i="3"/>
  <c r="I109" i="3"/>
  <c r="I174" i="3"/>
  <c r="I110" i="3"/>
  <c r="I118" i="3"/>
  <c r="I411" i="3"/>
  <c r="I157" i="3"/>
  <c r="I392" i="3"/>
  <c r="I15" i="3"/>
  <c r="I227" i="3"/>
  <c r="I127" i="3"/>
  <c r="I60" i="3"/>
  <c r="I373" i="3"/>
  <c r="I432" i="3"/>
  <c r="I30" i="3"/>
  <c r="I93" i="3"/>
  <c r="I124" i="3"/>
  <c r="I325" i="3"/>
  <c r="I443" i="3"/>
  <c r="I164" i="3"/>
  <c r="I311" i="3"/>
  <c r="I312" i="3"/>
  <c r="I377" i="3"/>
  <c r="I171" i="3"/>
  <c r="I132" i="3"/>
  <c r="I228" i="3"/>
  <c r="I446" i="3"/>
  <c r="I326" i="3"/>
  <c r="I421" i="3"/>
  <c r="I448" i="3"/>
  <c r="I372" i="3"/>
  <c r="I376" i="3"/>
  <c r="I275" i="3"/>
  <c r="I361" i="3"/>
  <c r="I434" i="3"/>
  <c r="I438" i="3"/>
  <c r="I59" i="3"/>
  <c r="I366" i="3"/>
  <c r="I431" i="3"/>
  <c r="I67" i="3"/>
  <c r="I160" i="3"/>
  <c r="I295" i="3"/>
  <c r="I402" i="3"/>
  <c r="I375" i="3"/>
  <c r="I45" i="3"/>
  <c r="I407" i="3"/>
  <c r="I63" i="3"/>
  <c r="I294" i="3"/>
  <c r="I205" i="3"/>
  <c r="I42" i="3"/>
  <c r="I425" i="3"/>
  <c r="I341" i="3"/>
  <c r="I181" i="3"/>
  <c r="I223" i="3"/>
  <c r="I39" i="3"/>
  <c r="I179" i="3"/>
  <c r="I263" i="3"/>
  <c r="I323" i="3"/>
  <c r="I339" i="3"/>
  <c r="I231" i="3"/>
  <c r="I57" i="3"/>
  <c r="I310" i="3"/>
  <c r="I271" i="3"/>
  <c r="I21" i="3"/>
  <c r="I53" i="3"/>
  <c r="I50" i="3"/>
  <c r="I198" i="3"/>
  <c r="I412" i="3"/>
  <c r="I204" i="3"/>
  <c r="I433" i="3"/>
  <c r="I389" i="3"/>
  <c r="I166" i="3"/>
  <c r="I155" i="3"/>
  <c r="I302" i="3"/>
  <c r="I194" i="3"/>
  <c r="I321" i="3"/>
  <c r="I334" i="3"/>
  <c r="I161" i="3"/>
  <c r="I143" i="3"/>
  <c r="I9" i="3"/>
  <c r="I286" i="3"/>
  <c r="I185" i="3"/>
  <c r="I450" i="3"/>
  <c r="I351" i="3"/>
  <c r="I52" i="3"/>
  <c r="I177" i="3"/>
  <c r="I167" i="3"/>
  <c r="I387" i="3"/>
  <c r="I230" i="3"/>
  <c r="I430" i="3"/>
  <c r="I201" i="3"/>
  <c r="I168" i="3"/>
  <c r="I47" i="3"/>
  <c r="I244" i="3"/>
  <c r="I56" i="3"/>
  <c r="I203" i="3"/>
  <c r="I211" i="3"/>
  <c r="I301" i="3"/>
  <c r="I189" i="3"/>
  <c r="I419" i="3"/>
  <c r="I107" i="3"/>
  <c r="I328" i="3"/>
  <c r="I22" i="3"/>
  <c r="I247" i="3"/>
  <c r="I314" i="3"/>
  <c r="I14" i="3"/>
  <c r="I213" i="3"/>
  <c r="I250" i="3"/>
  <c r="I215" i="3"/>
  <c r="I285" i="3"/>
  <c r="I68" i="3"/>
  <c r="I191" i="3"/>
  <c r="I62" i="3"/>
  <c r="I427" i="3"/>
  <c r="I235" i="3"/>
  <c r="I20" i="3"/>
  <c r="I345" i="3"/>
  <c r="I272" i="3"/>
  <c r="I173" i="3"/>
  <c r="I330" i="3"/>
  <c r="I242" i="3"/>
  <c r="I289" i="3"/>
  <c r="I80" i="3"/>
  <c r="I70" i="3"/>
  <c r="I199" i="3"/>
  <c r="I428" i="3"/>
  <c r="I73" i="3"/>
  <c r="I410" i="3"/>
  <c r="I359" i="3"/>
  <c r="I136" i="3"/>
  <c r="I202" i="3"/>
  <c r="I426" i="3"/>
  <c r="I178" i="3"/>
  <c r="I261" i="3"/>
  <c r="I435" i="3"/>
  <c r="I3" i="3"/>
  <c r="I172" i="3"/>
  <c r="I365" i="3"/>
  <c r="I444" i="3"/>
  <c r="I49" i="3"/>
  <c r="I348" i="3"/>
  <c r="I97" i="3"/>
  <c r="I38" i="3"/>
  <c r="I23" i="3"/>
  <c r="I33" i="3"/>
  <c r="I77" i="3"/>
  <c r="I396" i="3"/>
  <c r="K396" i="3" l="1"/>
  <c r="K77" i="3"/>
  <c r="K33" i="3"/>
  <c r="K23" i="3"/>
  <c r="K38" i="3"/>
  <c r="K97" i="3"/>
  <c r="K348" i="3"/>
  <c r="K49" i="3"/>
  <c r="K444" i="3"/>
  <c r="K365" i="3"/>
  <c r="K172" i="3"/>
  <c r="K3" i="3"/>
  <c r="K435" i="3"/>
  <c r="K261" i="3"/>
  <c r="K178" i="3"/>
  <c r="K426" i="3"/>
  <c r="K202" i="3"/>
  <c r="K136" i="3"/>
  <c r="K359" i="3"/>
  <c r="K410" i="3"/>
  <c r="K73" i="3"/>
  <c r="K428" i="3"/>
  <c r="K199" i="3"/>
  <c r="K70" i="3"/>
  <c r="K80" i="3"/>
  <c r="K289" i="3"/>
  <c r="K242" i="3"/>
  <c r="K330" i="3"/>
  <c r="K173" i="3"/>
  <c r="K272" i="3"/>
  <c r="K345" i="3"/>
  <c r="K20" i="3"/>
  <c r="K235" i="3"/>
  <c r="K427" i="3"/>
  <c r="K62" i="3"/>
  <c r="K191" i="3"/>
  <c r="K68" i="3"/>
  <c r="K285" i="3"/>
  <c r="K215" i="3"/>
  <c r="K250" i="3"/>
  <c r="K213" i="3"/>
  <c r="K14" i="3"/>
  <c r="K314" i="3"/>
  <c r="K247" i="3"/>
  <c r="K22" i="3"/>
  <c r="K328" i="3"/>
  <c r="K107" i="3"/>
  <c r="K419" i="3"/>
  <c r="K189" i="3"/>
  <c r="K301" i="3"/>
  <c r="K211" i="3"/>
  <c r="K203" i="3"/>
  <c r="K56" i="3"/>
  <c r="K244" i="3"/>
  <c r="K47" i="3"/>
  <c r="K168" i="3"/>
  <c r="K201" i="3"/>
  <c r="K430" i="3"/>
  <c r="K230" i="3"/>
  <c r="K387" i="3"/>
  <c r="K167" i="3"/>
  <c r="K177" i="3"/>
  <c r="K52" i="3"/>
  <c r="K351" i="3"/>
  <c r="K450" i="3"/>
  <c r="K185" i="3"/>
  <c r="K286" i="3"/>
  <c r="K9" i="3"/>
  <c r="K143" i="3"/>
  <c r="K161" i="3"/>
  <c r="K334" i="3"/>
  <c r="K321" i="3"/>
  <c r="K194" i="3"/>
  <c r="K302" i="3"/>
  <c r="K155" i="3"/>
  <c r="K166" i="3"/>
  <c r="K389" i="3"/>
  <c r="K433" i="3"/>
  <c r="K204" i="3"/>
  <c r="K412" i="3"/>
  <c r="K198" i="3"/>
  <c r="K50" i="3"/>
  <c r="K53" i="3"/>
  <c r="K21" i="3"/>
  <c r="K271" i="3"/>
  <c r="K310" i="3"/>
  <c r="K57" i="3"/>
  <c r="K231" i="3"/>
  <c r="K339" i="3"/>
  <c r="K323" i="3"/>
  <c r="K263" i="3"/>
  <c r="K179" i="3"/>
  <c r="K39" i="3"/>
  <c r="K223" i="3"/>
  <c r="K181" i="3"/>
  <c r="K341" i="3"/>
  <c r="K425" i="3"/>
  <c r="K42" i="3"/>
  <c r="K205" i="3"/>
  <c r="K294" i="3"/>
  <c r="K63" i="3"/>
  <c r="K407" i="3"/>
  <c r="K45" i="3"/>
  <c r="K375" i="3"/>
  <c r="K402" i="3"/>
  <c r="K295" i="3"/>
  <c r="K160" i="3"/>
  <c r="K67" i="3"/>
  <c r="K431" i="3"/>
  <c r="K366" i="3"/>
  <c r="K59" i="3"/>
  <c r="K438" i="3"/>
  <c r="K434" i="3"/>
  <c r="K361" i="3"/>
  <c r="K275" i="3"/>
  <c r="K376" i="3"/>
  <c r="K372" i="3"/>
  <c r="K448" i="3"/>
  <c r="K421" i="3"/>
  <c r="K326" i="3"/>
  <c r="K446" i="3"/>
  <c r="K228" i="3"/>
  <c r="K132" i="3"/>
  <c r="K171" i="3"/>
  <c r="K377" i="3"/>
  <c r="K312" i="3"/>
  <c r="K311" i="3"/>
  <c r="K164" i="3"/>
  <c r="K443" i="3"/>
  <c r="K325" i="3"/>
  <c r="K124" i="3"/>
  <c r="K93" i="3"/>
  <c r="K30" i="3"/>
  <c r="K432" i="3"/>
  <c r="K373" i="3"/>
  <c r="K60" i="3"/>
  <c r="K127" i="3"/>
  <c r="K227" i="3"/>
  <c r="K15" i="3"/>
  <c r="K392" i="3"/>
  <c r="K157" i="3"/>
  <c r="K411" i="3"/>
  <c r="K118" i="3"/>
  <c r="K110" i="3"/>
  <c r="K174" i="3"/>
  <c r="K109" i="3"/>
  <c r="K313" i="3"/>
  <c r="K236" i="3"/>
  <c r="K268" i="3"/>
  <c r="K292" i="3"/>
  <c r="K406" i="3"/>
  <c r="K417" i="3"/>
  <c r="K32" i="3"/>
  <c r="K24" i="3"/>
  <c r="K152" i="3"/>
  <c r="K120" i="3"/>
  <c r="K352" i="3"/>
  <c r="K151" i="3"/>
  <c r="K347" i="3"/>
  <c r="K184" i="3"/>
  <c r="K6" i="3"/>
  <c r="K274" i="3"/>
  <c r="K262" i="3"/>
  <c r="K140" i="3"/>
  <c r="K437" i="3"/>
  <c r="K390" i="3"/>
  <c r="K266" i="3"/>
  <c r="K297" i="3"/>
  <c r="K123" i="3"/>
  <c r="K405" i="3"/>
  <c r="K113" i="3"/>
  <c r="K269" i="3"/>
  <c r="K51" i="3"/>
  <c r="K126" i="3"/>
  <c r="K413" i="3"/>
  <c r="K11" i="3"/>
  <c r="K280" i="3"/>
  <c r="K415" i="3"/>
  <c r="K229" i="3"/>
  <c r="K300" i="3"/>
  <c r="K46" i="3"/>
  <c r="K303" i="3"/>
  <c r="K12" i="3"/>
  <c r="K66" i="3"/>
  <c r="K165" i="3"/>
  <c r="K10" i="3"/>
  <c r="K146" i="3"/>
  <c r="K94" i="3"/>
  <c r="K69" i="3"/>
  <c r="K29" i="3"/>
  <c r="K103" i="3"/>
  <c r="K360" i="3"/>
  <c r="K409" i="3"/>
  <c r="K222" i="3"/>
  <c r="K335" i="3"/>
  <c r="K245" i="3"/>
  <c r="K349" i="3"/>
  <c r="K8" i="3"/>
  <c r="K61" i="3"/>
  <c r="K248" i="3"/>
  <c r="K293" i="3"/>
  <c r="K451" i="3"/>
  <c r="K219" i="3"/>
  <c r="K420" i="3"/>
  <c r="K232" i="3"/>
  <c r="K255" i="3"/>
  <c r="K382" i="3"/>
  <c r="K91" i="3"/>
  <c r="K74" i="3"/>
  <c r="K104" i="3"/>
  <c r="K367" i="3"/>
  <c r="K17" i="3"/>
  <c r="K148" i="3"/>
  <c r="K48" i="3"/>
  <c r="K358" i="3"/>
  <c r="K319" i="3"/>
  <c r="K156" i="3"/>
  <c r="K436" i="3"/>
  <c r="K125" i="3"/>
  <c r="K327" i="3"/>
  <c r="K13" i="3"/>
  <c r="K90" i="3"/>
  <c r="K71" i="3"/>
  <c r="K18" i="3"/>
  <c r="K322" i="3"/>
  <c r="K251" i="3"/>
  <c r="K187" i="3"/>
  <c r="K445" i="3"/>
  <c r="K418" i="3"/>
  <c r="K270" i="3"/>
  <c r="K100" i="3"/>
  <c r="K279" i="3"/>
  <c r="K403" i="3"/>
  <c r="K273" i="3"/>
  <c r="K324" i="3"/>
  <c r="K128" i="3"/>
  <c r="K99" i="3"/>
  <c r="K95" i="3"/>
  <c r="K142" i="3"/>
  <c r="K193" i="3"/>
  <c r="K288" i="3"/>
  <c r="K368" i="3"/>
  <c r="K76" i="3"/>
  <c r="K264" i="3"/>
  <c r="K318" i="3"/>
  <c r="K55" i="3"/>
  <c r="K75" i="3"/>
  <c r="K214" i="3"/>
  <c r="K343" i="3"/>
  <c r="K316" i="3"/>
  <c r="K130" i="3"/>
  <c r="K241" i="3"/>
  <c r="K105" i="3"/>
  <c r="K5" i="3"/>
  <c r="K116" i="3"/>
  <c r="K158" i="3"/>
  <c r="K64" i="3"/>
  <c r="K19" i="3"/>
  <c r="K82" i="3"/>
  <c r="K137" i="3"/>
  <c r="K331" i="3"/>
  <c r="K346" i="3"/>
  <c r="K154" i="3"/>
  <c r="K122" i="3"/>
  <c r="K423" i="3"/>
  <c r="K196" i="3"/>
  <c r="K115" i="3"/>
  <c r="K281" i="3"/>
  <c r="K237" i="3"/>
  <c r="K159" i="3"/>
  <c r="K401" i="3"/>
  <c r="K31" i="3"/>
  <c r="K96" i="3"/>
  <c r="K36" i="3"/>
  <c r="K144" i="3"/>
  <c r="K37" i="3"/>
  <c r="K138" i="3"/>
  <c r="K357" i="3"/>
  <c r="K400" i="3"/>
  <c r="K364" i="3"/>
  <c r="K220" i="3"/>
  <c r="K305" i="3"/>
  <c r="K256" i="3"/>
  <c r="K320" i="3"/>
  <c r="K28" i="3"/>
  <c r="K422" i="3"/>
  <c r="K175" i="3"/>
  <c r="K284" i="3"/>
  <c r="K216" i="3"/>
  <c r="K129" i="3"/>
  <c r="K440" i="3"/>
  <c r="K380" i="3"/>
  <c r="K449" i="3"/>
  <c r="K399" i="3"/>
  <c r="K379" i="3"/>
  <c r="K398" i="3"/>
  <c r="K309" i="3"/>
  <c r="K218" i="3"/>
  <c r="K25" i="3"/>
  <c r="K89" i="3"/>
  <c r="K371" i="3"/>
  <c r="K414" i="3"/>
  <c r="K106" i="3"/>
  <c r="K296" i="3"/>
  <c r="K117" i="3"/>
  <c r="K388" i="3"/>
  <c r="K306" i="3"/>
  <c r="K369" i="3"/>
  <c r="K307" i="3"/>
  <c r="K26" i="3"/>
  <c r="K259" i="3"/>
  <c r="K65" i="3"/>
  <c r="K287" i="3"/>
  <c r="K7" i="3"/>
  <c r="K40" i="3"/>
  <c r="K362" i="3"/>
  <c r="K108" i="3"/>
  <c r="K447" i="3"/>
  <c r="K374" i="3"/>
  <c r="K363" i="3"/>
  <c r="K315" i="3"/>
  <c r="K397" i="3"/>
  <c r="K225" i="3"/>
  <c r="K404" i="3"/>
  <c r="K190" i="3"/>
  <c r="K386" i="3"/>
  <c r="K170" i="3"/>
  <c r="K416" i="3"/>
  <c r="K4" i="3"/>
  <c r="K299" i="3"/>
  <c r="K209" i="3"/>
  <c r="K240" i="3"/>
  <c r="K188" i="3"/>
  <c r="K304" i="3"/>
  <c r="K217" i="3"/>
  <c r="K145" i="3"/>
  <c r="K290" i="3"/>
  <c r="K254" i="3"/>
  <c r="K150" i="3"/>
  <c r="K135" i="3"/>
  <c r="K83" i="3"/>
  <c r="K252" i="3"/>
  <c r="K197" i="3"/>
  <c r="K27" i="3"/>
  <c r="K147" i="3"/>
  <c r="K133" i="3"/>
  <c r="K260" i="3"/>
  <c r="K258" i="3"/>
  <c r="K169" i="3"/>
  <c r="K439" i="3"/>
  <c r="K238" i="3"/>
  <c r="K317" i="3"/>
  <c r="K253" i="3"/>
  <c r="K383" i="3"/>
  <c r="K395" i="3"/>
  <c r="K16" i="3"/>
  <c r="K336" i="3"/>
  <c r="K234" i="3"/>
  <c r="K278" i="3"/>
  <c r="K353" i="3"/>
  <c r="K239" i="3"/>
  <c r="K429" i="3"/>
  <c r="K243" i="3"/>
  <c r="K186" i="3"/>
  <c r="K34" i="3"/>
  <c r="K149" i="3"/>
  <c r="K356" i="3"/>
  <c r="K102" i="3"/>
  <c r="K206" i="3"/>
  <c r="K208" i="3"/>
  <c r="K408" i="3"/>
  <c r="K176" i="3"/>
  <c r="K277" i="3"/>
  <c r="K212" i="3"/>
  <c r="K119" i="3"/>
  <c r="K86" i="3"/>
  <c r="K342" i="3"/>
  <c r="K329" i="3"/>
  <c r="K195" i="3"/>
  <c r="K84" i="3"/>
  <c r="K224" i="3"/>
  <c r="K394" i="3"/>
  <c r="K182" i="3"/>
  <c r="K78" i="3"/>
  <c r="K121" i="3"/>
  <c r="K153" i="3"/>
  <c r="K81" i="3"/>
  <c r="K265" i="3"/>
  <c r="K355" i="3"/>
  <c r="K35" i="3"/>
  <c r="K424" i="3"/>
  <c r="K249" i="3"/>
  <c r="K87" i="3"/>
  <c r="K192" i="3"/>
  <c r="K267" i="3"/>
  <c r="K291" i="3"/>
  <c r="K88" i="3"/>
  <c r="K141" i="3"/>
  <c r="K226" i="3"/>
  <c r="K452" i="3"/>
  <c r="K233" i="3"/>
  <c r="K58" i="3"/>
  <c r="K114" i="3"/>
  <c r="K134" i="3"/>
  <c r="K207" i="3"/>
  <c r="K340" i="3"/>
  <c r="K210" i="3"/>
  <c r="K79" i="3"/>
  <c r="K298" i="3"/>
  <c r="K344" i="3"/>
  <c r="K282" i="3"/>
  <c r="K131" i="3"/>
  <c r="K354" i="3"/>
  <c r="K162" i="3"/>
  <c r="K180" i="3"/>
  <c r="K441" i="3"/>
  <c r="K332" i="3"/>
  <c r="K112" i="3"/>
  <c r="K41" i="3"/>
  <c r="K98" i="3"/>
  <c r="K246" i="3"/>
  <c r="K370" i="3"/>
  <c r="K92" i="3"/>
  <c r="K139" i="3"/>
  <c r="K378" i="3"/>
  <c r="K391" i="3"/>
  <c r="K276" i="3"/>
  <c r="K54" i="3"/>
  <c r="K338" i="3"/>
  <c r="K385" i="3"/>
  <c r="K308" i="3"/>
  <c r="K72" i="3"/>
  <c r="K393" i="3"/>
  <c r="K221" i="3"/>
  <c r="K442" i="3"/>
  <c r="K183" i="3"/>
  <c r="K44" i="3"/>
  <c r="K384" i="3"/>
  <c r="K101" i="3"/>
  <c r="K85" i="3"/>
  <c r="K283" i="3"/>
  <c r="K257" i="3"/>
  <c r="K111" i="3"/>
  <c r="K43" i="3"/>
  <c r="K381" i="3"/>
  <c r="K350" i="3"/>
  <c r="K333" i="3"/>
  <c r="K200" i="3"/>
  <c r="K163" i="3"/>
  <c r="K3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A4A257-3DC5-4E58-B636-907A50104D0D}" name="Consulta - Calendario" description="Conexión a la consulta 'Calendario' en el libro." type="100" refreshedVersion="8" minRefreshableVersion="5">
    <extLst>
      <ext xmlns:x15="http://schemas.microsoft.com/office/spreadsheetml/2010/11/main" uri="{DE250136-89BD-433C-8126-D09CA5730AF9}">
        <x15:connection id="46703d80-7dff-40de-a2af-99d362d66c2d">
          <x15:oledbPr connection="Provider=Microsoft.Mashup.OleDb.1;Data Source=$Workbook$;Location=Calendario;Extended Properties=&quot;&quot;">
            <x15:dbTables>
              <x15:dbTable name="Calendario"/>
            </x15:dbTables>
          </x15:oledbPr>
        </x15:connection>
      </ext>
    </extLst>
  </connection>
  <connection id="2" xr16:uid="{75330BD0-69B4-4C50-A976-0D72E7355897}" keepAlive="1" name="Consulta - Caso_1_Comisiones" description="Conexión a la consulta 'Caso_1_Comisiones' en el libro." type="5" refreshedVersion="0" background="1">
    <dbPr connection="Provider=Microsoft.Mashup.OleDb.1;Data Source=$Workbook$;Location=Caso_1_Comisiones;Extended Properties=&quot;&quot;" command="SELECT * FROM [Caso_1_Comisiones]"/>
  </connection>
  <connection id="3" xr16:uid="{4FF5C181-353A-4EA3-998C-2CCA4198C495}" keepAlive="1" name="Consulta - Caso_1_Precios" description="Conexión a la consulta 'Caso_1_Precios' en el libro." type="5" refreshedVersion="0" background="1">
    <dbPr connection="Provider=Microsoft.Mashup.OleDb.1;Data Source=$Workbook$;Location=Caso_1_Precios;Extended Properties=&quot;&quot;" command="SELECT * FROM [Caso_1_Precios]"/>
  </connection>
  <connection id="4" xr16:uid="{BD33E92F-AE1B-4CB0-BFCD-F9830F3EA929}" name="Consulta - Caso_1_Ventas" description="Conexión a la consulta 'Caso_1_Ventas' en el libro." type="100" refreshedVersion="8" minRefreshableVersion="5">
    <extLst>
      <ext xmlns:x15="http://schemas.microsoft.com/office/spreadsheetml/2010/11/main" uri="{DE250136-89BD-433C-8126-D09CA5730AF9}">
        <x15:connection id="f81a1b0e-4503-40c4-a8e6-2ab50c2df352"/>
      </ext>
    </extLst>
  </connection>
  <connection id="5" xr16:uid="{7CA61F0A-BFBC-486E-AA3E-30F70388652C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<sst xmlns="http://schemas.openxmlformats.org/spreadsheetml/2006/main" count="2364" uniqueCount="70">
  <si>
    <t>Fecha</t>
  </si>
  <si>
    <t>Cliente</t>
  </si>
  <si>
    <t>Lugar</t>
  </si>
  <si>
    <t>Vendedor</t>
  </si>
  <si>
    <t>Producto</t>
  </si>
  <si>
    <t>Marca</t>
  </si>
  <si>
    <t>Cantidad</t>
  </si>
  <si>
    <t>Wong</t>
  </si>
  <si>
    <t>Breña</t>
  </si>
  <si>
    <t>Flores</t>
  </si>
  <si>
    <t>Queso</t>
  </si>
  <si>
    <t>Laive</t>
  </si>
  <si>
    <t>Metro</t>
  </si>
  <si>
    <t>San Miguel</t>
  </si>
  <si>
    <t>Robles</t>
  </si>
  <si>
    <t>Yogurt</t>
  </si>
  <si>
    <t>Gloria</t>
  </si>
  <si>
    <t>Chorrilos</t>
  </si>
  <si>
    <t>Alvarado</t>
  </si>
  <si>
    <t>Nestle</t>
  </si>
  <si>
    <t>S.Isabel</t>
  </si>
  <si>
    <t>Lima</t>
  </si>
  <si>
    <t>Leche</t>
  </si>
  <si>
    <t>Productos</t>
  </si>
  <si>
    <t>Comisión</t>
  </si>
  <si>
    <t>Tabla de datos históricos</t>
  </si>
  <si>
    <t>Comisiones</t>
  </si>
  <si>
    <t>Precio [Bs.]</t>
  </si>
  <si>
    <t>Comisión [Bs.]</t>
  </si>
  <si>
    <t>Precios por producto y marca [Bs.]</t>
  </si>
  <si>
    <t>Total [Bs.]</t>
  </si>
  <si>
    <t>Etiquetas de columna</t>
  </si>
  <si>
    <t>Total general</t>
  </si>
  <si>
    <t>2017</t>
  </si>
  <si>
    <t>2018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</si>
  <si>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</si>
  <si>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</si>
  <si>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</si>
  <si>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</si>
  <si>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</si>
  <si>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</si>
  <si>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</si>
  <si>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</si>
  <si>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</si>
  <si>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</si>
  <si>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</si>
  <si>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</si>
  <si>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Total [Bs.]</t>
  </si>
  <si>
    <t>Etiquetas de fila</t>
  </si>
  <si>
    <t>Ventas totales [Bs.]</t>
  </si>
  <si>
    <t>Abril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</si>
  <si>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</si>
  <si>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</si>
  <si>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</si>
  <si>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</si>
  <si>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</si>
  <si>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</si>
  <si>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</si>
  <si>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</si>
  <si>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</si>
  <si>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</si>
  <si>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</si>
  <si>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Ventas_LM</t>
  </si>
  <si>
    <t>Sin Datos</t>
  </si>
  <si>
    <t>Prop_Ventas1</t>
  </si>
  <si>
    <t>Proporción total de ventas</t>
  </si>
  <si>
    <t>Proporción de ventas respecto al producto</t>
  </si>
  <si>
    <t>Prop_Ventas2</t>
  </si>
  <si>
    <t>Proporción de ventas respecto a la marca</t>
  </si>
  <si>
    <t>Prop_Ventas3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</si>
</sst>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#,##0.0"/>
    <numFmt numFmtId="167" formatCode="#,##0.0\ %;\-#,##0.0\ %;#,##0.0\ %"/>
    <numFmt numFmtId="168" formatCode="0.00\ %;\-0.00\ %;0.00\ %"/>
  </numFmts>
  <fonts count="3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b/>
      <sz val="11"/>
      <color theme="3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4" applyBorder="1" applyAlignment="1">
      <alignment horizontal="center" vertical="center"/>
    </xf>
    <xf numFmtId="0" fontId="2" fillId="0" borderId="1" xfId="3" applyAlignment="1">
      <alignment vertical="center"/>
    </xf>
    <xf numFmtId="10" fontId="0" fillId="0" borderId="2" xfId="2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0" fontId="2" fillId="0" borderId="0" xfId="5"/>
    <xf numFmtId="0" fontId="2" fillId="0" borderId="0" xfId="5" applyAlignment="1">
      <alignment horizontal="left"/>
    </xf>
  </cellXfs>
  <cellStyles count="6">
    <cellStyle name="20% - Énfasis4" xfId="4" builtinId="42"/>
    <cellStyle name="Encabezado 4" xfId="5" builtinId="19"/>
    <cellStyle name="Millares" xfId="1" builtinId="3"/>
    <cellStyle name="Normal" xfId="0" builtinId="0"/>
    <cellStyle name="Porcentaje" xfId="2" builtinId="5"/>
    <cellStyle name="Título 3" xfId="3" builtinId="18"/>
  </cellStyles>
  <dxfs count="22"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-* #,##0.0_-;\-* #,##0.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-* #,##0.0_-;\-* #,##0.0_-;_-* &quot;-&quot;??_-;_-@_-"/>
      <alignment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5" formatCode="_-* #,##0.0_-;\-* #,##0.0_-;_-* &quot;-&quot;??_-;_-@_-"/>
      <alignment horizontal="center" vertical="center" textRotation="0" wrapText="0" indent="0" justifyLastLine="0" shrinkToFit="0" readingOrder="0"/>
    </dxf>
    <dxf>
      <numFmt numFmtId="165" formatCode="_-* #,##0.0_-;\-* #,##0.0_-;_-* &quot;-&quot;??_-;_-@_-"/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Reporte de ventas.xlsx]Reporte de ventas (2)!TD1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58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'Reporte de ventas (2)'!$C$2:$C$3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'Reporte de ventas (2)'!$B$4:$B$16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de ventas (2)'!$C$4:$C$16</c:f>
              <c:numCache>
                <c:formatCode>_-* #,##0.0_-;\-* #,##0.0_-;_-* "-"??_-;_-@_-</c:formatCode>
                <c:ptCount val="12"/>
                <c:pt idx="0">
                  <c:v>19823.373199999987</c:v>
                </c:pt>
                <c:pt idx="1">
                  <c:v>20209.207699999999</c:v>
                </c:pt>
                <c:pt idx="2">
                  <c:v>20609.012599999995</c:v>
                </c:pt>
                <c:pt idx="3">
                  <c:v>15503.371800000001</c:v>
                </c:pt>
                <c:pt idx="4">
                  <c:v>15548.382100000003</c:v>
                </c:pt>
                <c:pt idx="5">
                  <c:v>15936.121400000002</c:v>
                </c:pt>
                <c:pt idx="6">
                  <c:v>13321.580000000002</c:v>
                </c:pt>
                <c:pt idx="7">
                  <c:v>13709.156699999998</c:v>
                </c:pt>
                <c:pt idx="8">
                  <c:v>13838.5774</c:v>
                </c:pt>
                <c:pt idx="9">
                  <c:v>13830.110199999999</c:v>
                </c:pt>
                <c:pt idx="10">
                  <c:v>17501.362400000005</c:v>
                </c:pt>
                <c:pt idx="11">
                  <c:v>14678.6988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0-4A39-B642-76A04FEFC5C8}"/>
            </c:ext>
          </c:extLst>
        </c:ser>
        <c:ser>
          <c:idx val="1"/>
          <c:order val="1"/>
          <c:tx>
            <c:strRef>
              <c:f>'Reporte de ventas (2)'!$D$2:$D$3</c:f>
              <c:strCache>
                <c:ptCount val="1"/>
                <c:pt idx="0">
                  <c:v>2018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0-4A39-B642-76A04FEFC5C8}"/>
              </c:ext>
            </c:extLst>
          </c:dPt>
          <c:dLbls>
            <c:dLbl>
              <c:idx val="1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E0-4A39-B642-76A04FEFC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de ventas (2)'!$B$4:$B$16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de ventas (2)'!$D$4:$D$16</c:f>
              <c:numCache>
                <c:formatCode>_-* #,##0.0_-;\-* #,##0.0_-;_-* "-"??_-;_-@_-</c:formatCode>
                <c:ptCount val="12"/>
                <c:pt idx="0">
                  <c:v>16382.013499999999</c:v>
                </c:pt>
                <c:pt idx="1">
                  <c:v>13221.714699999999</c:v>
                </c:pt>
                <c:pt idx="2">
                  <c:v>12244.401700000002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0-4A39-B642-76A04FEF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27007"/>
        <c:axId val="1427114943"/>
      </c:lineChart>
      <c:catAx>
        <c:axId val="14271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114943"/>
        <c:crosses val="autoZero"/>
        <c:auto val="1"/>
        <c:lblAlgn val="ctr"/>
        <c:lblOffset val="100"/>
        <c:noMultiLvlLbl val="0"/>
      </c:catAx>
      <c:valAx>
        <c:axId val="14271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Ventas [Bs.]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1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Reporte de ventas.xlsx]Reporte de ventas (1)!td2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Evoluación</a:t>
            </a:r>
            <a:r>
              <a:rPr lang="es-ES" baseline="0"/>
              <a:t> de ventas</a:t>
            </a:r>
            <a:endParaRPr lang="es-ES"/>
          </a:p>
        </c:rich>
      </c:tx>
      <c:layout>
        <c:manualLayout>
          <c:xMode val="edge"/>
          <c:yMode val="edge"/>
          <c:x val="0.3797443461160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solidFill>
              <a:schemeClr val="tx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(1)'!$H$2</c:f>
              <c:strCache>
                <c:ptCount val="1"/>
                <c:pt idx="0">
                  <c:v>Ventas totales [Bs.]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f>'Reporte de ventas (1)'!$G$3:$G$15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de ventas (1)'!$H$3:$H$15</c:f>
              <c:numCache>
                <c:formatCode>#,##0.0</c:formatCode>
                <c:ptCount val="12"/>
                <c:pt idx="0">
                  <c:v>19823.373199999995</c:v>
                </c:pt>
                <c:pt idx="1">
                  <c:v>20209.207699999995</c:v>
                </c:pt>
                <c:pt idx="2">
                  <c:v>20609.012599999998</c:v>
                </c:pt>
                <c:pt idx="3">
                  <c:v>15503.371800000001</c:v>
                </c:pt>
                <c:pt idx="4">
                  <c:v>15548.382100000001</c:v>
                </c:pt>
                <c:pt idx="5">
                  <c:v>15936.121400000002</c:v>
                </c:pt>
                <c:pt idx="6">
                  <c:v>13321.58</c:v>
                </c:pt>
                <c:pt idx="7">
                  <c:v>13709.156700000003</c:v>
                </c:pt>
                <c:pt idx="8">
                  <c:v>13838.577399999998</c:v>
                </c:pt>
                <c:pt idx="9">
                  <c:v>13830.110199999997</c:v>
                </c:pt>
                <c:pt idx="10">
                  <c:v>17501.362399999998</c:v>
                </c:pt>
                <c:pt idx="11">
                  <c:v>14678.6988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8-47AB-8E9A-3327095B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96112703"/>
        <c:axId val="1896115615"/>
      </c:barChart>
      <c:lineChart>
        <c:grouping val="standard"/>
        <c:varyColors val="0"/>
        <c:ser>
          <c:idx val="1"/>
          <c:order val="1"/>
          <c:tx>
            <c:strRef>
              <c:f>'Reporte de ventas (1)'!$I$2</c:f>
              <c:strCache>
                <c:ptCount val="1"/>
                <c:pt idx="0">
                  <c:v>Ventas_LM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de ventas (1)'!$G$3:$G$15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de ventas (1)'!$I$3:$I$15</c:f>
              <c:numCache>
                <c:formatCode>#,##0.0\ %;\-#,##0.0\ %;#,##0.0\ %</c:formatCode>
                <c:ptCount val="12"/>
                <c:pt idx="0">
                  <c:v>#N/A</c:v>
                </c:pt>
                <c:pt idx="1">
                  <c:v>1.9463614799927642E-2</c:v>
                </c:pt>
                <c:pt idx="2">
                  <c:v>1.9783304023343717E-2</c:v>
                </c:pt>
                <c:pt idx="3">
                  <c:v>-0.24773825408792249</c:v>
                </c:pt>
                <c:pt idx="4">
                  <c:v>2.9032587607813465E-3</c:v>
                </c:pt>
                <c:pt idx="5">
                  <c:v>2.4937597848203152E-2</c:v>
                </c:pt>
                <c:pt idx="6">
                  <c:v>-0.16406384805778407</c:v>
                </c:pt>
                <c:pt idx="7">
                  <c:v>2.909389877176749E-2</c:v>
                </c:pt>
                <c:pt idx="8">
                  <c:v>9.4404566839623172E-3</c:v>
                </c:pt>
                <c:pt idx="9">
                  <c:v>-6.1185479946823662E-4</c:v>
                </c:pt>
                <c:pt idx="10">
                  <c:v>0.26545357534461278</c:v>
                </c:pt>
                <c:pt idx="11">
                  <c:v>-0.16128250678358647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8-47AB-8E9A-3327095B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03215"/>
        <c:axId val="1901704879"/>
      </c:lineChart>
      <c:catAx>
        <c:axId val="18961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6115615"/>
        <c:crosses val="autoZero"/>
        <c:auto val="1"/>
        <c:lblAlgn val="ctr"/>
        <c:lblOffset val="100"/>
        <c:noMultiLvlLbl val="0"/>
      </c:catAx>
      <c:valAx>
        <c:axId val="18961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6112703"/>
        <c:crosses val="autoZero"/>
        <c:crossBetween val="between"/>
      </c:valAx>
      <c:valAx>
        <c:axId val="1901704879"/>
        <c:scaling>
          <c:orientation val="minMax"/>
        </c:scaling>
        <c:delete val="0"/>
        <c:axPos val="r"/>
        <c:numFmt formatCode="#,##0.0\ %;\-#,##0.0\ %;#,##0.0\ 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703215"/>
        <c:crosses val="max"/>
        <c:crossBetween val="between"/>
      </c:valAx>
      <c:catAx>
        <c:axId val="190170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704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Reporte de ventas.xlsx]Reporte de ventas (2)!TD1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'Reporte de ventas (2)'!$C$2:$C$3</c:f>
              <c:strCache>
                <c:ptCount val="1"/>
                <c:pt idx="0">
                  <c:v>2017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'Reporte de ventas (2)'!$B$4:$B$16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de ventas (2)'!$C$4:$C$16</c:f>
              <c:numCache>
                <c:formatCode>_-* #,##0.0_-;\-* #,##0.0_-;_-* "-"??_-;_-@_-</c:formatCode>
                <c:ptCount val="12"/>
                <c:pt idx="0">
                  <c:v>19823.373199999987</c:v>
                </c:pt>
                <c:pt idx="1">
                  <c:v>20209.207699999999</c:v>
                </c:pt>
                <c:pt idx="2">
                  <c:v>20609.012599999995</c:v>
                </c:pt>
                <c:pt idx="3">
                  <c:v>15503.371800000001</c:v>
                </c:pt>
                <c:pt idx="4">
                  <c:v>15548.382100000003</c:v>
                </c:pt>
                <c:pt idx="5">
                  <c:v>15936.121400000002</c:v>
                </c:pt>
                <c:pt idx="6">
                  <c:v>13321.580000000002</c:v>
                </c:pt>
                <c:pt idx="7">
                  <c:v>13709.156699999998</c:v>
                </c:pt>
                <c:pt idx="8">
                  <c:v>13838.5774</c:v>
                </c:pt>
                <c:pt idx="9">
                  <c:v>13830.110199999999</c:v>
                </c:pt>
                <c:pt idx="10">
                  <c:v>17501.362400000005</c:v>
                </c:pt>
                <c:pt idx="11">
                  <c:v>14678.6988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9-4FC4-ADF2-EE72CB087513}"/>
            </c:ext>
          </c:extLst>
        </c:ser>
        <c:ser>
          <c:idx val="1"/>
          <c:order val="1"/>
          <c:tx>
            <c:strRef>
              <c:f>'Reporte de ventas (2)'!$D$2:$D$3</c:f>
              <c:strCache>
                <c:ptCount val="1"/>
                <c:pt idx="0">
                  <c:v>2018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569-4FC4-ADF2-EE72CB087513}"/>
              </c:ext>
            </c:extLst>
          </c:dPt>
          <c:dLbls>
            <c:dLbl>
              <c:idx val="1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69-4FC4-ADF2-EE72CB0875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de ventas (2)'!$B$4:$B$16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'Reporte de ventas (2)'!$D$4:$D$16</c:f>
              <c:numCache>
                <c:formatCode>_-* #,##0.0_-;\-* #,##0.0_-;_-* "-"??_-;_-@_-</c:formatCode>
                <c:ptCount val="12"/>
                <c:pt idx="0">
                  <c:v>16382.013499999999</c:v>
                </c:pt>
                <c:pt idx="1">
                  <c:v>13221.714699999999</c:v>
                </c:pt>
                <c:pt idx="2">
                  <c:v>12244.401700000002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9-4FC4-ADF2-EE72CB087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27007"/>
        <c:axId val="1427114943"/>
      </c:lineChart>
      <c:catAx>
        <c:axId val="14271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114943"/>
        <c:crosses val="autoZero"/>
        <c:auto val="1"/>
        <c:lblAlgn val="ctr"/>
        <c:lblOffset val="100"/>
        <c:noMultiLvlLbl val="0"/>
      </c:catAx>
      <c:valAx>
        <c:axId val="14271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Ventas [Bs.]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12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13252</xdr:colOff>
      <xdr:row>6</xdr:row>
      <xdr:rowOff>19878</xdr:rowOff>
    </xdr:from>
    <xdr:to>
      <xdr:col>15</xdr:col>
      <xdr:colOff>619198</xdr:colOff>
      <xdr:row>17</xdr:row>
      <xdr:rowOff>86138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FBB001F-DEA1-45AD-8ECC-18D5CB706F21}"/>
            </a:ext>
          </a:extLst>
        </xdr:cNvPr>
        <xdr:cNvSpPr txBox="1"/>
      </xdr:nvSpPr>
      <xdr:spPr>
        <a:xfrm>
          <a:off x="10151165" y="1384852"/>
          <a:ext cx="2196207" cy="2398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- La función INDIRECTO funcionará con </a:t>
          </a:r>
          <a:r>
            <a:rPr lang="es-ES" sz="1100" b="1"/>
            <a:t>rangos</a:t>
          </a:r>
          <a:r>
            <a:rPr lang="es-ES" sz="1100"/>
            <a:t> si y solo si estos tiene un nombre asignado. Si</a:t>
          </a:r>
          <a:r>
            <a:rPr lang="es-ES" sz="1100" baseline="0"/>
            <a:t> se trabaja con celdas individuales, entonces no hay problema.</a:t>
          </a:r>
        </a:p>
        <a:p>
          <a:endParaRPr lang="es-ES" sz="1100" baseline="0"/>
        </a:p>
        <a:p>
          <a:r>
            <a:rPr lang="es-ES" sz="1100" baseline="0"/>
            <a:t>- El espacido dentro de las fórmulas de Excel significa "intersección".</a:t>
          </a:r>
        </a:p>
        <a:p>
          <a:endParaRPr lang="es-ES" sz="1100" baseline="0"/>
        </a:p>
        <a:p>
          <a:r>
            <a:rPr lang="es-ES" sz="1100" baseline="0"/>
            <a:t>- Esta forma de búsqueda puede funcionar con matrices, pero también existen alternativas como BUSCARX, INDICE, COINCIDIR, etc.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593513</xdr:colOff>
      <xdr:row>1</xdr:row>
      <xdr:rowOff>19603</xdr:rowOff>
    </xdr:from>
    <xdr:to>
      <xdr:col>14</xdr:col>
      <xdr:colOff>406979</xdr:colOff>
      <xdr:row>15</xdr:row>
      <xdr:rowOff>87464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54BB3B-F08E-5EF5-46A8-45534A2309B2}"/>
            </a:ext>
          </a:extLst>
        </xdr:cNvPr>
        <xdr:cNvSpPr txBox="1"/>
      </xdr:nvSpPr>
      <xdr:spPr>
        <a:xfrm>
          <a:off x="11322473" y="232963"/>
          <a:ext cx="2190906" cy="3054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- Este método utliza las herramentas</a:t>
          </a:r>
          <a:r>
            <a:rPr lang="es-ES" sz="1100" baseline="0"/>
            <a:t> de Power Query y Power Pivot.</a:t>
          </a:r>
          <a:endParaRPr lang="es-ES" sz="1100"/>
        </a:p>
        <a:p>
          <a:endParaRPr lang="es-ES" sz="1100"/>
        </a:p>
        <a:p>
          <a:r>
            <a:rPr lang="es-ES" sz="1100"/>
            <a:t>- La función INDIRECTO funcionará con </a:t>
          </a:r>
          <a:r>
            <a:rPr lang="es-ES" sz="1100" b="1"/>
            <a:t>rangos</a:t>
          </a:r>
          <a:r>
            <a:rPr lang="es-ES" sz="1100"/>
            <a:t> si y solo si estos tiene un nombre asignado. Si</a:t>
          </a:r>
          <a:r>
            <a:rPr lang="es-ES" sz="1100" baseline="0"/>
            <a:t> se trabaja con celdas individuales, entonces no hay problema.</a:t>
          </a:r>
        </a:p>
        <a:p>
          <a:endParaRPr lang="es-ES" sz="1100" baseline="0"/>
        </a:p>
        <a:p>
          <a:r>
            <a:rPr lang="es-ES" sz="1100" baseline="0"/>
            <a:t>- El espacido dentro de las fórmulas de Excel significa "intersección".</a:t>
          </a:r>
        </a:p>
        <a:p>
          <a:endParaRPr lang="es-ES" sz="1100" baseline="0"/>
        </a:p>
        <a:p>
          <a:r>
            <a:rPr lang="es-ES" sz="1100" baseline="0"/>
            <a:t>- Esta forma de búsqueda puede funcionar con matrices, pero también existen alternativas como BUSCARX, INDICE, COINCIDIR, etc.</a:t>
          </a:r>
          <a:endParaRPr lang="es-ES" sz="1100"/>
        </a:p>
      </xdr:txBody>
    </xdr:sp>
    <xdr:clientData/>
  </xdr:twoCellAnchor>
  <xdr:twoCellAnchor>
    <xdr:from>
      <xdr:col>1</xdr:col>
      <xdr:colOff>7619</xdr:colOff>
      <xdr:row>18</xdr:row>
      <xdr:rowOff>47145</xdr:rowOff>
    </xdr:from>
    <xdr:to>
      <xdr:col>6</xdr:col>
      <xdr:colOff>165277</xdr:colOff>
      <xdr:row>30</xdr:row>
      <xdr:rowOff>186825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E163BA-61D1-475E-AFC7-D5914150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403166</xdr:colOff>
      <xdr:row>18</xdr:row>
      <xdr:rowOff>48318</xdr:rowOff>
    </xdr:from>
    <xdr:to>
      <xdr:col>11</xdr:col>
      <xdr:colOff>48207</xdr:colOff>
      <xdr:row>30</xdr:row>
      <xdr:rowOff>185652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EE0A9A-C29B-C2D4-F9DA-8604BCD5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249140</xdr:colOff>
      <xdr:row>1</xdr:row>
      <xdr:rowOff>182550</xdr:rowOff>
    </xdr:from>
    <xdr:to>
      <xdr:col>11</xdr:col>
      <xdr:colOff>205408</xdr:colOff>
      <xdr:row>6</xdr:row>
      <xdr:rowOff>79513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">
              <a:extLst>
                <a:ext uri="{FF2B5EF4-FFF2-40B4-BE49-F238E27FC236}">
                  <a16:creationId xmlns:a16="http://schemas.microsoft.com/office/drawing/2014/main" id="{69B144A9-5B3D-2CB6-18EC-C2D049153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7366" y="394585"/>
              <a:ext cx="1546529" cy="957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238540</xdr:colOff>
      <xdr:row>1</xdr:row>
      <xdr:rowOff>149086</xdr:rowOff>
    </xdr:from>
    <xdr:to>
      <xdr:col>10</xdr:col>
      <xdr:colOff>768626</xdr:colOff>
      <xdr:row>14</xdr:row>
      <xdr:rowOff>159026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571254-0D5C-4CEF-F6C4-CE07EC0B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773.604645601852" createdVersion="8" refreshedVersion="8" minRefreshableVersion="3" recordCount="450" xr:uid="{57486387-E18C-491C-B232-B0939A85DA9C}">
  <cacheSource type="worksheet">
    <worksheetSource name="Data"/>
  </cacheSource>
  <cacheFields count="12">
    <cacheField name="Fecha" numFmtId="14">
      <sharedItems containsSemiMixedTypes="0" containsNonDate="0" containsDate="1" containsString="0" minDate="2017-01-01T00:00:00" maxDate="2018-03-27T00:00:00" count="450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</sharedItems>
      <fieldGroup par="11" base="0">
        <rangePr groupBy="months" startDate="2017-01-01T00:00:00" endDate="2018-03-27T00:00:00"/>
        <groupItems count="14">
          <s v="&lt;01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3/2018"/>
        </groupItems>
      </fieldGroup>
    </cacheField>
    <cacheField name="Cliente" numFmtId="0">
      <sharedItems/>
    </cacheField>
    <cacheField name="Lugar" numFmtId="0">
      <sharedItems/>
    </cacheField>
    <cacheField name="Vendedor" numFmtId="0">
      <sharedItems/>
    </cacheField>
    <cacheField name="Producto" numFmtId="0">
      <sharedItems/>
    </cacheField>
    <cacheField name="Marca" numFmtId="0">
      <sharedItems/>
    </cacheField>
    <cacheField name="Cantidad" numFmtId="165">
      <sharedItems containsSemiMixedTypes="0" containsString="0" containsNumber="1" containsInteger="1" minValue="20" maxValue="279"/>
    </cacheField>
    <cacheField name="Precio [Bs.]" numFmtId="165">
      <sharedItems containsSemiMixedTypes="0" containsString="0" containsNumber="1" minValue="2.5" maxValue="8"/>
    </cacheField>
    <cacheField name="Comisión [Bs.]" numFmtId="164">
      <sharedItems containsSemiMixedTypes="0" containsString="0" containsNumber="1" minValue="1.4999999999999999E-2" maxValue="0.02"/>
    </cacheField>
    <cacheField name="Total [Bs.]" numFmtId="165">
      <sharedItems containsSemiMixedTypes="0" containsString="0" containsNumber="1" minValue="61.250000000000007" maxValue="2006.1495"/>
    </cacheField>
    <cacheField name="Trimestres" numFmtId="0" databaseField="0">
      <fieldGroup base="0">
        <rangePr groupBy="quarters" startDate="2017-01-01T00:00:00" endDate="2018-03-27T00:00:00"/>
        <groupItems count="6">
          <s v="&lt;01/01/2017"/>
          <s v="Trim.1"/>
          <s v="Trim.2"/>
          <s v="Trim.3"/>
          <s v="Trim.4"/>
          <s v="&gt;27/03/2018"/>
        </groupItems>
      </fieldGroup>
    </cacheField>
    <cacheField name="Años" numFmtId="0" databaseField="0">
      <fieldGroup base="0">
        <rangePr groupBy="years" startDate="2017-01-01T00:00:00" endDate="2018-03-27T00:00:00"/>
        <groupItems count="4">
          <s v="&lt;01/01/2017"/>
          <s v="2017"/>
          <s v="2018"/>
          <s v="&gt;27/03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773.896541782407" createdVersion="5" refreshedVersion="8" minRefreshableVersion="3" recordCount="0" supportSubquery="1" supportAdvancedDrill="1" xr:uid="{9D4FEB86-2EFF-446E-A265-33FB74888E3C}">
  <cacheSource type="external" connectionId="5"/>
  <cacheFields count="3">
    <cacheField name="[Measures].[Ventas totales [Bs.]]]" caption="Ventas totales [Bs.]" numFmtId="0" hierarchy="16" level="32767"/>
    <cacheField name="[Calendario].[Nombre del mes].[Nombre del mes]" caption="Nombre del mes" numFmtId="0" hierarchy="1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  <extLst>
        <ext xmlns:x15="http://schemas.microsoft.com/office/spreadsheetml/2010/11/main" uri="{4F2E5C28-24EA-4eb8-9CBF-B6C8F9C3D259}">
          <x15:cachedUniqueNames>
            <x15:cachedUniqueName index="0" name="[Calendario].[Nombre del mes].&amp;[Enero]"/>
            <x15:cachedUniqueName index="1" name="[Calendario].[Nombre del mes].&amp;[Febrero]"/>
            <x15:cachedUniqueName index="2" name="[Calendario].[Nombre del mes].&amp;[Marzo]"/>
            <x15:cachedUniqueName index="3" name="[Calendario].[Nombre del mes].&amp;[Abril]"/>
            <x15:cachedUniqueName index="4" name="[Calendario].[Nombre del mes].&amp;[Mayo]"/>
            <x15:cachedUniqueName index="5" name="[Calendario].[Nombre del mes].&amp;[Junio]"/>
            <x15:cachedUniqueName index="6" name="[Calendario].[Nombre del mes].&amp;[Julio]"/>
            <x15:cachedUniqueName index="7" name="[Calendario].[Nombre del mes].&amp;[Agosto]"/>
            <x15:cachedUniqueName index="8" name="[Calendario].[Nombre del mes].&amp;[Septiembre]"/>
            <x15:cachedUniqueName index="9" name="[Calendario].[Nombre del mes].&amp;[Octubre]"/>
            <x15:cachedUniqueName index="10" name="[Calendario].[Nombre del mes].&amp;[Noviembre]"/>
            <x15:cachedUniqueName index="11" name="[Calendario].[Nombre del mes].&amp;[Diciembre]"/>
          </x15:cachedUniqueNames>
        </ext>
      </extLst>
    </cacheField>
    <cacheField name="[Calendario].[Año].[Año]" caption="Año" numFmtId="0" hierarchy="3" level="1">
      <sharedItems containsSemiMixedTypes="0" containsString="0" containsNumber="1" containsInteger="1" minValue="2017" maxValue="2018" count="2"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7]"/>
            <x15:cachedUniqueName index="1" name="[Calendario].[Año].&amp;[2018]"/>
          </x15:cachedUniqueNames>
        </ext>
      </extLst>
    </cacheField>
  </cacheFields>
  <cacheHierarchies count="25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defaultMemberUniqueName="[Calendario].[Nombre del mes].[All]" allUniqueName="[Calendario].[Nombre del mes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so_1_Ventas].[Fecha]" caption="Fecha" attribute="1" time="1" defaultMemberUniqueName="[Caso_1_Ventas].[Fecha].[All]" allUniqueName="[Caso_1_Ventas].[Fecha].[All]" dimensionUniqueName="[Caso_1_Ventas]" displayFolder="" count="0" memberValueDatatype="7" unbalanced="0"/>
    <cacheHierarchy uniqueName="[Caso_1_Ventas].[Cliente]" caption="Cliente" attribute="1" defaultMemberUniqueName="[Caso_1_Ventas].[Cliente].[All]" allUniqueName="[Caso_1_Ventas].[Cliente].[All]" dimensionUniqueName="[Caso_1_Ventas]" displayFolder="" count="0" memberValueDatatype="130" unbalanced="0"/>
    <cacheHierarchy uniqueName="[Caso_1_Ventas].[Lugar]" caption="Lugar" attribute="1" defaultMemberUniqueName="[Caso_1_Ventas].[Lugar].[All]" allUniqueName="[Caso_1_Ventas].[Lugar].[All]" dimensionUniqueName="[Caso_1_Ventas]" displayFolder="" count="0" memberValueDatatype="130" unbalanced="0"/>
    <cacheHierarchy uniqueName="[Caso_1_Ventas].[Vendedor]" caption="Vendedor" attribute="1" defaultMemberUniqueName="[Caso_1_Ventas].[Vendedor].[All]" allUniqueName="[Caso_1_Ventas].[Vendedor].[All]" dimensionUniqueName="[Caso_1_Ventas]" displayFolder="" count="0" memberValueDatatype="130" unbalanced="0"/>
    <cacheHierarchy uniqueName="[Caso_1_Ventas].[Producto]" caption="Producto" attribute="1" defaultMemberUniqueName="[Caso_1_Ventas].[Producto].[All]" allUniqueName="[Caso_1_Ventas].[Producto].[All]" dimensionUniqueName="[Caso_1_Ventas]" displayFolder="" count="0" memberValueDatatype="130" unbalanced="0"/>
    <cacheHierarchy uniqueName="[Caso_1_Ventas].[Marca]" caption="Marca" attribute="1" defaultMemberUniqueName="[Caso_1_Ventas].[Marca].[All]" allUniqueName="[Caso_1_Ventas].[Marca].[All]" dimensionUniqueName="[Caso_1_Ventas]" displayFolder="" count="0" memberValueDatatype="130" unbalanced="0"/>
    <cacheHierarchy uniqueName="[Caso_1_Ventas].[Cantidad]" caption="Cantidad" attribute="1" defaultMemberUniqueName="[Caso_1_Ventas].[Cantidad].[All]" allUniqueName="[Caso_1_Ventas].[Cantidad].[All]" dimensionUniqueName="[Caso_1_Ventas]" displayFolder="" count="0" memberValueDatatype="20" unbalanced="0"/>
    <cacheHierarchy uniqueName="[Caso_1_Ventas].[Combined]" caption="Combined" attribute="1" defaultMemberUniqueName="[Caso_1_Ventas].[Combined].[All]" allUniqueName="[Caso_1_Ventas].[Combined].[All]" dimensionUniqueName="[Caso_1_Ventas]" displayFolder="" count="0" memberValueDatatype="130" unbalanced="0"/>
    <cacheHierarchy uniqueName="[Caso_1_Ventas].[Precio [Bs.]]]" caption="Precio [Bs.]" attribute="1" defaultMemberUniqueName="[Caso_1_Ventas].[Precio [Bs.]]].[All]" allUniqueName="[Caso_1_Ventas].[Precio [Bs.]]].[All]" dimensionUniqueName="[Caso_1_Ventas]" displayFolder="" count="0" memberValueDatatype="5" unbalanced="0"/>
    <cacheHierarchy uniqueName="[Caso_1_Ventas].[Comisión]" caption="Comisión" attribute="1" defaultMemberUniqueName="[Caso_1_Ventas].[Comisión].[All]" allUniqueName="[Caso_1_Ventas].[Comisión].[All]" dimensionUniqueName="[Caso_1_Ventas]" displayFolder="" count="0" memberValueDatatype="5" unbalanced="0"/>
    <cacheHierarchy uniqueName="[Caso_1_Ventas].[Total [Bs.]]]" caption="Total [Bs.]" attribute="1" defaultMemberUniqueName="[Caso_1_Ventas].[Total [Bs.]]].[All]" allUniqueName="[Caso_1_Ventas].[Total [Bs.]]].[All]" dimensionUniqueName="[Caso_1_Ventas]" displayFolder="" count="0" memberValueDatatype="5" unbalanced="0"/>
    <cacheHierarchy uniqueName="[Measures].[Suma de Total [Bs.]]]" caption="Suma de Total [Bs.]" measure="1" displayFolder="" measureGroup="Caso_1_Vent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entas totales [Bs.]]]" caption="Ventas totales [Bs.]" measure="1" displayFolder="" measureGroup="Caso_1_Ventas" count="0" oneField="1">
      <fieldsUsage count="1">
        <fieldUsage x="0"/>
      </fieldsUsage>
    </cacheHierarchy>
    <cacheHierarchy uniqueName="[Measures].[Ventas_LM]" caption="Ventas_LM" measure="1" displayFolder="" measureGroup="Caso_1_Ventas" count="0"/>
    <cacheHierarchy uniqueName="[Measures].[Ventas_SP]" caption="Ventas_SP" measure="1" displayFolder="" measureGroup="Caso_1_Ventas" count="0"/>
    <cacheHierarchy uniqueName="[Measures].[Prop_Ventas1]" caption="Prop_Ventas1" measure="1" displayFolder="" measureGroup="Caso_1_Ventas" count="0"/>
    <cacheHierarchy uniqueName="[Measures].[Prop_Ventas2]" caption="Prop_Ventas2" measure="1" displayFolder="" measureGroup="Caso_1_Ventas" count="0"/>
    <cacheHierarchy uniqueName="[Measures].[Prop_Ventas3]" caption="Prop_Ventas3" measure="1" displayFolder="" measureGroup="Caso_1_Ventas" count="0"/>
    <cacheHierarchy uniqueName="[Measures].[__XL_Count Caso_1_Ventas]" caption="__XL_Count Caso_1_Ventas" measure="1" displayFolder="" measureGroup="Caso_1_Vent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name="Caso_1_Ventas" uniqueName="[Caso_1_Ventas]" caption="Caso_1_Ventas"/>
    <dimension measure="1" name="Measures" uniqueName="[Measures]" caption="Measures"/>
  </dimensions>
  <measureGroups count="2">
    <measureGroup name="Calendario" caption="Calendario"/>
    <measureGroup name="Caso_1_Ventas" caption="Caso_1_Vent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773.897848379631" createdVersion="5" refreshedVersion="8" minRefreshableVersion="3" recordCount="0" supportSubquery="1" supportAdvancedDrill="1" xr:uid="{9E48C86B-2B4D-4C9C-8783-C769AEF87C35}">
  <cacheSource type="external" connectionId="5"/>
  <cacheFields count="4">
    <cacheField name="[Measures].[Ventas totales [Bs.]]]" caption="Ventas totales [Bs.]" numFmtId="0" hierarchy="16" level="32767"/>
    <cacheField name="[Calendario].[Nombre del mes].[Nombre del mes]" caption="Nombre del mes" numFmtId="0" hierarchy="1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  <extLst>
        <ext xmlns:x15="http://schemas.microsoft.com/office/spreadsheetml/2010/11/main" uri="{4F2E5C28-24EA-4eb8-9CBF-B6C8F9C3D259}">
          <x15:cachedUniqueNames>
            <x15:cachedUniqueName index="0" name="[Calendario].[Nombre del mes].&amp;[Enero]"/>
            <x15:cachedUniqueName index="1" name="[Calendario].[Nombre del mes].&amp;[Febrero]"/>
            <x15:cachedUniqueName index="2" name="[Calendario].[Nombre del mes].&amp;[Marzo]"/>
            <x15:cachedUniqueName index="3" name="[Calendario].[Nombre del mes].&amp;[Abril]"/>
            <x15:cachedUniqueName index="4" name="[Calendario].[Nombre del mes].&amp;[Mayo]"/>
            <x15:cachedUniqueName index="5" name="[Calendario].[Nombre del mes].&amp;[Junio]"/>
            <x15:cachedUniqueName index="6" name="[Calendario].[Nombre del mes].&amp;[Julio]"/>
            <x15:cachedUniqueName index="7" name="[Calendario].[Nombre del mes].&amp;[Agosto]"/>
            <x15:cachedUniqueName index="8" name="[Calendario].[Nombre del mes].&amp;[Septiembre]"/>
            <x15:cachedUniqueName index="9" name="[Calendario].[Nombre del mes].&amp;[Octubre]"/>
            <x15:cachedUniqueName index="10" name="[Calendario].[Nombre del mes].&amp;[Noviembre]"/>
            <x15:cachedUniqueName index="11" name="[Calendario].[Nombre del mes].&amp;[Diciembre]"/>
          </x15:cachedUniqueNames>
        </ext>
      </extLst>
    </cacheField>
    <cacheField name="[Measures].[Ventas_LM]" caption="Ventas_LM" numFmtId="0" hierarchy="17" level="32767"/>
    <cacheField name="[Calendario].[Año].[Año]" caption="Año" numFmtId="0" hierarchy="3" level="1">
      <sharedItems containsSemiMixedTypes="0" containsNonDate="0" containsString="0"/>
    </cacheField>
  </cacheFields>
  <cacheHierarchies count="25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defaultMemberUniqueName="[Calendario].[Nombre del mes].[All]" allUniqueName="[Calendario].[Nombre del mes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so_1_Ventas].[Fecha]" caption="Fecha" attribute="1" time="1" defaultMemberUniqueName="[Caso_1_Ventas].[Fecha].[All]" allUniqueName="[Caso_1_Ventas].[Fecha].[All]" dimensionUniqueName="[Caso_1_Ventas]" displayFolder="" count="0" memberValueDatatype="7" unbalanced="0"/>
    <cacheHierarchy uniqueName="[Caso_1_Ventas].[Cliente]" caption="Cliente" attribute="1" defaultMemberUniqueName="[Caso_1_Ventas].[Cliente].[All]" allUniqueName="[Caso_1_Ventas].[Cliente].[All]" dimensionUniqueName="[Caso_1_Ventas]" displayFolder="" count="0" memberValueDatatype="130" unbalanced="0"/>
    <cacheHierarchy uniqueName="[Caso_1_Ventas].[Lugar]" caption="Lugar" attribute="1" defaultMemberUniqueName="[Caso_1_Ventas].[Lugar].[All]" allUniqueName="[Caso_1_Ventas].[Lugar].[All]" dimensionUniqueName="[Caso_1_Ventas]" displayFolder="" count="0" memberValueDatatype="130" unbalanced="0"/>
    <cacheHierarchy uniqueName="[Caso_1_Ventas].[Vendedor]" caption="Vendedor" attribute="1" defaultMemberUniqueName="[Caso_1_Ventas].[Vendedor].[All]" allUniqueName="[Caso_1_Ventas].[Vendedor].[All]" dimensionUniqueName="[Caso_1_Ventas]" displayFolder="" count="0" memberValueDatatype="130" unbalanced="0"/>
    <cacheHierarchy uniqueName="[Caso_1_Ventas].[Producto]" caption="Producto" attribute="1" defaultMemberUniqueName="[Caso_1_Ventas].[Producto].[All]" allUniqueName="[Caso_1_Ventas].[Producto].[All]" dimensionUniqueName="[Caso_1_Ventas]" displayFolder="" count="0" memberValueDatatype="130" unbalanced="0"/>
    <cacheHierarchy uniqueName="[Caso_1_Ventas].[Marca]" caption="Marca" attribute="1" defaultMemberUniqueName="[Caso_1_Ventas].[Marca].[All]" allUniqueName="[Caso_1_Ventas].[Marca].[All]" dimensionUniqueName="[Caso_1_Ventas]" displayFolder="" count="0" memberValueDatatype="130" unbalanced="0"/>
    <cacheHierarchy uniqueName="[Caso_1_Ventas].[Cantidad]" caption="Cantidad" attribute="1" defaultMemberUniqueName="[Caso_1_Ventas].[Cantidad].[All]" allUniqueName="[Caso_1_Ventas].[Cantidad].[All]" dimensionUniqueName="[Caso_1_Ventas]" displayFolder="" count="0" memberValueDatatype="20" unbalanced="0"/>
    <cacheHierarchy uniqueName="[Caso_1_Ventas].[Combined]" caption="Combined" attribute="1" defaultMemberUniqueName="[Caso_1_Ventas].[Combined].[All]" allUniqueName="[Caso_1_Ventas].[Combined].[All]" dimensionUniqueName="[Caso_1_Ventas]" displayFolder="" count="0" memberValueDatatype="130" unbalanced="0"/>
    <cacheHierarchy uniqueName="[Caso_1_Ventas].[Precio [Bs.]]]" caption="Precio [Bs.]" attribute="1" defaultMemberUniqueName="[Caso_1_Ventas].[Precio [Bs.]]].[All]" allUniqueName="[Caso_1_Ventas].[Precio [Bs.]]].[All]" dimensionUniqueName="[Caso_1_Ventas]" displayFolder="" count="0" memberValueDatatype="5" unbalanced="0"/>
    <cacheHierarchy uniqueName="[Caso_1_Ventas].[Comisión]" caption="Comisión" attribute="1" defaultMemberUniqueName="[Caso_1_Ventas].[Comisión].[All]" allUniqueName="[Caso_1_Ventas].[Comisión].[All]" dimensionUniqueName="[Caso_1_Ventas]" displayFolder="" count="0" memberValueDatatype="5" unbalanced="0"/>
    <cacheHierarchy uniqueName="[Caso_1_Ventas].[Total [Bs.]]]" caption="Total [Bs.]" attribute="1" defaultMemberUniqueName="[Caso_1_Ventas].[Total [Bs.]]].[All]" allUniqueName="[Caso_1_Ventas].[Total [Bs.]]].[All]" dimensionUniqueName="[Caso_1_Ventas]" displayFolder="" count="0" memberValueDatatype="5" unbalanced="0"/>
    <cacheHierarchy uniqueName="[Measures].[Suma de Total [Bs.]]]" caption="Suma de Total [Bs.]" measure="1" displayFolder="" measureGroup="Caso_1_Vent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entas totales [Bs.]]]" caption="Ventas totales [Bs.]" measure="1" displayFolder="" measureGroup="Caso_1_Ventas" count="0" oneField="1">
      <fieldsUsage count="1">
        <fieldUsage x="0"/>
      </fieldsUsage>
    </cacheHierarchy>
    <cacheHierarchy uniqueName="[Measures].[Ventas_LM]" caption="Ventas_LM" measure="1" displayFolder="" measureGroup="Caso_1_Ventas" count="0" oneField="1">
      <fieldsUsage count="1">
        <fieldUsage x="2"/>
      </fieldsUsage>
    </cacheHierarchy>
    <cacheHierarchy uniqueName="[Measures].[Ventas_SP]" caption="Ventas_SP" measure="1" displayFolder="" measureGroup="Caso_1_Ventas" count="0"/>
    <cacheHierarchy uniqueName="[Measures].[Prop_Ventas1]" caption="Prop_Ventas1" measure="1" displayFolder="" measureGroup="Caso_1_Ventas" count="0"/>
    <cacheHierarchy uniqueName="[Measures].[Prop_Ventas2]" caption="Prop_Ventas2" measure="1" displayFolder="" measureGroup="Caso_1_Ventas" count="0"/>
    <cacheHierarchy uniqueName="[Measures].[Prop_Ventas3]" caption="Prop_Ventas3" measure="1" displayFolder="" measureGroup="Caso_1_Ventas" count="0"/>
    <cacheHierarchy uniqueName="[Measures].[__XL_Count Caso_1_Ventas]" caption="__XL_Count Caso_1_Ventas" measure="1" displayFolder="" measureGroup="Caso_1_Vent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name="Caso_1_Ventas" uniqueName="[Caso_1_Ventas]" caption="Caso_1_Ventas"/>
    <dimension measure="1" name="Measures" uniqueName="[Measures]" caption="Measures"/>
  </dimensions>
  <measureGroups count="2">
    <measureGroup name="Calendario" caption="Calendario"/>
    <measureGroup name="Caso_1_Ventas" caption="Caso_1_Vent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773.897848842593" createdVersion="5" refreshedVersion="8" minRefreshableVersion="3" recordCount="0" supportSubquery="1" supportAdvancedDrill="1" xr:uid="{B67B6CCE-1D6C-4FF7-9D6E-4F6B7D977B39}">
  <cacheSource type="external" connectionId="5"/>
  <cacheFields count="4">
    <cacheField name="[Caso_1_Ventas].[Marca].[Marca]" caption="Marca" numFmtId="0" hierarchy="9" level="1">
      <sharedItems count="3">
        <s v="Gloria"/>
        <s v="Laive"/>
        <s v="Nestle"/>
      </sharedItems>
      <extLst>
        <ext xmlns:x15="http://schemas.microsoft.com/office/spreadsheetml/2010/11/main" uri="{4F2E5C28-24EA-4eb8-9CBF-B6C8F9C3D259}">
          <x15:cachedUniqueNames>
            <x15:cachedUniqueName index="0" name="[Caso_1_Ventas].[Marca].&amp;[Gloria]"/>
            <x15:cachedUniqueName index="1" name="[Caso_1_Ventas].[Marca].&amp;[Laive]"/>
            <x15:cachedUniqueName index="2" name="[Caso_1_Ventas].[Marca].&amp;[Nestle]"/>
          </x15:cachedUniqueNames>
        </ext>
      </extLst>
    </cacheField>
    <cacheField name="[Caso_1_Ventas].[Producto].[Producto]" caption="Producto" numFmtId="0" hierarchy="8" level="1">
      <sharedItems count="3">
        <s v="Leche"/>
        <s v="Queso"/>
        <s v="Yogurt"/>
      </sharedItems>
      <extLst>
        <ext xmlns:x15="http://schemas.microsoft.com/office/spreadsheetml/2010/11/main" uri="{4F2E5C28-24EA-4eb8-9CBF-B6C8F9C3D259}">
          <x15:cachedUniqueNames>
            <x15:cachedUniqueName index="0" name="[Caso_1_Ventas].[Producto].&amp;[Leche]"/>
            <x15:cachedUniqueName index="1" name="[Caso_1_Ventas].[Producto].&amp;[Queso]"/>
            <x15:cachedUniqueName index="2" name="[Caso_1_Ventas].[Producto].&amp;[Yogurt]"/>
          </x15:cachedUniqueNames>
        </ext>
      </extLst>
    </cacheField>
    <cacheField name="[Measures].[Prop_Ventas1]" caption="Prop_Ventas1" numFmtId="0" hierarchy="19" level="32767"/>
    <cacheField name="[Calendario].[Año].[Año]" caption="Año" numFmtId="0" hierarchy="3" level="1">
      <sharedItems containsSemiMixedTypes="0" containsNonDate="0" containsString="0"/>
    </cacheField>
  </cacheFields>
  <cacheHierarchies count="25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defaultMemberUniqueName="[Calendario].[Nombre del mes].[All]" allUniqueName="[Calendario].[Nombre del mes].[All]" dimensionUniqueName="[Calendario]" displayFolder="" count="0" memberValueDatatype="13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so_1_Ventas].[Fecha]" caption="Fecha" attribute="1" time="1" defaultMemberUniqueName="[Caso_1_Ventas].[Fecha].[All]" allUniqueName="[Caso_1_Ventas].[Fecha].[All]" dimensionUniqueName="[Caso_1_Ventas]" displayFolder="" count="0" memberValueDatatype="7" unbalanced="0"/>
    <cacheHierarchy uniqueName="[Caso_1_Ventas].[Cliente]" caption="Cliente" attribute="1" defaultMemberUniqueName="[Caso_1_Ventas].[Cliente].[All]" allUniqueName="[Caso_1_Ventas].[Cliente].[All]" dimensionUniqueName="[Caso_1_Ventas]" displayFolder="" count="0" memberValueDatatype="130" unbalanced="0"/>
    <cacheHierarchy uniqueName="[Caso_1_Ventas].[Lugar]" caption="Lugar" attribute="1" defaultMemberUniqueName="[Caso_1_Ventas].[Lugar].[All]" allUniqueName="[Caso_1_Ventas].[Lugar].[All]" dimensionUniqueName="[Caso_1_Ventas]" displayFolder="" count="0" memberValueDatatype="130" unbalanced="0"/>
    <cacheHierarchy uniqueName="[Caso_1_Ventas].[Vendedor]" caption="Vendedor" attribute="1" defaultMemberUniqueName="[Caso_1_Ventas].[Vendedor].[All]" allUniqueName="[Caso_1_Ventas].[Vendedor].[All]" dimensionUniqueName="[Caso_1_Ventas]" displayFolder="" count="0" memberValueDatatype="130" unbalanced="0"/>
    <cacheHierarchy uniqueName="[Caso_1_Ventas].[Producto]" caption="Producto" attribute="1" defaultMemberUniqueName="[Caso_1_Ventas].[Producto].[All]" allUniqueName="[Caso_1_Ventas].[Producto].[All]" dimensionUniqueName="[Caso_1_Ventas]" displayFolder="" count="2" memberValueDatatype="130" unbalanced="0">
      <fieldsUsage count="2">
        <fieldUsage x="-1"/>
        <fieldUsage x="1"/>
      </fieldsUsage>
    </cacheHierarchy>
    <cacheHierarchy uniqueName="[Caso_1_Ventas].[Marca]" caption="Marca" attribute="1" defaultMemberUniqueName="[Caso_1_Ventas].[Marca].[All]" allUniqueName="[Caso_1_Ventas].[Marca].[All]" dimensionUniqueName="[Caso_1_Ventas]" displayFolder="" count="2" memberValueDatatype="130" unbalanced="0">
      <fieldsUsage count="2">
        <fieldUsage x="-1"/>
        <fieldUsage x="0"/>
      </fieldsUsage>
    </cacheHierarchy>
    <cacheHierarchy uniqueName="[Caso_1_Ventas].[Cantidad]" caption="Cantidad" attribute="1" defaultMemberUniqueName="[Caso_1_Ventas].[Cantidad].[All]" allUniqueName="[Caso_1_Ventas].[Cantidad].[All]" dimensionUniqueName="[Caso_1_Ventas]" displayFolder="" count="0" memberValueDatatype="20" unbalanced="0"/>
    <cacheHierarchy uniqueName="[Caso_1_Ventas].[Combined]" caption="Combined" attribute="1" defaultMemberUniqueName="[Caso_1_Ventas].[Combined].[All]" allUniqueName="[Caso_1_Ventas].[Combined].[All]" dimensionUniqueName="[Caso_1_Ventas]" displayFolder="" count="0" memberValueDatatype="130" unbalanced="0"/>
    <cacheHierarchy uniqueName="[Caso_1_Ventas].[Precio [Bs.]]]" caption="Precio [Bs.]" attribute="1" defaultMemberUniqueName="[Caso_1_Ventas].[Precio [Bs.]]].[All]" allUniqueName="[Caso_1_Ventas].[Precio [Bs.]]].[All]" dimensionUniqueName="[Caso_1_Ventas]" displayFolder="" count="0" memberValueDatatype="5" unbalanced="0"/>
    <cacheHierarchy uniqueName="[Caso_1_Ventas].[Comisión]" caption="Comisión" attribute="1" defaultMemberUniqueName="[Caso_1_Ventas].[Comisión].[All]" allUniqueName="[Caso_1_Ventas].[Comisión].[All]" dimensionUniqueName="[Caso_1_Ventas]" displayFolder="" count="0" memberValueDatatype="5" unbalanced="0"/>
    <cacheHierarchy uniqueName="[Caso_1_Ventas].[Total [Bs.]]]" caption="Total [Bs.]" attribute="1" defaultMemberUniqueName="[Caso_1_Ventas].[Total [Bs.]]].[All]" allUniqueName="[Caso_1_Ventas].[Total [Bs.]]].[All]" dimensionUniqueName="[Caso_1_Ventas]" displayFolder="" count="0" memberValueDatatype="5" unbalanced="0"/>
    <cacheHierarchy uniqueName="[Measures].[Suma de Total [Bs.]]]" caption="Suma de Total [Bs.]" measure="1" displayFolder="" measureGroup="Caso_1_Vent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entas totales [Bs.]]]" caption="Ventas totales [Bs.]" measure="1" displayFolder="" measureGroup="Caso_1_Ventas" count="0"/>
    <cacheHierarchy uniqueName="[Measures].[Ventas_LM]" caption="Ventas_LM" measure="1" displayFolder="" measureGroup="Caso_1_Ventas" count="0"/>
    <cacheHierarchy uniqueName="[Measures].[Ventas_SP]" caption="Ventas_SP" measure="1" displayFolder="" measureGroup="Caso_1_Ventas" count="0"/>
    <cacheHierarchy uniqueName="[Measures].[Prop_Ventas1]" caption="Prop_Ventas1" measure="1" displayFolder="" measureGroup="Caso_1_Ventas" count="0" oneField="1">
      <fieldsUsage count="1">
        <fieldUsage x="2"/>
      </fieldsUsage>
    </cacheHierarchy>
    <cacheHierarchy uniqueName="[Measures].[Prop_Ventas2]" caption="Prop_Ventas2" measure="1" displayFolder="" measureGroup="Caso_1_Ventas" count="0"/>
    <cacheHierarchy uniqueName="[Measures].[Prop_Ventas3]" caption="Prop_Ventas3" measure="1" displayFolder="" measureGroup="Caso_1_Ventas" count="0"/>
    <cacheHierarchy uniqueName="[Measures].[__XL_Count Caso_1_Ventas]" caption="__XL_Count Caso_1_Ventas" measure="1" displayFolder="" measureGroup="Caso_1_Vent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name="Caso_1_Ventas" uniqueName="[Caso_1_Ventas]" caption="Caso_1_Ventas"/>
    <dimension measure="1" name="Measures" uniqueName="[Measures]" caption="Measures"/>
  </dimensions>
  <measureGroups count="2">
    <measureGroup name="Calendario" caption="Calendario"/>
    <measureGroup name="Caso_1_Ventas" caption="Caso_1_Vent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773.897849189816" createdVersion="5" refreshedVersion="8" minRefreshableVersion="3" recordCount="0" supportSubquery="1" supportAdvancedDrill="1" xr:uid="{58328DF7-D45F-4B94-A418-0E7CF2BE9923}">
  <cacheSource type="external" connectionId="5"/>
  <cacheFields count="4">
    <cacheField name="[Caso_1_Ventas].[Marca].[Marca]" caption="Marca" numFmtId="0" hierarchy="9" level="1">
      <sharedItems count="3">
        <s v="Gloria"/>
        <s v="Laive"/>
        <s v="Nestle"/>
      </sharedItems>
      <extLst>
        <ext xmlns:x15="http://schemas.microsoft.com/office/spreadsheetml/2010/11/main" uri="{4F2E5C28-24EA-4eb8-9CBF-B6C8F9C3D259}">
          <x15:cachedUniqueNames>
            <x15:cachedUniqueName index="0" name="[Caso_1_Ventas].[Marca].&amp;[Gloria]"/>
            <x15:cachedUniqueName index="1" name="[Caso_1_Ventas].[Marca].&amp;[Laive]"/>
            <x15:cachedUniqueName index="2" name="[Caso_1_Ventas].[Marca].&amp;[Nestle]"/>
          </x15:cachedUniqueNames>
        </ext>
      </extLst>
    </cacheField>
    <cacheField name="[Caso_1_Ventas].[Producto].[Producto]" caption="Producto" numFmtId="0" hierarchy="8" level="1">
      <sharedItems count="3">
        <s v="Leche"/>
        <s v="Queso"/>
        <s v="Yogurt"/>
      </sharedItems>
      <extLst>
        <ext xmlns:x15="http://schemas.microsoft.com/office/spreadsheetml/2010/11/main" uri="{4F2E5C28-24EA-4eb8-9CBF-B6C8F9C3D259}">
          <x15:cachedUniqueNames>
            <x15:cachedUniqueName index="0" name="[Caso_1_Ventas].[Producto].&amp;[Leche]"/>
            <x15:cachedUniqueName index="1" name="[Caso_1_Ventas].[Producto].&amp;[Queso]"/>
            <x15:cachedUniqueName index="2" name="[Caso_1_Ventas].[Producto].&amp;[Yogurt]"/>
          </x15:cachedUniqueNames>
        </ext>
      </extLst>
    </cacheField>
    <cacheField name="[Calendario].[Año].[Año]" caption="Año" numFmtId="0" hierarchy="3" level="1">
      <sharedItems containsSemiMixedTypes="0" containsNonDate="0" containsString="0"/>
    </cacheField>
    <cacheField name="[Measures].[Prop_Ventas2]" caption="Prop_Ventas2" numFmtId="0" hierarchy="20" level="32767"/>
  </cacheFields>
  <cacheHierarchies count="25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defaultMemberUniqueName="[Calendario].[Nombre del mes].[All]" allUniqueName="[Calendario].[Nombre del mes].[All]" dimensionUniqueName="[Calendario]" displayFolder="" count="0" memberValueDatatype="13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so_1_Ventas].[Fecha]" caption="Fecha" attribute="1" time="1" defaultMemberUniqueName="[Caso_1_Ventas].[Fecha].[All]" allUniqueName="[Caso_1_Ventas].[Fecha].[All]" dimensionUniqueName="[Caso_1_Ventas]" displayFolder="" count="0" memberValueDatatype="7" unbalanced="0"/>
    <cacheHierarchy uniqueName="[Caso_1_Ventas].[Cliente]" caption="Cliente" attribute="1" defaultMemberUniqueName="[Caso_1_Ventas].[Cliente].[All]" allUniqueName="[Caso_1_Ventas].[Cliente].[All]" dimensionUniqueName="[Caso_1_Ventas]" displayFolder="" count="0" memberValueDatatype="130" unbalanced="0"/>
    <cacheHierarchy uniqueName="[Caso_1_Ventas].[Lugar]" caption="Lugar" attribute="1" defaultMemberUniqueName="[Caso_1_Ventas].[Lugar].[All]" allUniqueName="[Caso_1_Ventas].[Lugar].[All]" dimensionUniqueName="[Caso_1_Ventas]" displayFolder="" count="0" memberValueDatatype="130" unbalanced="0"/>
    <cacheHierarchy uniqueName="[Caso_1_Ventas].[Vendedor]" caption="Vendedor" attribute="1" defaultMemberUniqueName="[Caso_1_Ventas].[Vendedor].[All]" allUniqueName="[Caso_1_Ventas].[Vendedor].[All]" dimensionUniqueName="[Caso_1_Ventas]" displayFolder="" count="0" memberValueDatatype="130" unbalanced="0"/>
    <cacheHierarchy uniqueName="[Caso_1_Ventas].[Producto]" caption="Producto" attribute="1" defaultMemberUniqueName="[Caso_1_Ventas].[Producto].[All]" allUniqueName="[Caso_1_Ventas].[Producto].[All]" dimensionUniqueName="[Caso_1_Ventas]" displayFolder="" count="2" memberValueDatatype="130" unbalanced="0">
      <fieldsUsage count="2">
        <fieldUsage x="-1"/>
        <fieldUsage x="1"/>
      </fieldsUsage>
    </cacheHierarchy>
    <cacheHierarchy uniqueName="[Caso_1_Ventas].[Marca]" caption="Marca" attribute="1" defaultMemberUniqueName="[Caso_1_Ventas].[Marca].[All]" allUniqueName="[Caso_1_Ventas].[Marca].[All]" dimensionUniqueName="[Caso_1_Ventas]" displayFolder="" count="2" memberValueDatatype="130" unbalanced="0">
      <fieldsUsage count="2">
        <fieldUsage x="-1"/>
        <fieldUsage x="0"/>
      </fieldsUsage>
    </cacheHierarchy>
    <cacheHierarchy uniqueName="[Caso_1_Ventas].[Cantidad]" caption="Cantidad" attribute="1" defaultMemberUniqueName="[Caso_1_Ventas].[Cantidad].[All]" allUniqueName="[Caso_1_Ventas].[Cantidad].[All]" dimensionUniqueName="[Caso_1_Ventas]" displayFolder="" count="0" memberValueDatatype="20" unbalanced="0"/>
    <cacheHierarchy uniqueName="[Caso_1_Ventas].[Combined]" caption="Combined" attribute="1" defaultMemberUniqueName="[Caso_1_Ventas].[Combined].[All]" allUniqueName="[Caso_1_Ventas].[Combined].[All]" dimensionUniqueName="[Caso_1_Ventas]" displayFolder="" count="0" memberValueDatatype="130" unbalanced="0"/>
    <cacheHierarchy uniqueName="[Caso_1_Ventas].[Precio [Bs.]]]" caption="Precio [Bs.]" attribute="1" defaultMemberUniqueName="[Caso_1_Ventas].[Precio [Bs.]]].[All]" allUniqueName="[Caso_1_Ventas].[Precio [Bs.]]].[All]" dimensionUniqueName="[Caso_1_Ventas]" displayFolder="" count="0" memberValueDatatype="5" unbalanced="0"/>
    <cacheHierarchy uniqueName="[Caso_1_Ventas].[Comisión]" caption="Comisión" attribute="1" defaultMemberUniqueName="[Caso_1_Ventas].[Comisión].[All]" allUniqueName="[Caso_1_Ventas].[Comisión].[All]" dimensionUniqueName="[Caso_1_Ventas]" displayFolder="" count="0" memberValueDatatype="5" unbalanced="0"/>
    <cacheHierarchy uniqueName="[Caso_1_Ventas].[Total [Bs.]]]" caption="Total [Bs.]" attribute="1" defaultMemberUniqueName="[Caso_1_Ventas].[Total [Bs.]]].[All]" allUniqueName="[Caso_1_Ventas].[Total [Bs.]]].[All]" dimensionUniqueName="[Caso_1_Ventas]" displayFolder="" count="0" memberValueDatatype="5" unbalanced="0"/>
    <cacheHierarchy uniqueName="[Measures].[Suma de Total [Bs.]]]" caption="Suma de Total [Bs.]" measure="1" displayFolder="" measureGroup="Caso_1_Vent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entas totales [Bs.]]]" caption="Ventas totales [Bs.]" measure="1" displayFolder="" measureGroup="Caso_1_Ventas" count="0"/>
    <cacheHierarchy uniqueName="[Measures].[Ventas_LM]" caption="Ventas_LM" measure="1" displayFolder="" measureGroup="Caso_1_Ventas" count="0"/>
    <cacheHierarchy uniqueName="[Measures].[Ventas_SP]" caption="Ventas_SP" measure="1" displayFolder="" measureGroup="Caso_1_Ventas" count="0"/>
    <cacheHierarchy uniqueName="[Measures].[Prop_Ventas1]" caption="Prop_Ventas1" measure="1" displayFolder="" measureGroup="Caso_1_Ventas" count="0"/>
    <cacheHierarchy uniqueName="[Measures].[Prop_Ventas2]" caption="Prop_Ventas2" measure="1" displayFolder="" measureGroup="Caso_1_Ventas" count="0" oneField="1">
      <fieldsUsage count="1">
        <fieldUsage x="3"/>
      </fieldsUsage>
    </cacheHierarchy>
    <cacheHierarchy uniqueName="[Measures].[Prop_Ventas3]" caption="Prop_Ventas3" measure="1" displayFolder="" measureGroup="Caso_1_Ventas" count="0"/>
    <cacheHierarchy uniqueName="[Measures].[__XL_Count Caso_1_Ventas]" caption="__XL_Count Caso_1_Ventas" measure="1" displayFolder="" measureGroup="Caso_1_Vent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name="Caso_1_Ventas" uniqueName="[Caso_1_Ventas]" caption="Caso_1_Ventas"/>
    <dimension measure="1" name="Measures" uniqueName="[Measures]" caption="Measures"/>
  </dimensions>
  <measureGroups count="2">
    <measureGroup name="Calendario" caption="Calendario"/>
    <measureGroup name="Caso_1_Ventas" caption="Caso_1_Vent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773.897849537039" createdVersion="5" refreshedVersion="8" minRefreshableVersion="3" recordCount="0" supportSubquery="1" supportAdvancedDrill="1" xr:uid="{46CF4861-AB51-4A5B-8163-6234B47B01A8}">
  <cacheSource type="external" connectionId="5"/>
  <cacheFields count="4">
    <cacheField name="[Caso_1_Ventas].[Marca].[Marca]" caption="Marca" numFmtId="0" hierarchy="9" level="1">
      <sharedItems count="3">
        <s v="Gloria"/>
        <s v="Laive"/>
        <s v="Nestle"/>
      </sharedItems>
      <extLst>
        <ext xmlns:x15="http://schemas.microsoft.com/office/spreadsheetml/2010/11/main" uri="{4F2E5C28-24EA-4eb8-9CBF-B6C8F9C3D259}">
          <x15:cachedUniqueNames>
            <x15:cachedUniqueName index="0" name="[Caso_1_Ventas].[Marca].&amp;[Gloria]"/>
            <x15:cachedUniqueName index="1" name="[Caso_1_Ventas].[Marca].&amp;[Laive]"/>
            <x15:cachedUniqueName index="2" name="[Caso_1_Ventas].[Marca].&amp;[Nestle]"/>
          </x15:cachedUniqueNames>
        </ext>
      </extLst>
    </cacheField>
    <cacheField name="[Caso_1_Ventas].[Producto].[Producto]" caption="Producto" numFmtId="0" hierarchy="8" level="1">
      <sharedItems count="3">
        <s v="Leche"/>
        <s v="Queso"/>
        <s v="Yogurt"/>
      </sharedItems>
      <extLst>
        <ext xmlns:x15="http://schemas.microsoft.com/office/spreadsheetml/2010/11/main" uri="{4F2E5C28-24EA-4eb8-9CBF-B6C8F9C3D259}">
          <x15:cachedUniqueNames>
            <x15:cachedUniqueName index="0" name="[Caso_1_Ventas].[Producto].&amp;[Leche]"/>
            <x15:cachedUniqueName index="1" name="[Caso_1_Ventas].[Producto].&amp;[Queso]"/>
            <x15:cachedUniqueName index="2" name="[Caso_1_Ventas].[Producto].&amp;[Yogurt]"/>
          </x15:cachedUniqueNames>
        </ext>
      </extLst>
    </cacheField>
    <cacheField name="[Calendario].[Año].[Año]" caption="Año" numFmtId="0" hierarchy="3" level="1">
      <sharedItems containsSemiMixedTypes="0" containsNonDate="0" containsString="0"/>
    </cacheField>
    <cacheField name="[Measures].[Prop_Ventas3]" caption="Prop_Ventas3" numFmtId="0" hierarchy="21" level="32767"/>
  </cacheFields>
  <cacheHierarchies count="25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defaultMemberUniqueName="[Calendario].[Nombre del mes].[All]" allUniqueName="[Calendario].[Nombre del mes].[All]" dimensionUniqueName="[Calendario]" displayFolder="" count="0" memberValueDatatype="13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so_1_Ventas].[Fecha]" caption="Fecha" attribute="1" time="1" defaultMemberUniqueName="[Caso_1_Ventas].[Fecha].[All]" allUniqueName="[Caso_1_Ventas].[Fecha].[All]" dimensionUniqueName="[Caso_1_Ventas]" displayFolder="" count="0" memberValueDatatype="7" unbalanced="0"/>
    <cacheHierarchy uniqueName="[Caso_1_Ventas].[Cliente]" caption="Cliente" attribute="1" defaultMemberUniqueName="[Caso_1_Ventas].[Cliente].[All]" allUniqueName="[Caso_1_Ventas].[Cliente].[All]" dimensionUniqueName="[Caso_1_Ventas]" displayFolder="" count="0" memberValueDatatype="130" unbalanced="0"/>
    <cacheHierarchy uniqueName="[Caso_1_Ventas].[Lugar]" caption="Lugar" attribute="1" defaultMemberUniqueName="[Caso_1_Ventas].[Lugar].[All]" allUniqueName="[Caso_1_Ventas].[Lugar].[All]" dimensionUniqueName="[Caso_1_Ventas]" displayFolder="" count="0" memberValueDatatype="130" unbalanced="0"/>
    <cacheHierarchy uniqueName="[Caso_1_Ventas].[Vendedor]" caption="Vendedor" attribute="1" defaultMemberUniqueName="[Caso_1_Ventas].[Vendedor].[All]" allUniqueName="[Caso_1_Ventas].[Vendedor].[All]" dimensionUniqueName="[Caso_1_Ventas]" displayFolder="" count="0" memberValueDatatype="130" unbalanced="0"/>
    <cacheHierarchy uniqueName="[Caso_1_Ventas].[Producto]" caption="Producto" attribute="1" defaultMemberUniqueName="[Caso_1_Ventas].[Producto].[All]" allUniqueName="[Caso_1_Ventas].[Producto].[All]" dimensionUniqueName="[Caso_1_Ventas]" displayFolder="" count="2" memberValueDatatype="130" unbalanced="0">
      <fieldsUsage count="2">
        <fieldUsage x="-1"/>
        <fieldUsage x="1"/>
      </fieldsUsage>
    </cacheHierarchy>
    <cacheHierarchy uniqueName="[Caso_1_Ventas].[Marca]" caption="Marca" attribute="1" defaultMemberUniqueName="[Caso_1_Ventas].[Marca].[All]" allUniqueName="[Caso_1_Ventas].[Marca].[All]" dimensionUniqueName="[Caso_1_Ventas]" displayFolder="" count="2" memberValueDatatype="130" unbalanced="0">
      <fieldsUsage count="2">
        <fieldUsage x="-1"/>
        <fieldUsage x="0"/>
      </fieldsUsage>
    </cacheHierarchy>
    <cacheHierarchy uniqueName="[Caso_1_Ventas].[Cantidad]" caption="Cantidad" attribute="1" defaultMemberUniqueName="[Caso_1_Ventas].[Cantidad].[All]" allUniqueName="[Caso_1_Ventas].[Cantidad].[All]" dimensionUniqueName="[Caso_1_Ventas]" displayFolder="" count="0" memberValueDatatype="20" unbalanced="0"/>
    <cacheHierarchy uniqueName="[Caso_1_Ventas].[Combined]" caption="Combined" attribute="1" defaultMemberUniqueName="[Caso_1_Ventas].[Combined].[All]" allUniqueName="[Caso_1_Ventas].[Combined].[All]" dimensionUniqueName="[Caso_1_Ventas]" displayFolder="" count="0" memberValueDatatype="130" unbalanced="0"/>
    <cacheHierarchy uniqueName="[Caso_1_Ventas].[Precio [Bs.]]]" caption="Precio [Bs.]" attribute="1" defaultMemberUniqueName="[Caso_1_Ventas].[Precio [Bs.]]].[All]" allUniqueName="[Caso_1_Ventas].[Precio [Bs.]]].[All]" dimensionUniqueName="[Caso_1_Ventas]" displayFolder="" count="0" memberValueDatatype="5" unbalanced="0"/>
    <cacheHierarchy uniqueName="[Caso_1_Ventas].[Comisión]" caption="Comisión" attribute="1" defaultMemberUniqueName="[Caso_1_Ventas].[Comisión].[All]" allUniqueName="[Caso_1_Ventas].[Comisión].[All]" dimensionUniqueName="[Caso_1_Ventas]" displayFolder="" count="0" memberValueDatatype="5" unbalanced="0"/>
    <cacheHierarchy uniqueName="[Caso_1_Ventas].[Total [Bs.]]]" caption="Total [Bs.]" attribute="1" defaultMemberUniqueName="[Caso_1_Ventas].[Total [Bs.]]].[All]" allUniqueName="[Caso_1_Ventas].[Total [Bs.]]].[All]" dimensionUniqueName="[Caso_1_Ventas]" displayFolder="" count="0" memberValueDatatype="5" unbalanced="0"/>
    <cacheHierarchy uniqueName="[Measures].[Suma de Total [Bs.]]]" caption="Suma de Total [Bs.]" measure="1" displayFolder="" measureGroup="Caso_1_Vent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entas totales [Bs.]]]" caption="Ventas totales [Bs.]" measure="1" displayFolder="" measureGroup="Caso_1_Ventas" count="0"/>
    <cacheHierarchy uniqueName="[Measures].[Ventas_LM]" caption="Ventas_LM" measure="1" displayFolder="" measureGroup="Caso_1_Ventas" count="0"/>
    <cacheHierarchy uniqueName="[Measures].[Ventas_SP]" caption="Ventas_SP" measure="1" displayFolder="" measureGroup="Caso_1_Ventas" count="0"/>
    <cacheHierarchy uniqueName="[Measures].[Prop_Ventas1]" caption="Prop_Ventas1" measure="1" displayFolder="" measureGroup="Caso_1_Ventas" count="0"/>
    <cacheHierarchy uniqueName="[Measures].[Prop_Ventas2]" caption="Prop_Ventas2" measure="1" displayFolder="" measureGroup="Caso_1_Ventas" count="0"/>
    <cacheHierarchy uniqueName="[Measures].[Prop_Ventas3]" caption="Prop_Ventas3" measure="1" displayFolder="" measureGroup="Caso_1_Ventas" count="0" oneField="1">
      <fieldsUsage count="1">
        <fieldUsage x="3"/>
      </fieldsUsage>
    </cacheHierarchy>
    <cacheHierarchy uniqueName="[Measures].[__XL_Count Caso_1_Ventas]" caption="__XL_Count Caso_1_Ventas" measure="1" displayFolder="" measureGroup="Caso_1_Vent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3">
    <dimension name="Calendario" uniqueName="[Calendario]" caption="Calendario"/>
    <dimension name="Caso_1_Ventas" uniqueName="[Caso_1_Ventas]" caption="Caso_1_Ventas"/>
    <dimension measure="1" name="Measures" uniqueName="[Measures]" caption="Measures"/>
  </dimensions>
  <measureGroups count="2">
    <measureGroup name="Calendario" caption="Calendario"/>
    <measureGroup name="Caso_1_Ventas" caption="Caso_1_Venta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4773.896542361108" createdVersion="3" refreshedVersion="8" minRefreshableVersion="3" recordCount="0" supportSubquery="1" supportAdvancedDrill="1" xr:uid="{88E7559A-6704-423C-969B-CC206585CB8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Calendario].[Fecha]" caption="Fecha" attribute="1" time="1" defaultMemberUniqueName="[Calendario].[Fecha].[All]" allUniqueName="[Calendario].[Fecha].[All]" dimensionUniqueName="[Calendario]" displayFolder="" count="0" memberValueDatatype="7" unbalanced="0"/>
    <cacheHierarchy uniqueName="[Calendario].[Nombre del mes]" caption="Nombre del mes" attribute="1" defaultMemberUniqueName="[Calendario].[Nombre del mes].[All]" allUniqueName="[Calendario].[Nombre del mes].[All]" dimensionUniqueName="[Calendario]" displayFolder="" count="0" memberValueDatatype="130" unbalanced="0"/>
    <cacheHierarchy uniqueName="[Calendario].[Mes]" caption="Mes" attribute="1" defaultMemberUniqueName="[Calendario].[Mes].[All]" allUniqueName="[Calendario].[Mes].[All]" dimensionUniqueName="[Calendario]" displayFolder="" count="0" memberValueDatatype="20" unbalanced="0"/>
    <cacheHierarchy uniqueName="[Calendario].[Año]" caption="Año" attribute="1" defaultMemberUniqueName="[Calendario].[Año].[All]" allUniqueName="[Calendario].[Año].[All]" dimensionUniqueName="[Calendario]" displayFolder="" count="2" memberValueDatatype="20" unbalanced="0"/>
    <cacheHierarchy uniqueName="[Caso_1_Ventas].[Fecha]" caption="Fecha" attribute="1" time="1" defaultMemberUniqueName="[Caso_1_Ventas].[Fecha].[All]" allUniqueName="[Caso_1_Ventas].[Fecha].[All]" dimensionUniqueName="[Caso_1_Ventas]" displayFolder="" count="0" memberValueDatatype="7" unbalanced="0"/>
    <cacheHierarchy uniqueName="[Caso_1_Ventas].[Cliente]" caption="Cliente" attribute="1" defaultMemberUniqueName="[Caso_1_Ventas].[Cliente].[All]" allUniqueName="[Caso_1_Ventas].[Cliente].[All]" dimensionUniqueName="[Caso_1_Ventas]" displayFolder="" count="0" memberValueDatatype="130" unbalanced="0"/>
    <cacheHierarchy uniqueName="[Caso_1_Ventas].[Lugar]" caption="Lugar" attribute="1" defaultMemberUniqueName="[Caso_1_Ventas].[Lugar].[All]" allUniqueName="[Caso_1_Ventas].[Lugar].[All]" dimensionUniqueName="[Caso_1_Ventas]" displayFolder="" count="0" memberValueDatatype="130" unbalanced="0"/>
    <cacheHierarchy uniqueName="[Caso_1_Ventas].[Vendedor]" caption="Vendedor" attribute="1" defaultMemberUniqueName="[Caso_1_Ventas].[Vendedor].[All]" allUniqueName="[Caso_1_Ventas].[Vendedor].[All]" dimensionUniqueName="[Caso_1_Ventas]" displayFolder="" count="0" memberValueDatatype="130" unbalanced="0"/>
    <cacheHierarchy uniqueName="[Caso_1_Ventas].[Producto]" caption="Producto" attribute="1" defaultMemberUniqueName="[Caso_1_Ventas].[Producto].[All]" allUniqueName="[Caso_1_Ventas].[Producto].[All]" dimensionUniqueName="[Caso_1_Ventas]" displayFolder="" count="0" memberValueDatatype="130" unbalanced="0"/>
    <cacheHierarchy uniqueName="[Caso_1_Ventas].[Marca]" caption="Marca" attribute="1" defaultMemberUniqueName="[Caso_1_Ventas].[Marca].[All]" allUniqueName="[Caso_1_Ventas].[Marca].[All]" dimensionUniqueName="[Caso_1_Ventas]" displayFolder="" count="0" memberValueDatatype="130" unbalanced="0"/>
    <cacheHierarchy uniqueName="[Caso_1_Ventas].[Cantidad]" caption="Cantidad" attribute="1" defaultMemberUniqueName="[Caso_1_Ventas].[Cantidad].[All]" allUniqueName="[Caso_1_Ventas].[Cantidad].[All]" dimensionUniqueName="[Caso_1_Ventas]" displayFolder="" count="0" memberValueDatatype="20" unbalanced="0"/>
    <cacheHierarchy uniqueName="[Caso_1_Ventas].[Combined]" caption="Combined" attribute="1" defaultMemberUniqueName="[Caso_1_Ventas].[Combined].[All]" allUniqueName="[Caso_1_Ventas].[Combined].[All]" dimensionUniqueName="[Caso_1_Ventas]" displayFolder="" count="0" memberValueDatatype="130" unbalanced="0"/>
    <cacheHierarchy uniqueName="[Caso_1_Ventas].[Precio [Bs.]]]" caption="Precio [Bs.]" attribute="1" defaultMemberUniqueName="[Caso_1_Ventas].[Precio [Bs.]]].[All]" allUniqueName="[Caso_1_Ventas].[Precio [Bs.]]].[All]" dimensionUniqueName="[Caso_1_Ventas]" displayFolder="" count="0" memberValueDatatype="5" unbalanced="0"/>
    <cacheHierarchy uniqueName="[Caso_1_Ventas].[Comisión]" caption="Comisión" attribute="1" defaultMemberUniqueName="[Caso_1_Ventas].[Comisión].[All]" allUniqueName="[Caso_1_Ventas].[Comisión].[All]" dimensionUniqueName="[Caso_1_Ventas]" displayFolder="" count="0" memberValueDatatype="5" unbalanced="0"/>
    <cacheHierarchy uniqueName="[Caso_1_Ventas].[Total [Bs.]]]" caption="Total [Bs.]" attribute="1" defaultMemberUniqueName="[Caso_1_Ventas].[Total [Bs.]]].[All]" allUniqueName="[Caso_1_Ventas].[Total [Bs.]]].[All]" dimensionUniqueName="[Caso_1_Ventas]" displayFolder="" count="0" memberValueDatatype="5" unbalanced="0"/>
    <cacheHierarchy uniqueName="[Measures].[Suma de Total [Bs.]]]" caption="Suma de Total [Bs.]" measure="1" displayFolder="" measureGroup="Caso_1_Vent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entas totales [Bs.]]]" caption="Ventas totales [Bs.]" measure="1" displayFolder="" measureGroup="Caso_1_Ventas" count="0"/>
    <cacheHierarchy uniqueName="[Measures].[Ventas_LM]" caption="Ventas_LM" measure="1" displayFolder="" measureGroup="Caso_1_Ventas" count="0"/>
    <cacheHierarchy uniqueName="[Measures].[Ventas_SP]" caption="Ventas_SP" measure="1" displayFolder="" measureGroup="Caso_1_Ventas" count="0"/>
    <cacheHierarchy uniqueName="[Measures].[Prop_Ventas1]" caption="Prop_Ventas1" measure="1" displayFolder="" measureGroup="Caso_1_Ventas" count="0"/>
    <cacheHierarchy uniqueName="[Measures].[Prop_Ventas2]" caption="Prop_Ventas2" measure="1" displayFolder="" measureGroup="Caso_1_Ventas" count="0"/>
    <cacheHierarchy uniqueName="[Measures].[Prop_Ventas3]" caption="Prop_Ventas3" measure="1" displayFolder="" measureGroup="Caso_1_Ventas" count="0"/>
    <cacheHierarchy uniqueName="[Measures].[__XL_Count Caso_1_Ventas]" caption="__XL_Count Caso_1_Ventas" measure="1" displayFolder="" measureGroup="Caso_1_Vent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44748077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s v="Wong"/>
    <s v="Breña"/>
    <s v="Flores"/>
    <s v="Queso"/>
    <s v="Laive"/>
    <n v="279"/>
    <n v="7.3"/>
    <n v="1.4999999999999999E-2"/>
    <n v="2006.1495"/>
  </r>
  <r>
    <x v="1"/>
    <s v="Metro"/>
    <s v="San Miguel"/>
    <s v="Robles"/>
    <s v="Yogurt"/>
    <s v="Gloria"/>
    <n v="112"/>
    <n v="2.5"/>
    <n v="0.02"/>
    <n v="274.40000000000003"/>
  </r>
  <r>
    <x v="2"/>
    <s v="Wong"/>
    <s v="Chorrilos"/>
    <s v="Alvarado"/>
    <s v="Queso"/>
    <s v="Nestle"/>
    <n v="128"/>
    <n v="8"/>
    <n v="1.7999999999999999E-2"/>
    <n v="1005.568"/>
  </r>
  <r>
    <x v="3"/>
    <s v="S.Isabel"/>
    <s v="Lima"/>
    <s v="Flores"/>
    <s v="Leche"/>
    <s v="Laive"/>
    <n v="74"/>
    <n v="3.4"/>
    <n v="1.4999999999999999E-2"/>
    <n v="247.82599999999999"/>
  </r>
  <r>
    <x v="4"/>
    <s v="Metro"/>
    <s v="Breña"/>
    <s v="Flores"/>
    <s v="Yogurt"/>
    <s v="Gloria"/>
    <n v="245"/>
    <n v="2.5"/>
    <n v="0.02"/>
    <n v="600.25"/>
  </r>
  <r>
    <x v="5"/>
    <s v="S.Isabel"/>
    <s v="San Miguel"/>
    <s v="Alvarado"/>
    <s v="Yogurt"/>
    <s v="Gloria"/>
    <n v="66"/>
    <n v="2.5"/>
    <n v="0.02"/>
    <n v="161.70000000000002"/>
  </r>
  <r>
    <x v="6"/>
    <s v="S.Isabel"/>
    <s v="Chorrilos"/>
    <s v="Robles"/>
    <s v="Queso"/>
    <s v="Laive"/>
    <n v="175"/>
    <n v="7.3"/>
    <n v="1.4999999999999999E-2"/>
    <n v="1258.3375000000001"/>
  </r>
  <r>
    <x v="7"/>
    <s v="Metro"/>
    <s v="Lima"/>
    <s v="Alvarado"/>
    <s v="Leche"/>
    <s v="Nestle"/>
    <n v="232"/>
    <n v="2.6"/>
    <n v="1.7999999999999999E-2"/>
    <n v="592.3424"/>
  </r>
  <r>
    <x v="8"/>
    <s v="Wong"/>
    <s v="Breña"/>
    <s v="Robles"/>
    <s v="Leche"/>
    <s v="Laive"/>
    <n v="278"/>
    <n v="3.4"/>
    <n v="1.4999999999999999E-2"/>
    <n v="931.02199999999993"/>
  </r>
  <r>
    <x v="9"/>
    <s v="Wong"/>
    <s v="San Miguel"/>
    <s v="Flores"/>
    <s v="Queso"/>
    <s v="Nestle"/>
    <n v="51"/>
    <n v="8"/>
    <n v="1.7999999999999999E-2"/>
    <n v="400.65600000000001"/>
  </r>
  <r>
    <x v="10"/>
    <s v="S.Isabel"/>
    <s v="Chorrilos"/>
    <s v="Robles"/>
    <s v="Leche"/>
    <s v="Nestle"/>
    <n v="113"/>
    <n v="2.6"/>
    <n v="1.7999999999999999E-2"/>
    <n v="288.51159999999999"/>
  </r>
  <r>
    <x v="11"/>
    <s v="Metro"/>
    <s v="Lima"/>
    <s v="Flores"/>
    <s v="Yogurt"/>
    <s v="Gloria"/>
    <n v="200"/>
    <n v="2.5"/>
    <n v="0.02"/>
    <n v="490.00000000000006"/>
  </r>
  <r>
    <x v="12"/>
    <s v="S.Isabel"/>
    <s v="Breña"/>
    <s v="Robles"/>
    <s v="Leche"/>
    <s v="Laive"/>
    <n v="78"/>
    <n v="3.4"/>
    <n v="1.4999999999999999E-2"/>
    <n v="261.22199999999998"/>
  </r>
  <r>
    <x v="13"/>
    <s v="Wong"/>
    <s v="San Miguel"/>
    <s v="Robles"/>
    <s v="Leche"/>
    <s v="Gloria"/>
    <n v="50"/>
    <n v="4.0999999999999996"/>
    <n v="0.02"/>
    <n v="200.89999999999998"/>
  </r>
  <r>
    <x v="14"/>
    <s v="Metro"/>
    <s v="Chorrilos"/>
    <s v="Alvarado"/>
    <s v="Yogurt"/>
    <s v="Nestle"/>
    <n v="183"/>
    <n v="3.8"/>
    <n v="1.7999999999999999E-2"/>
    <n v="682.88279999999997"/>
  </r>
  <r>
    <x v="15"/>
    <s v="Wong"/>
    <s v="Lima"/>
    <s v="Flores"/>
    <s v="Leche"/>
    <s v="Laive"/>
    <n v="65"/>
    <n v="3.4"/>
    <n v="1.4999999999999999E-2"/>
    <n v="217.68499999999997"/>
  </r>
  <r>
    <x v="16"/>
    <s v="Metro"/>
    <s v="Breña"/>
    <s v="Alvarado"/>
    <s v="Yogurt"/>
    <s v="Gloria"/>
    <n v="124"/>
    <n v="2.5"/>
    <n v="0.02"/>
    <n v="303.8"/>
  </r>
  <r>
    <x v="17"/>
    <s v="Metro"/>
    <s v="San Miguel"/>
    <s v="Alvarado"/>
    <s v="Queso"/>
    <s v="Gloria"/>
    <n v="138"/>
    <n v="5.5"/>
    <n v="0.02"/>
    <n v="743.81999999999994"/>
  </r>
  <r>
    <x v="18"/>
    <s v="S.Isabel"/>
    <s v="Chorrilos"/>
    <s v="Robles"/>
    <s v="Queso"/>
    <s v="Laive"/>
    <n v="262"/>
    <n v="7.3"/>
    <n v="1.4999999999999999E-2"/>
    <n v="1883.9110000000001"/>
  </r>
  <r>
    <x v="19"/>
    <s v="Wong"/>
    <s v="Lima"/>
    <s v="Alvarado"/>
    <s v="Queso"/>
    <s v="Nestle"/>
    <n v="167"/>
    <n v="8"/>
    <n v="1.7999999999999999E-2"/>
    <n v="1311.952"/>
  </r>
  <r>
    <x v="20"/>
    <s v="S.Isabel"/>
    <s v="Breña"/>
    <s v="Flores"/>
    <s v="Leche"/>
    <s v="Laive"/>
    <n v="53"/>
    <n v="3.4"/>
    <n v="1.4999999999999999E-2"/>
    <n v="177.49699999999999"/>
  </r>
  <r>
    <x v="21"/>
    <s v="S.Isabel"/>
    <s v="San Miguel"/>
    <s v="Flores"/>
    <s v="Yogurt"/>
    <s v="Nestle"/>
    <n v="101"/>
    <n v="3.8"/>
    <n v="1.7999999999999999E-2"/>
    <n v="376.89159999999998"/>
  </r>
  <r>
    <x v="22"/>
    <s v="Wong"/>
    <s v="Chorrilos"/>
    <s v="Robles"/>
    <s v="Queso"/>
    <s v="Nestle"/>
    <n v="126"/>
    <n v="8"/>
    <n v="1.7999999999999999E-2"/>
    <n v="989.85599999999999"/>
  </r>
  <r>
    <x v="23"/>
    <s v="Wong"/>
    <s v="Lima"/>
    <s v="Flores"/>
    <s v="Yogurt"/>
    <s v="Gloria"/>
    <n v="132"/>
    <n v="2.5"/>
    <n v="0.02"/>
    <n v="323.40000000000003"/>
  </r>
  <r>
    <x v="24"/>
    <s v="Metro"/>
    <s v="Breña"/>
    <s v="Alvarado"/>
    <s v="Queso"/>
    <s v="Laive"/>
    <n v="35"/>
    <n v="7.3"/>
    <n v="1.4999999999999999E-2"/>
    <n v="251.66750000000002"/>
  </r>
  <r>
    <x v="25"/>
    <s v="Wong"/>
    <s v="San Miguel"/>
    <s v="Robles"/>
    <s v="Leche"/>
    <s v="Gloria"/>
    <n v="217"/>
    <n v="4.0999999999999996"/>
    <n v="0.02"/>
    <n v="871.90599999999995"/>
  </r>
  <r>
    <x v="26"/>
    <s v="S.Isabel"/>
    <s v="Chorrilos"/>
    <s v="Alvarado"/>
    <s v="Yogurt"/>
    <s v="Nestle"/>
    <n v="88"/>
    <n v="3.8"/>
    <n v="1.7999999999999999E-2"/>
    <n v="328.38079999999997"/>
  </r>
  <r>
    <x v="27"/>
    <s v="Metro"/>
    <s v="Lima"/>
    <s v="Alvarado"/>
    <s v="Yogurt"/>
    <s v="Laive"/>
    <n v="201"/>
    <n v="4.9000000000000004"/>
    <n v="1.4999999999999999E-2"/>
    <n v="970.12650000000008"/>
  </r>
  <r>
    <x v="28"/>
    <s v="S.Isabel"/>
    <s v="Breña"/>
    <s v="Robles"/>
    <s v="Queso"/>
    <s v="Gloria"/>
    <n v="97"/>
    <n v="5.5"/>
    <n v="0.02"/>
    <n v="522.82999999999993"/>
  </r>
  <r>
    <x v="29"/>
    <s v="S.Isabel"/>
    <s v="San Miguel"/>
    <s v="Flores"/>
    <s v="Leche"/>
    <s v="Gloria"/>
    <n v="194"/>
    <n v="4.0999999999999996"/>
    <n v="0.02"/>
    <n v="779.49199999999996"/>
  </r>
  <r>
    <x v="30"/>
    <s v="Metro"/>
    <s v="Chorrilos"/>
    <s v="Robles"/>
    <s v="Leche"/>
    <s v="Laive"/>
    <n v="110"/>
    <n v="3.4"/>
    <n v="1.4999999999999999E-2"/>
    <n v="368.39"/>
  </r>
  <r>
    <x v="31"/>
    <s v="Wong"/>
    <s v="Lima"/>
    <s v="Robles"/>
    <s v="Queso"/>
    <s v="Nestle"/>
    <n v="178"/>
    <n v="8"/>
    <n v="1.7999999999999999E-2"/>
    <n v="1398.3679999999999"/>
  </r>
  <r>
    <x v="32"/>
    <s v="Wong"/>
    <s v="Breña"/>
    <s v="Flores"/>
    <s v="Leche"/>
    <s v="Laive"/>
    <n v="145"/>
    <n v="3.4"/>
    <n v="1.4999999999999999E-2"/>
    <n v="485.60499999999996"/>
  </r>
  <r>
    <x v="33"/>
    <s v="S.Isabel"/>
    <s v="San Miguel"/>
    <s v="Robles"/>
    <s v="Yogurt"/>
    <s v="Nestle"/>
    <n v="154"/>
    <n v="3.8"/>
    <n v="1.7999999999999999E-2"/>
    <n v="574.66639999999995"/>
  </r>
  <r>
    <x v="34"/>
    <s v="Metro"/>
    <s v="Chorrilos"/>
    <s v="Alvarado"/>
    <s v="Leche"/>
    <s v="Nestle"/>
    <n v="189"/>
    <n v="2.6"/>
    <n v="1.7999999999999999E-2"/>
    <n v="482.5548"/>
  </r>
  <r>
    <x v="35"/>
    <s v="S.Isabel"/>
    <s v="Lima"/>
    <s v="Flores"/>
    <s v="Leche"/>
    <s v="Gloria"/>
    <n v="132"/>
    <n v="4.0999999999999996"/>
    <n v="0.02"/>
    <n v="530.37599999999998"/>
  </r>
  <r>
    <x v="36"/>
    <s v="Wong"/>
    <s v="Breña"/>
    <s v="Flores"/>
    <s v="Yogurt"/>
    <s v="Laive"/>
    <n v="79"/>
    <n v="4.9000000000000004"/>
    <n v="1.4999999999999999E-2"/>
    <n v="381.29349999999999"/>
  </r>
  <r>
    <x v="37"/>
    <s v="Metro"/>
    <s v="San Miguel"/>
    <s v="Alvarado"/>
    <s v="Leche"/>
    <s v="Gloria"/>
    <n v="270"/>
    <n v="4.0999999999999996"/>
    <n v="0.02"/>
    <n v="1084.8599999999999"/>
  </r>
  <r>
    <x v="38"/>
    <s v="Wong"/>
    <s v="Chorrilos"/>
    <s v="Robles"/>
    <s v="Yogurt"/>
    <s v="Nestle"/>
    <n v="142"/>
    <n v="3.8"/>
    <n v="1.7999999999999999E-2"/>
    <n v="529.88720000000001"/>
  </r>
  <r>
    <x v="39"/>
    <s v="Metro"/>
    <s v="Lima"/>
    <s v="Alvarado"/>
    <s v="Queso"/>
    <s v="Laive"/>
    <n v="243"/>
    <n v="7.3"/>
    <n v="1.4999999999999999E-2"/>
    <n v="1747.2915"/>
  </r>
  <r>
    <x v="40"/>
    <s v="Metro"/>
    <s v="Breña"/>
    <s v="Robles"/>
    <s v="Queso"/>
    <s v="Gloria"/>
    <n v="42"/>
    <n v="5.5"/>
    <n v="0.02"/>
    <n v="226.38"/>
  </r>
  <r>
    <x v="41"/>
    <s v="S.Isabel"/>
    <s v="San Miguel"/>
    <s v="Flores"/>
    <s v="Queso"/>
    <s v="Gloria"/>
    <n v="38"/>
    <n v="5.5"/>
    <n v="0.02"/>
    <n v="204.82"/>
  </r>
  <r>
    <x v="42"/>
    <s v="Wong"/>
    <s v="Chorrilos"/>
    <s v="Robles"/>
    <s v="Leche"/>
    <s v="Laive"/>
    <n v="220"/>
    <n v="3.4"/>
    <n v="1.4999999999999999E-2"/>
    <n v="736.78"/>
  </r>
  <r>
    <x v="43"/>
    <s v="S.Isabel"/>
    <s v="Lima"/>
    <s v="Flores"/>
    <s v="Yogurt"/>
    <s v="Nestle"/>
    <n v="171"/>
    <n v="3.8"/>
    <n v="1.7999999999999999E-2"/>
    <n v="638.10359999999991"/>
  </r>
  <r>
    <x v="44"/>
    <s v="S.Isabel"/>
    <s v="Breña"/>
    <s v="Robles"/>
    <s v="Queso"/>
    <s v="Laive"/>
    <n v="120"/>
    <n v="7.3"/>
    <n v="1.4999999999999999E-2"/>
    <n v="862.86"/>
  </r>
  <r>
    <x v="45"/>
    <s v="Wong"/>
    <s v="San Miguel"/>
    <s v="Robles"/>
    <s v="Yogurt"/>
    <s v="Nestle"/>
    <n v="75"/>
    <n v="3.8"/>
    <n v="1.7999999999999999E-2"/>
    <n v="279.87"/>
  </r>
  <r>
    <x v="46"/>
    <s v="Wong"/>
    <s v="Chorrilos"/>
    <s v="Alvarado"/>
    <s v="Queso"/>
    <s v="Nestle"/>
    <n v="252"/>
    <n v="8"/>
    <n v="1.7999999999999999E-2"/>
    <n v="1979.712"/>
  </r>
  <r>
    <x v="47"/>
    <s v="Metro"/>
    <s v="Lima"/>
    <s v="Flores"/>
    <s v="Leche"/>
    <s v="Gloria"/>
    <n v="179"/>
    <n v="4.0999999999999996"/>
    <n v="0.02"/>
    <n v="719.22199999999998"/>
  </r>
  <r>
    <x v="48"/>
    <s v="Wong"/>
    <s v="Breña"/>
    <s v="Alvarado"/>
    <s v="Yogurt"/>
    <s v="Laive"/>
    <n v="121"/>
    <n v="4.9000000000000004"/>
    <n v="1.4999999999999999E-2"/>
    <n v="584.00650000000007"/>
  </r>
  <r>
    <x v="49"/>
    <s v="S.Isabel"/>
    <s v="San Miguel"/>
    <s v="Alvarado"/>
    <s v="Yogurt"/>
    <s v="Gloria"/>
    <n v="237"/>
    <n v="2.5"/>
    <n v="0.02"/>
    <n v="580.65000000000009"/>
  </r>
  <r>
    <x v="50"/>
    <s v="Metro"/>
    <s v="Chorrilos"/>
    <s v="Robles"/>
    <s v="Queso"/>
    <s v="Nestle"/>
    <n v="137"/>
    <n v="8"/>
    <n v="1.7999999999999999E-2"/>
    <n v="1076.2719999999999"/>
  </r>
  <r>
    <x v="51"/>
    <s v="S.Isabel"/>
    <s v="Lima"/>
    <s v="Alvarado"/>
    <s v="Leche"/>
    <s v="Laive"/>
    <n v="73"/>
    <n v="3.4"/>
    <n v="1.4999999999999999E-2"/>
    <n v="244.47699999999998"/>
  </r>
  <r>
    <x v="52"/>
    <s v="S.Isabel"/>
    <s v="Breña"/>
    <s v="Flores"/>
    <s v="Leche"/>
    <s v="Gloria"/>
    <n v="252"/>
    <n v="4.0999999999999996"/>
    <n v="0.02"/>
    <n v="1012.5359999999999"/>
  </r>
  <r>
    <x v="53"/>
    <s v="Metro"/>
    <s v="San Miguel"/>
    <s v="Flores"/>
    <s v="Queso"/>
    <s v="Gloria"/>
    <n v="167"/>
    <n v="5.5"/>
    <n v="0.02"/>
    <n v="900.13"/>
  </r>
  <r>
    <x v="54"/>
    <s v="Wong"/>
    <s v="Chorrilos"/>
    <s v="Robles"/>
    <s v="Leche"/>
    <s v="Laive"/>
    <n v="63"/>
    <n v="3.4"/>
    <n v="1.4999999999999999E-2"/>
    <n v="210.98699999999999"/>
  </r>
  <r>
    <x v="55"/>
    <s v="Wong"/>
    <s v="Lima"/>
    <s v="Flores"/>
    <s v="Yogurt"/>
    <s v="Nestle"/>
    <n v="263"/>
    <n v="3.8"/>
    <n v="1.7999999999999999E-2"/>
    <n v="981.41079999999999"/>
  </r>
  <r>
    <x v="56"/>
    <s v="S.Isabel"/>
    <s v="Breña"/>
    <s v="Alvarado"/>
    <s v="Leche"/>
    <s v="Laive"/>
    <n v="200"/>
    <n v="3.4"/>
    <n v="1.4999999999999999E-2"/>
    <n v="669.8"/>
  </r>
  <r>
    <x v="57"/>
    <s v="Metro"/>
    <s v="San Miguel"/>
    <s v="Robles"/>
    <s v="Leche"/>
    <s v="Nestle"/>
    <n v="139"/>
    <n v="2.6"/>
    <n v="1.7999999999999999E-2"/>
    <n v="354.89479999999998"/>
  </r>
  <r>
    <x v="58"/>
    <s v="S.Isabel"/>
    <s v="Chorrilos"/>
    <s v="Alvarado"/>
    <s v="Yogurt"/>
    <s v="Nestle"/>
    <n v="196"/>
    <n v="3.8"/>
    <n v="1.7999999999999999E-2"/>
    <n v="731.39359999999999"/>
  </r>
  <r>
    <x v="59"/>
    <s v="Wong"/>
    <s v="Lima"/>
    <s v="Alvarado"/>
    <s v="Leche"/>
    <s v="Gloria"/>
    <n v="119"/>
    <n v="4.0999999999999996"/>
    <n v="0.02"/>
    <n v="478.142"/>
  </r>
  <r>
    <x v="60"/>
    <s v="Metro"/>
    <s v="Breña"/>
    <s v="Robles"/>
    <s v="Yogurt"/>
    <s v="Laive"/>
    <n v="224"/>
    <n v="4.9000000000000004"/>
    <n v="1.4999999999999999E-2"/>
    <n v="1081.136"/>
  </r>
  <r>
    <x v="61"/>
    <s v="Wong"/>
    <s v="San Miguel"/>
    <s v="Flores"/>
    <s v="Queso"/>
    <s v="Gloria"/>
    <n v="265"/>
    <n v="5.5"/>
    <n v="0.02"/>
    <n v="1428.35"/>
  </r>
  <r>
    <x v="62"/>
    <s v="Metro"/>
    <s v="Chorrilos"/>
    <s v="Robles"/>
    <s v="Queso"/>
    <s v="Nestle"/>
    <n v="124"/>
    <n v="8"/>
    <n v="1.7999999999999999E-2"/>
    <n v="974.14400000000001"/>
  </r>
  <r>
    <x v="63"/>
    <s v="Metro"/>
    <s v="Lima"/>
    <s v="Robles"/>
    <s v="Queso"/>
    <s v="Laive"/>
    <n v="121"/>
    <n v="7.3"/>
    <n v="1.4999999999999999E-2"/>
    <n v="870.05050000000006"/>
  </r>
  <r>
    <x v="64"/>
    <s v="S.Isabel"/>
    <s v="Breña"/>
    <s v="Flores"/>
    <s v="Leche"/>
    <s v="Gloria"/>
    <n v="86"/>
    <n v="4.0999999999999996"/>
    <n v="0.02"/>
    <n v="345.548"/>
  </r>
  <r>
    <x v="65"/>
    <s v="Wong"/>
    <s v="San Miguel"/>
    <s v="Robles"/>
    <s v="Yogurt"/>
    <s v="Gloria"/>
    <n v="31"/>
    <n v="2.5"/>
    <n v="0.02"/>
    <n v="75.95"/>
  </r>
  <r>
    <x v="66"/>
    <s v="S.Isabel"/>
    <s v="Chorrilos"/>
    <s v="Alvarado"/>
    <s v="Queso"/>
    <s v="Laive"/>
    <n v="108"/>
    <n v="7.3"/>
    <n v="1.4999999999999999E-2"/>
    <n v="776.57400000000007"/>
  </r>
  <r>
    <x v="67"/>
    <s v="S.Isabel"/>
    <s v="Lima"/>
    <s v="Flores"/>
    <s v="Yogurt"/>
    <s v="Nestle"/>
    <n v="109"/>
    <n v="3.8"/>
    <n v="1.7999999999999999E-2"/>
    <n v="406.74439999999998"/>
  </r>
  <r>
    <x v="68"/>
    <s v="Wong"/>
    <s v="Breña"/>
    <s v="Flores"/>
    <s v="Queso"/>
    <s v="Laive"/>
    <n v="224"/>
    <n v="7.3"/>
    <n v="1.4999999999999999E-2"/>
    <n v="1610.672"/>
  </r>
  <r>
    <x v="69"/>
    <s v="Wong"/>
    <s v="San Miguel"/>
    <s v="Alvarado"/>
    <s v="Leche"/>
    <s v="Nestle"/>
    <n v="133"/>
    <n v="2.6"/>
    <n v="1.7999999999999999E-2"/>
    <n v="339.57560000000001"/>
  </r>
  <r>
    <x v="70"/>
    <s v="Metro"/>
    <s v="Chorrilos"/>
    <s v="Robles"/>
    <s v="Yogurt"/>
    <s v="Nestle"/>
    <n v="207"/>
    <n v="3.8"/>
    <n v="1.7999999999999999E-2"/>
    <n v="772.44119999999998"/>
  </r>
  <r>
    <x v="71"/>
    <s v="Wong"/>
    <s v="Lima"/>
    <s v="Alvarado"/>
    <s v="Yogurt"/>
    <s v="Gloria"/>
    <n v="103"/>
    <n v="2.5"/>
    <n v="0.02"/>
    <n v="252.35000000000002"/>
  </r>
  <r>
    <x v="72"/>
    <s v="S.Isabel"/>
    <s v="Breña"/>
    <s v="Robles"/>
    <s v="Queso"/>
    <s v="Laive"/>
    <n v="33"/>
    <n v="7.3"/>
    <n v="1.4999999999999999E-2"/>
    <n v="237.28649999999999"/>
  </r>
  <r>
    <x v="73"/>
    <s v="Metro"/>
    <s v="San Miguel"/>
    <s v="Flores"/>
    <s v="Leche"/>
    <s v="Gloria"/>
    <n v="237"/>
    <n v="4.0999999999999996"/>
    <n v="0.02"/>
    <n v="952.26599999999996"/>
  </r>
  <r>
    <x v="74"/>
    <s v="S.Isabel"/>
    <s v="Chorrilos"/>
    <s v="Robles"/>
    <s v="Leche"/>
    <s v="Nestle"/>
    <n v="75"/>
    <n v="2.6"/>
    <n v="1.7999999999999999E-2"/>
    <n v="191.48999999999998"/>
  </r>
  <r>
    <x v="75"/>
    <s v="S.Isabel"/>
    <s v="Lima"/>
    <s v="Flores"/>
    <s v="Queso"/>
    <s v="Laive"/>
    <n v="53"/>
    <n v="7.3"/>
    <n v="1.4999999999999999E-2"/>
    <n v="381.09649999999999"/>
  </r>
  <r>
    <x v="76"/>
    <s v="Metro"/>
    <s v="Breña"/>
    <s v="Robles"/>
    <s v="Leche"/>
    <s v="Gloria"/>
    <n v="54"/>
    <n v="4.0999999999999996"/>
    <n v="0.02"/>
    <n v="216.97199999999998"/>
  </r>
  <r>
    <x v="77"/>
    <s v="Wong"/>
    <s v="San Miguel"/>
    <s v="Robles"/>
    <s v="Yogurt"/>
    <s v="Gloria"/>
    <n v="198"/>
    <n v="2.5"/>
    <n v="0.02"/>
    <n v="485.1"/>
  </r>
  <r>
    <x v="78"/>
    <s v="Wong"/>
    <s v="Chorrilos"/>
    <s v="Alvarado"/>
    <s v="Leche"/>
    <s v="Laive"/>
    <n v="131"/>
    <n v="3.4"/>
    <n v="1.4999999999999999E-2"/>
    <n v="438.71899999999999"/>
  </r>
  <r>
    <x v="79"/>
    <s v="S.Isabel"/>
    <s v="Lima"/>
    <s v="Flores"/>
    <s v="Leche"/>
    <s v="Nestle"/>
    <n v="196"/>
    <n v="2.6"/>
    <n v="1.7999999999999999E-2"/>
    <n v="500.42719999999997"/>
  </r>
  <r>
    <x v="80"/>
    <s v="Metro"/>
    <s v="Breña"/>
    <s v="Alvarado"/>
    <s v="Yogurt"/>
    <s v="Laive"/>
    <n v="230"/>
    <n v="4.9000000000000004"/>
    <n v="1.4999999999999999E-2"/>
    <n v="1110.095"/>
  </r>
  <r>
    <x v="81"/>
    <s v="S.Isabel"/>
    <s v="San Miguel"/>
    <s v="Alvarado"/>
    <s v="Leche"/>
    <s v="Nestle"/>
    <n v="82"/>
    <n v="2.6"/>
    <n v="1.7999999999999999E-2"/>
    <n v="209.36239999999998"/>
  </r>
  <r>
    <x v="82"/>
    <s v="Wong"/>
    <s v="Chorrilos"/>
    <s v="Robles"/>
    <s v="Yogurt"/>
    <s v="Nestle"/>
    <n v="266"/>
    <n v="3.8"/>
    <n v="1.7999999999999999E-2"/>
    <n v="992.60559999999998"/>
  </r>
  <r>
    <x v="83"/>
    <s v="Metro"/>
    <s v="Lima"/>
    <s v="Alvarado"/>
    <s v="Queso"/>
    <s v="Gloria"/>
    <n v="196"/>
    <n v="5.5"/>
    <n v="0.02"/>
    <n v="1056.4399999999998"/>
  </r>
  <r>
    <x v="84"/>
    <s v="Wong"/>
    <s v="Breña"/>
    <s v="Flores"/>
    <s v="Queso"/>
    <s v="Laive"/>
    <n v="176"/>
    <n v="7.3"/>
    <n v="1.4999999999999999E-2"/>
    <n v="1265.528"/>
  </r>
  <r>
    <x v="85"/>
    <s v="Metro"/>
    <s v="San Miguel"/>
    <s v="Flores"/>
    <s v="Queso"/>
    <s v="Gloria"/>
    <n v="164"/>
    <n v="5.5"/>
    <n v="0.02"/>
    <n v="883.95999999999992"/>
  </r>
  <r>
    <x v="86"/>
    <s v="Metro"/>
    <s v="Chorrilos"/>
    <s v="Robles"/>
    <s v="Leche"/>
    <s v="Nestle"/>
    <n v="181"/>
    <n v="2.6"/>
    <n v="1.7999999999999999E-2"/>
    <n v="462.12919999999997"/>
  </r>
  <r>
    <x v="87"/>
    <s v="S.Isabel"/>
    <s v="Lima"/>
    <s v="Flores"/>
    <s v="Yogurt"/>
    <s v="Laive"/>
    <n v="155"/>
    <n v="4.9000000000000004"/>
    <n v="1.4999999999999999E-2"/>
    <n v="748.10750000000007"/>
  </r>
  <r>
    <x v="88"/>
    <s v="Wong"/>
    <s v="Breña"/>
    <s v="Alvarado"/>
    <s v="Queso"/>
    <s v="Gloria"/>
    <n v="125"/>
    <n v="5.5"/>
    <n v="0.02"/>
    <n v="673.75"/>
  </r>
  <r>
    <x v="89"/>
    <s v="S.Isabel"/>
    <s v="San Miguel"/>
    <s v="Robles"/>
    <s v="Yogurt"/>
    <s v="Gloria"/>
    <n v="160"/>
    <n v="2.5"/>
    <n v="0.02"/>
    <n v="392"/>
  </r>
  <r>
    <x v="90"/>
    <s v="Wong"/>
    <s v="Breña"/>
    <s v="Flores"/>
    <s v="Queso"/>
    <s v="Laive"/>
    <n v="151"/>
    <n v="7.3"/>
    <n v="1.4999999999999999E-2"/>
    <n v="1085.7655"/>
  </r>
  <r>
    <x v="91"/>
    <s v="Metro"/>
    <s v="San Miguel"/>
    <s v="Robles"/>
    <s v="Yogurt"/>
    <s v="Gloria"/>
    <n v="80"/>
    <n v="2.5"/>
    <n v="0.02"/>
    <n v="196"/>
  </r>
  <r>
    <x v="92"/>
    <s v="Wong"/>
    <s v="Chorrilos"/>
    <s v="Alvarado"/>
    <s v="Queso"/>
    <s v="Nestle"/>
    <n v="127"/>
    <n v="8"/>
    <n v="1.7999999999999999E-2"/>
    <n v="997.71199999999999"/>
  </r>
  <r>
    <x v="93"/>
    <s v="S.Isabel"/>
    <s v="Lima"/>
    <s v="Flores"/>
    <s v="Leche"/>
    <s v="Laive"/>
    <n v="132"/>
    <n v="3.4"/>
    <n v="1.4999999999999999E-2"/>
    <n v="442.06799999999998"/>
  </r>
  <r>
    <x v="94"/>
    <s v="Metro"/>
    <s v="Breña"/>
    <s v="Flores"/>
    <s v="Yogurt"/>
    <s v="Gloria"/>
    <n v="55"/>
    <n v="2.5"/>
    <n v="0.02"/>
    <n v="134.75"/>
  </r>
  <r>
    <x v="95"/>
    <s v="S.Isabel"/>
    <s v="San Miguel"/>
    <s v="Alvarado"/>
    <s v="Yogurt"/>
    <s v="Gloria"/>
    <n v="113"/>
    <n v="2.5"/>
    <n v="0.02"/>
    <n v="276.85000000000002"/>
  </r>
  <r>
    <x v="96"/>
    <s v="S.Isabel"/>
    <s v="Chorrilos"/>
    <s v="Robles"/>
    <s v="Queso"/>
    <s v="Laive"/>
    <n v="166"/>
    <n v="7.3"/>
    <n v="1.4999999999999999E-2"/>
    <n v="1193.623"/>
  </r>
  <r>
    <x v="97"/>
    <s v="Metro"/>
    <s v="Lima"/>
    <s v="Alvarado"/>
    <s v="Leche"/>
    <s v="Nestle"/>
    <n v="185"/>
    <n v="2.6"/>
    <n v="1.7999999999999999E-2"/>
    <n v="472.34199999999998"/>
  </r>
  <r>
    <x v="98"/>
    <s v="Wong"/>
    <s v="Breña"/>
    <s v="Robles"/>
    <s v="Leche"/>
    <s v="Laive"/>
    <n v="101"/>
    <n v="3.4"/>
    <n v="1.4999999999999999E-2"/>
    <n v="338.24899999999997"/>
  </r>
  <r>
    <x v="99"/>
    <s v="Wong"/>
    <s v="San Miguel"/>
    <s v="Flores"/>
    <s v="Queso"/>
    <s v="Nestle"/>
    <n v="138"/>
    <n v="8"/>
    <n v="1.7999999999999999E-2"/>
    <n v="1084.1279999999999"/>
  </r>
  <r>
    <x v="100"/>
    <s v="S.Isabel"/>
    <s v="Chorrilos"/>
    <s v="Robles"/>
    <s v="Leche"/>
    <s v="Nestle"/>
    <n v="63"/>
    <n v="2.6"/>
    <n v="1.7999999999999999E-2"/>
    <n v="160.85159999999999"/>
  </r>
  <r>
    <x v="101"/>
    <s v="Metro"/>
    <s v="Lima"/>
    <s v="Flores"/>
    <s v="Yogurt"/>
    <s v="Gloria"/>
    <n v="153"/>
    <n v="2.5"/>
    <n v="0.02"/>
    <n v="374.85"/>
  </r>
  <r>
    <x v="102"/>
    <s v="S.Isabel"/>
    <s v="Breña"/>
    <s v="Robles"/>
    <s v="Leche"/>
    <s v="Laive"/>
    <n v="59"/>
    <n v="3.4"/>
    <n v="1.4999999999999999E-2"/>
    <n v="197.59099999999998"/>
  </r>
  <r>
    <x v="103"/>
    <s v="Wong"/>
    <s v="San Miguel"/>
    <s v="Robles"/>
    <s v="Leche"/>
    <s v="Gloria"/>
    <n v="64"/>
    <n v="4.0999999999999996"/>
    <n v="0.02"/>
    <n v="257.15199999999999"/>
  </r>
  <r>
    <x v="104"/>
    <s v="Metro"/>
    <s v="Chorrilos"/>
    <s v="Alvarado"/>
    <s v="Yogurt"/>
    <s v="Nestle"/>
    <n v="24"/>
    <n v="3.8"/>
    <n v="1.7999999999999999E-2"/>
    <n v="89.558399999999992"/>
  </r>
  <r>
    <x v="105"/>
    <s v="Wong"/>
    <s v="Lima"/>
    <s v="Flores"/>
    <s v="Leche"/>
    <s v="Laive"/>
    <n v="104"/>
    <n v="3.4"/>
    <n v="1.4999999999999999E-2"/>
    <n v="348.29599999999999"/>
  </r>
  <r>
    <x v="106"/>
    <s v="Metro"/>
    <s v="Breña"/>
    <s v="Alvarado"/>
    <s v="Yogurt"/>
    <s v="Gloria"/>
    <n v="102"/>
    <n v="2.5"/>
    <n v="0.02"/>
    <n v="249.9"/>
  </r>
  <r>
    <x v="107"/>
    <s v="Metro"/>
    <s v="San Miguel"/>
    <s v="Alvarado"/>
    <s v="Queso"/>
    <s v="Gloria"/>
    <n v="137"/>
    <n v="5.5"/>
    <n v="0.02"/>
    <n v="738.43"/>
  </r>
  <r>
    <x v="108"/>
    <s v="S.Isabel"/>
    <s v="Chorrilos"/>
    <s v="Robles"/>
    <s v="Queso"/>
    <s v="Laive"/>
    <n v="97"/>
    <n v="7.3"/>
    <n v="1.4999999999999999E-2"/>
    <n v="697.47850000000005"/>
  </r>
  <r>
    <x v="109"/>
    <s v="Wong"/>
    <s v="Lima"/>
    <s v="Alvarado"/>
    <s v="Queso"/>
    <s v="Nestle"/>
    <n v="100"/>
    <n v="8"/>
    <n v="1.7999999999999999E-2"/>
    <n v="785.6"/>
  </r>
  <r>
    <x v="110"/>
    <s v="S.Isabel"/>
    <s v="Breña"/>
    <s v="Flores"/>
    <s v="Leche"/>
    <s v="Laive"/>
    <n v="196"/>
    <n v="3.4"/>
    <n v="1.4999999999999999E-2"/>
    <n v="656.404"/>
  </r>
  <r>
    <x v="111"/>
    <s v="S.Isabel"/>
    <s v="San Miguel"/>
    <s v="Flores"/>
    <s v="Yogurt"/>
    <s v="Nestle"/>
    <n v="139"/>
    <n v="3.8"/>
    <n v="1.7999999999999999E-2"/>
    <n v="518.69240000000002"/>
  </r>
  <r>
    <x v="112"/>
    <s v="Wong"/>
    <s v="Chorrilos"/>
    <s v="Robles"/>
    <s v="Queso"/>
    <s v="Nestle"/>
    <n v="94"/>
    <n v="8"/>
    <n v="1.7999999999999999E-2"/>
    <n v="738.46399999999994"/>
  </r>
  <r>
    <x v="113"/>
    <s v="Wong"/>
    <s v="Lima"/>
    <s v="Flores"/>
    <s v="Yogurt"/>
    <s v="Gloria"/>
    <n v="80"/>
    <n v="2.5"/>
    <n v="0.02"/>
    <n v="196"/>
  </r>
  <r>
    <x v="114"/>
    <s v="Metro"/>
    <s v="Breña"/>
    <s v="Alvarado"/>
    <s v="Queso"/>
    <s v="Laive"/>
    <n v="134"/>
    <n v="7.3"/>
    <n v="1.4999999999999999E-2"/>
    <n v="963.52700000000004"/>
  </r>
  <r>
    <x v="115"/>
    <s v="Wong"/>
    <s v="San Miguel"/>
    <s v="Robles"/>
    <s v="Leche"/>
    <s v="Gloria"/>
    <n v="85"/>
    <n v="4.0999999999999996"/>
    <n v="0.02"/>
    <n v="341.53"/>
  </r>
  <r>
    <x v="116"/>
    <s v="S.Isabel"/>
    <s v="Chorrilos"/>
    <s v="Alvarado"/>
    <s v="Yogurt"/>
    <s v="Nestle"/>
    <n v="34"/>
    <n v="3.8"/>
    <n v="1.7999999999999999E-2"/>
    <n v="126.87439999999999"/>
  </r>
  <r>
    <x v="117"/>
    <s v="Metro"/>
    <s v="Lima"/>
    <s v="Alvarado"/>
    <s v="Yogurt"/>
    <s v="Laive"/>
    <n v="102"/>
    <n v="4.9000000000000004"/>
    <n v="1.4999999999999999E-2"/>
    <n v="492.303"/>
  </r>
  <r>
    <x v="118"/>
    <s v="S.Isabel"/>
    <s v="Breña"/>
    <s v="Robles"/>
    <s v="Queso"/>
    <s v="Gloria"/>
    <n v="154"/>
    <n v="5.5"/>
    <n v="0.02"/>
    <n v="830.06"/>
  </r>
  <r>
    <x v="119"/>
    <s v="S.Isabel"/>
    <s v="San Miguel"/>
    <s v="Flores"/>
    <s v="Leche"/>
    <s v="Gloria"/>
    <n v="129"/>
    <n v="4.0999999999999996"/>
    <n v="0.02"/>
    <n v="518.322"/>
  </r>
  <r>
    <x v="120"/>
    <s v="Metro"/>
    <s v="Chorrilos"/>
    <s v="Robles"/>
    <s v="Leche"/>
    <s v="Laive"/>
    <n v="193"/>
    <n v="3.4"/>
    <n v="1.4999999999999999E-2"/>
    <n v="646.35699999999997"/>
  </r>
  <r>
    <x v="121"/>
    <s v="Wong"/>
    <s v="Lima"/>
    <s v="Robles"/>
    <s v="Queso"/>
    <s v="Nestle"/>
    <n v="149"/>
    <n v="8"/>
    <n v="1.7999999999999999E-2"/>
    <n v="1170.5439999999999"/>
  </r>
  <r>
    <x v="122"/>
    <s v="Wong"/>
    <s v="Breña"/>
    <s v="Flores"/>
    <s v="Leche"/>
    <s v="Laive"/>
    <n v="173"/>
    <n v="3.4"/>
    <n v="1.4999999999999999E-2"/>
    <n v="579.37699999999995"/>
  </r>
  <r>
    <x v="123"/>
    <s v="S.Isabel"/>
    <s v="San Miguel"/>
    <s v="Robles"/>
    <s v="Yogurt"/>
    <s v="Nestle"/>
    <n v="54"/>
    <n v="3.8"/>
    <n v="1.7999999999999999E-2"/>
    <n v="201.50639999999999"/>
  </r>
  <r>
    <x v="124"/>
    <s v="Metro"/>
    <s v="Chorrilos"/>
    <s v="Alvarado"/>
    <s v="Leche"/>
    <s v="Nestle"/>
    <n v="93"/>
    <n v="2.6"/>
    <n v="1.7999999999999999E-2"/>
    <n v="237.44759999999999"/>
  </r>
  <r>
    <x v="125"/>
    <s v="S.Isabel"/>
    <s v="Lima"/>
    <s v="Flores"/>
    <s v="Leche"/>
    <s v="Gloria"/>
    <n v="80"/>
    <n v="4.0999999999999996"/>
    <n v="0.02"/>
    <n v="321.44"/>
  </r>
  <r>
    <x v="126"/>
    <s v="Wong"/>
    <s v="Breña"/>
    <s v="Flores"/>
    <s v="Yogurt"/>
    <s v="Laive"/>
    <n v="70"/>
    <n v="4.9000000000000004"/>
    <n v="1.4999999999999999E-2"/>
    <n v="337.85500000000002"/>
  </r>
  <r>
    <x v="127"/>
    <s v="Metro"/>
    <s v="San Miguel"/>
    <s v="Alvarado"/>
    <s v="Leche"/>
    <s v="Gloria"/>
    <n v="111"/>
    <n v="4.0999999999999996"/>
    <n v="0.02"/>
    <n v="445.99799999999999"/>
  </r>
  <r>
    <x v="128"/>
    <s v="Wong"/>
    <s v="Chorrilos"/>
    <s v="Robles"/>
    <s v="Yogurt"/>
    <s v="Nestle"/>
    <n v="67"/>
    <n v="3.8"/>
    <n v="1.7999999999999999E-2"/>
    <n v="250.01719999999997"/>
  </r>
  <r>
    <x v="129"/>
    <s v="Metro"/>
    <s v="Lima"/>
    <s v="Alvarado"/>
    <s v="Queso"/>
    <s v="Laive"/>
    <n v="82"/>
    <n v="7.3"/>
    <n v="1.4999999999999999E-2"/>
    <n v="589.62099999999998"/>
  </r>
  <r>
    <x v="130"/>
    <s v="Metro"/>
    <s v="Breña"/>
    <s v="Robles"/>
    <s v="Queso"/>
    <s v="Gloria"/>
    <n v="64"/>
    <n v="5.5"/>
    <n v="0.02"/>
    <n v="344.96"/>
  </r>
  <r>
    <x v="131"/>
    <s v="S.Isabel"/>
    <s v="San Miguel"/>
    <s v="Flores"/>
    <s v="Queso"/>
    <s v="Gloria"/>
    <n v="58"/>
    <n v="5.5"/>
    <n v="0.02"/>
    <n v="312.62"/>
  </r>
  <r>
    <x v="132"/>
    <s v="Wong"/>
    <s v="Chorrilos"/>
    <s v="Robles"/>
    <s v="Leche"/>
    <s v="Laive"/>
    <n v="194"/>
    <n v="3.4"/>
    <n v="1.4999999999999999E-2"/>
    <n v="649.7059999999999"/>
  </r>
  <r>
    <x v="133"/>
    <s v="S.Isabel"/>
    <s v="Lima"/>
    <s v="Flores"/>
    <s v="Yogurt"/>
    <s v="Nestle"/>
    <n v="184"/>
    <n v="3.8"/>
    <n v="1.7999999999999999E-2"/>
    <n v="686.61439999999993"/>
  </r>
  <r>
    <x v="134"/>
    <s v="S.Isabel"/>
    <s v="Breña"/>
    <s v="Robles"/>
    <s v="Queso"/>
    <s v="Laive"/>
    <n v="135"/>
    <n v="7.3"/>
    <n v="1.4999999999999999E-2"/>
    <n v="970.71749999999997"/>
  </r>
  <r>
    <x v="135"/>
    <s v="Wong"/>
    <s v="San Miguel"/>
    <s v="Robles"/>
    <s v="Yogurt"/>
    <s v="Nestle"/>
    <n v="146"/>
    <n v="3.8"/>
    <n v="1.7999999999999999E-2"/>
    <n v="544.81359999999995"/>
  </r>
  <r>
    <x v="136"/>
    <s v="Wong"/>
    <s v="Chorrilos"/>
    <s v="Alvarado"/>
    <s v="Queso"/>
    <s v="Nestle"/>
    <n v="33"/>
    <n v="8"/>
    <n v="1.7999999999999999E-2"/>
    <n v="259.24799999999999"/>
  </r>
  <r>
    <x v="137"/>
    <s v="Metro"/>
    <s v="Lima"/>
    <s v="Flores"/>
    <s v="Leche"/>
    <s v="Gloria"/>
    <n v="126"/>
    <n v="4.0999999999999996"/>
    <n v="0.02"/>
    <n v="506.26799999999997"/>
  </r>
  <r>
    <x v="138"/>
    <s v="Wong"/>
    <s v="Breña"/>
    <s v="Alvarado"/>
    <s v="Yogurt"/>
    <s v="Laive"/>
    <n v="39"/>
    <n v="4.9000000000000004"/>
    <n v="1.4999999999999999E-2"/>
    <n v="188.23350000000002"/>
  </r>
  <r>
    <x v="139"/>
    <s v="S.Isabel"/>
    <s v="San Miguel"/>
    <s v="Alvarado"/>
    <s v="Yogurt"/>
    <s v="Gloria"/>
    <n v="148"/>
    <n v="2.5"/>
    <n v="0.02"/>
    <n v="362.6"/>
  </r>
  <r>
    <x v="140"/>
    <s v="Metro"/>
    <s v="Chorrilos"/>
    <s v="Robles"/>
    <s v="Queso"/>
    <s v="Nestle"/>
    <n v="146"/>
    <n v="8"/>
    <n v="1.7999999999999999E-2"/>
    <n v="1146.9759999999999"/>
  </r>
  <r>
    <x v="141"/>
    <s v="S.Isabel"/>
    <s v="Lima"/>
    <s v="Alvarado"/>
    <s v="Leche"/>
    <s v="Laive"/>
    <n v="69"/>
    <n v="3.4"/>
    <n v="1.4999999999999999E-2"/>
    <n v="231.08099999999999"/>
  </r>
  <r>
    <x v="142"/>
    <s v="S.Isabel"/>
    <s v="Breña"/>
    <s v="Flores"/>
    <s v="Leche"/>
    <s v="Gloria"/>
    <n v="153"/>
    <n v="4.0999999999999996"/>
    <n v="0.02"/>
    <n v="614.75400000000002"/>
  </r>
  <r>
    <x v="143"/>
    <s v="Metro"/>
    <s v="San Miguel"/>
    <s v="Flores"/>
    <s v="Queso"/>
    <s v="Gloria"/>
    <n v="152"/>
    <n v="5.5"/>
    <n v="0.02"/>
    <n v="819.28"/>
  </r>
  <r>
    <x v="144"/>
    <s v="Wong"/>
    <s v="Chorrilos"/>
    <s v="Robles"/>
    <s v="Leche"/>
    <s v="Laive"/>
    <n v="127"/>
    <n v="3.4"/>
    <n v="1.4999999999999999E-2"/>
    <n v="425.32299999999998"/>
  </r>
  <r>
    <x v="145"/>
    <s v="Wong"/>
    <s v="Lima"/>
    <s v="Flores"/>
    <s v="Yogurt"/>
    <s v="Nestle"/>
    <n v="188"/>
    <n v="3.8"/>
    <n v="1.7999999999999999E-2"/>
    <n v="701.54079999999999"/>
  </r>
  <r>
    <x v="146"/>
    <s v="S.Isabel"/>
    <s v="Breña"/>
    <s v="Alvarado"/>
    <s v="Leche"/>
    <s v="Laive"/>
    <n v="44"/>
    <n v="3.4"/>
    <n v="1.4999999999999999E-2"/>
    <n v="147.35599999999999"/>
  </r>
  <r>
    <x v="147"/>
    <s v="Metro"/>
    <s v="San Miguel"/>
    <s v="Robles"/>
    <s v="Leche"/>
    <s v="Nestle"/>
    <n v="200"/>
    <n v="2.6"/>
    <n v="1.7999999999999999E-2"/>
    <n v="510.64"/>
  </r>
  <r>
    <x v="148"/>
    <s v="S.Isabel"/>
    <s v="Chorrilos"/>
    <s v="Alvarado"/>
    <s v="Yogurt"/>
    <s v="Nestle"/>
    <n v="151"/>
    <n v="3.8"/>
    <n v="1.7999999999999999E-2"/>
    <n v="563.47159999999997"/>
  </r>
  <r>
    <x v="149"/>
    <s v="Wong"/>
    <s v="Lima"/>
    <s v="Alvarado"/>
    <s v="Leche"/>
    <s v="Gloria"/>
    <n v="167"/>
    <n v="4.0999999999999996"/>
    <n v="0.02"/>
    <n v="671.00599999999997"/>
  </r>
  <r>
    <x v="150"/>
    <s v="Metro"/>
    <s v="Breña"/>
    <s v="Robles"/>
    <s v="Yogurt"/>
    <s v="Laive"/>
    <n v="23"/>
    <n v="4.9000000000000004"/>
    <n v="1.4999999999999999E-2"/>
    <n v="111.0095"/>
  </r>
  <r>
    <x v="151"/>
    <s v="Wong"/>
    <s v="San Miguel"/>
    <s v="Flores"/>
    <s v="Queso"/>
    <s v="Gloria"/>
    <n v="37"/>
    <n v="5.5"/>
    <n v="0.02"/>
    <n v="199.42999999999998"/>
  </r>
  <r>
    <x v="152"/>
    <s v="Metro"/>
    <s v="Chorrilos"/>
    <s v="Robles"/>
    <s v="Queso"/>
    <s v="Nestle"/>
    <n v="96"/>
    <n v="8"/>
    <n v="1.7999999999999999E-2"/>
    <n v="754.17599999999993"/>
  </r>
  <r>
    <x v="153"/>
    <s v="Metro"/>
    <s v="Lima"/>
    <s v="Robles"/>
    <s v="Queso"/>
    <s v="Laive"/>
    <n v="171"/>
    <n v="7.3"/>
    <n v="1.4999999999999999E-2"/>
    <n v="1229.5754999999999"/>
  </r>
  <r>
    <x v="154"/>
    <s v="S.Isabel"/>
    <s v="Breña"/>
    <s v="Flores"/>
    <s v="Leche"/>
    <s v="Gloria"/>
    <n v="62"/>
    <n v="4.0999999999999996"/>
    <n v="0.02"/>
    <n v="249.11599999999999"/>
  </r>
  <r>
    <x v="155"/>
    <s v="Wong"/>
    <s v="San Miguel"/>
    <s v="Robles"/>
    <s v="Yogurt"/>
    <s v="Gloria"/>
    <n v="124"/>
    <n v="2.5"/>
    <n v="0.02"/>
    <n v="303.8"/>
  </r>
  <r>
    <x v="156"/>
    <s v="S.Isabel"/>
    <s v="Chorrilos"/>
    <s v="Alvarado"/>
    <s v="Queso"/>
    <s v="Laive"/>
    <n v="150"/>
    <n v="7.3"/>
    <n v="1.4999999999999999E-2"/>
    <n v="1078.575"/>
  </r>
  <r>
    <x v="157"/>
    <s v="S.Isabel"/>
    <s v="Lima"/>
    <s v="Flores"/>
    <s v="Yogurt"/>
    <s v="Nestle"/>
    <n v="87"/>
    <n v="3.8"/>
    <n v="1.7999999999999999E-2"/>
    <n v="324.64920000000001"/>
  </r>
  <r>
    <x v="158"/>
    <s v="Wong"/>
    <s v="Breña"/>
    <s v="Flores"/>
    <s v="Queso"/>
    <s v="Laive"/>
    <n v="33"/>
    <n v="7.3"/>
    <n v="1.4999999999999999E-2"/>
    <n v="237.28649999999999"/>
  </r>
  <r>
    <x v="159"/>
    <s v="Wong"/>
    <s v="San Miguel"/>
    <s v="Alvarado"/>
    <s v="Leche"/>
    <s v="Nestle"/>
    <n v="135"/>
    <n v="2.6"/>
    <n v="1.7999999999999999E-2"/>
    <n v="344.68200000000002"/>
  </r>
  <r>
    <x v="160"/>
    <s v="Metro"/>
    <s v="Chorrilos"/>
    <s v="Robles"/>
    <s v="Yogurt"/>
    <s v="Nestle"/>
    <n v="82"/>
    <n v="3.8"/>
    <n v="1.7999999999999999E-2"/>
    <n v="305.99119999999999"/>
  </r>
  <r>
    <x v="161"/>
    <s v="Wong"/>
    <s v="Lima"/>
    <s v="Alvarado"/>
    <s v="Yogurt"/>
    <s v="Gloria"/>
    <n v="179"/>
    <n v="2.5"/>
    <n v="0.02"/>
    <n v="438.55"/>
  </r>
  <r>
    <x v="162"/>
    <s v="S.Isabel"/>
    <s v="Breña"/>
    <s v="Robles"/>
    <s v="Queso"/>
    <s v="Laive"/>
    <n v="56"/>
    <n v="7.3"/>
    <n v="1.4999999999999999E-2"/>
    <n v="402.66800000000001"/>
  </r>
  <r>
    <x v="163"/>
    <s v="Metro"/>
    <s v="San Miguel"/>
    <s v="Flores"/>
    <s v="Leche"/>
    <s v="Gloria"/>
    <n v="136"/>
    <n v="4.0999999999999996"/>
    <n v="0.02"/>
    <n v="546.44799999999998"/>
  </r>
  <r>
    <x v="164"/>
    <s v="S.Isabel"/>
    <s v="Chorrilos"/>
    <s v="Robles"/>
    <s v="Leche"/>
    <s v="Nestle"/>
    <n v="184"/>
    <n v="2.6"/>
    <n v="1.7999999999999999E-2"/>
    <n v="469.78879999999998"/>
  </r>
  <r>
    <x v="165"/>
    <s v="S.Isabel"/>
    <s v="Lima"/>
    <s v="Flores"/>
    <s v="Queso"/>
    <s v="Laive"/>
    <n v="117"/>
    <n v="7.3"/>
    <n v="1.4999999999999999E-2"/>
    <n v="841.2885"/>
  </r>
  <r>
    <x v="166"/>
    <s v="Metro"/>
    <s v="Breña"/>
    <s v="Robles"/>
    <s v="Leche"/>
    <s v="Gloria"/>
    <n v="145"/>
    <n v="4.0999999999999996"/>
    <n v="0.02"/>
    <n v="582.61"/>
  </r>
  <r>
    <x v="167"/>
    <s v="Wong"/>
    <s v="San Miguel"/>
    <s v="Robles"/>
    <s v="Yogurt"/>
    <s v="Gloria"/>
    <n v="29"/>
    <n v="2.5"/>
    <n v="0.02"/>
    <n v="71.050000000000011"/>
  </r>
  <r>
    <x v="168"/>
    <s v="Wong"/>
    <s v="Chorrilos"/>
    <s v="Alvarado"/>
    <s v="Leche"/>
    <s v="Laive"/>
    <n v="161"/>
    <n v="3.4"/>
    <n v="1.4999999999999999E-2"/>
    <n v="539.18899999999996"/>
  </r>
  <r>
    <x v="169"/>
    <s v="S.Isabel"/>
    <s v="Lima"/>
    <s v="Flores"/>
    <s v="Leche"/>
    <s v="Nestle"/>
    <n v="198"/>
    <n v="2.6"/>
    <n v="1.7999999999999999E-2"/>
    <n v="505.53359999999998"/>
  </r>
  <r>
    <x v="170"/>
    <s v="Metro"/>
    <s v="Breña"/>
    <s v="Alvarado"/>
    <s v="Yogurt"/>
    <s v="Laive"/>
    <n v="147"/>
    <n v="4.9000000000000004"/>
    <n v="1.4999999999999999E-2"/>
    <n v="709.49549999999999"/>
  </r>
  <r>
    <x v="171"/>
    <s v="S.Isabel"/>
    <s v="San Miguel"/>
    <s v="Alvarado"/>
    <s v="Leche"/>
    <s v="Nestle"/>
    <n v="116"/>
    <n v="2.6"/>
    <n v="1.7999999999999999E-2"/>
    <n v="296.1712"/>
  </r>
  <r>
    <x v="172"/>
    <s v="Wong"/>
    <s v="Chorrilos"/>
    <s v="Robles"/>
    <s v="Yogurt"/>
    <s v="Nestle"/>
    <n v="171"/>
    <n v="3.8"/>
    <n v="1.7999999999999999E-2"/>
    <n v="638.10359999999991"/>
  </r>
  <r>
    <x v="173"/>
    <s v="Metro"/>
    <s v="Lima"/>
    <s v="Alvarado"/>
    <s v="Queso"/>
    <s v="Gloria"/>
    <n v="84"/>
    <n v="5.5"/>
    <n v="0.02"/>
    <n v="452.76"/>
  </r>
  <r>
    <x v="174"/>
    <s v="Wong"/>
    <s v="Breña"/>
    <s v="Flores"/>
    <s v="Queso"/>
    <s v="Laive"/>
    <n v="115"/>
    <n v="7.3"/>
    <n v="1.4999999999999999E-2"/>
    <n v="826.90750000000003"/>
  </r>
  <r>
    <x v="175"/>
    <s v="Metro"/>
    <s v="San Miguel"/>
    <s v="Flores"/>
    <s v="Queso"/>
    <s v="Gloria"/>
    <n v="158"/>
    <n v="5.5"/>
    <n v="0.02"/>
    <n v="851.62"/>
  </r>
  <r>
    <x v="176"/>
    <s v="Metro"/>
    <s v="Chorrilos"/>
    <s v="Robles"/>
    <s v="Leche"/>
    <s v="Nestle"/>
    <n v="114"/>
    <n v="2.6"/>
    <n v="1.7999999999999999E-2"/>
    <n v="291.06479999999999"/>
  </r>
  <r>
    <x v="177"/>
    <s v="S.Isabel"/>
    <s v="Lima"/>
    <s v="Flores"/>
    <s v="Yogurt"/>
    <s v="Laive"/>
    <n v="147"/>
    <n v="4.9000000000000004"/>
    <n v="1.4999999999999999E-2"/>
    <n v="709.49549999999999"/>
  </r>
  <r>
    <x v="178"/>
    <s v="Wong"/>
    <s v="Breña"/>
    <s v="Alvarado"/>
    <s v="Queso"/>
    <s v="Gloria"/>
    <n v="143"/>
    <n v="5.5"/>
    <n v="0.02"/>
    <n v="770.77"/>
  </r>
  <r>
    <x v="179"/>
    <s v="S.Isabel"/>
    <s v="San Miguel"/>
    <s v="Robles"/>
    <s v="Yogurt"/>
    <s v="Gloria"/>
    <n v="124"/>
    <n v="2.5"/>
    <n v="0.02"/>
    <n v="303.8"/>
  </r>
  <r>
    <x v="180"/>
    <s v="Wong"/>
    <s v="Breña"/>
    <s v="Flores"/>
    <s v="Queso"/>
    <s v="Laive"/>
    <n v="92"/>
    <n v="7.3"/>
    <n v="1.4999999999999999E-2"/>
    <n v="661.52600000000007"/>
  </r>
  <r>
    <x v="181"/>
    <s v="Metro"/>
    <s v="San Miguel"/>
    <s v="Robles"/>
    <s v="Yogurt"/>
    <s v="Gloria"/>
    <n v="25"/>
    <n v="2.5"/>
    <n v="0.02"/>
    <n v="61.250000000000007"/>
  </r>
  <r>
    <x v="182"/>
    <s v="Wong"/>
    <s v="Chorrilos"/>
    <s v="Alvarado"/>
    <s v="Queso"/>
    <s v="Nestle"/>
    <n v="182"/>
    <n v="8"/>
    <n v="1.7999999999999999E-2"/>
    <n v="1429.7919999999999"/>
  </r>
  <r>
    <x v="183"/>
    <s v="S.Isabel"/>
    <s v="Lima"/>
    <s v="Flores"/>
    <s v="Leche"/>
    <s v="Laive"/>
    <n v="74"/>
    <n v="3.4"/>
    <n v="1.4999999999999999E-2"/>
    <n v="247.82599999999999"/>
  </r>
  <r>
    <x v="184"/>
    <s v="Metro"/>
    <s v="Breña"/>
    <s v="Flores"/>
    <s v="Yogurt"/>
    <s v="Gloria"/>
    <n v="59"/>
    <n v="2.5"/>
    <n v="0.02"/>
    <n v="144.55000000000001"/>
  </r>
  <r>
    <x v="185"/>
    <s v="S.Isabel"/>
    <s v="San Miguel"/>
    <s v="Alvarado"/>
    <s v="Yogurt"/>
    <s v="Gloria"/>
    <n v="64"/>
    <n v="2.5"/>
    <n v="0.02"/>
    <n v="156.80000000000001"/>
  </r>
  <r>
    <x v="186"/>
    <s v="S.Isabel"/>
    <s v="Chorrilos"/>
    <s v="Robles"/>
    <s v="Queso"/>
    <s v="Laive"/>
    <n v="150"/>
    <n v="7.3"/>
    <n v="1.4999999999999999E-2"/>
    <n v="1078.575"/>
  </r>
  <r>
    <x v="187"/>
    <s v="Metro"/>
    <s v="Lima"/>
    <s v="Alvarado"/>
    <s v="Leche"/>
    <s v="Nestle"/>
    <n v="61"/>
    <n v="2.6"/>
    <n v="1.7999999999999999E-2"/>
    <n v="155.74519999999998"/>
  </r>
  <r>
    <x v="188"/>
    <s v="Wong"/>
    <s v="Breña"/>
    <s v="Robles"/>
    <s v="Leche"/>
    <s v="Laive"/>
    <n v="125"/>
    <n v="3.4"/>
    <n v="1.4999999999999999E-2"/>
    <n v="418.62499999999994"/>
  </r>
  <r>
    <x v="189"/>
    <s v="Wong"/>
    <s v="San Miguel"/>
    <s v="Flores"/>
    <s v="Queso"/>
    <s v="Nestle"/>
    <n v="61"/>
    <n v="8"/>
    <n v="1.7999999999999999E-2"/>
    <n v="479.21600000000001"/>
  </r>
  <r>
    <x v="190"/>
    <s v="S.Isabel"/>
    <s v="Chorrilos"/>
    <s v="Robles"/>
    <s v="Leche"/>
    <s v="Nestle"/>
    <n v="153"/>
    <n v="2.6"/>
    <n v="1.7999999999999999E-2"/>
    <n v="390.63959999999997"/>
  </r>
  <r>
    <x v="191"/>
    <s v="Metro"/>
    <s v="Lima"/>
    <s v="Flores"/>
    <s v="Yogurt"/>
    <s v="Gloria"/>
    <n v="98"/>
    <n v="2.5"/>
    <n v="0.02"/>
    <n v="240.10000000000002"/>
  </r>
  <r>
    <x v="192"/>
    <s v="S.Isabel"/>
    <s v="Breña"/>
    <s v="Robles"/>
    <s v="Leche"/>
    <s v="Laive"/>
    <n v="24"/>
    <n v="3.4"/>
    <n v="1.4999999999999999E-2"/>
    <n v="80.375999999999991"/>
  </r>
  <r>
    <x v="193"/>
    <s v="Wong"/>
    <s v="San Miguel"/>
    <s v="Robles"/>
    <s v="Leche"/>
    <s v="Gloria"/>
    <n v="38"/>
    <n v="4.0999999999999996"/>
    <n v="0.02"/>
    <n v="152.684"/>
  </r>
  <r>
    <x v="194"/>
    <s v="Metro"/>
    <s v="Chorrilos"/>
    <s v="Alvarado"/>
    <s v="Yogurt"/>
    <s v="Nestle"/>
    <n v="155"/>
    <n v="3.8"/>
    <n v="1.7999999999999999E-2"/>
    <n v="578.39800000000002"/>
  </r>
  <r>
    <x v="195"/>
    <s v="Wong"/>
    <s v="Lima"/>
    <s v="Flores"/>
    <s v="Leche"/>
    <s v="Laive"/>
    <n v="135"/>
    <n v="3.4"/>
    <n v="1.4999999999999999E-2"/>
    <n v="452.11499999999995"/>
  </r>
  <r>
    <x v="196"/>
    <s v="Metro"/>
    <s v="Breña"/>
    <s v="Alvarado"/>
    <s v="Yogurt"/>
    <s v="Gloria"/>
    <n v="149"/>
    <n v="2.5"/>
    <n v="0.02"/>
    <n v="365.05"/>
  </r>
  <r>
    <x v="197"/>
    <s v="Metro"/>
    <s v="San Miguel"/>
    <s v="Alvarado"/>
    <s v="Queso"/>
    <s v="Gloria"/>
    <n v="71"/>
    <n v="5.5"/>
    <n v="0.02"/>
    <n v="382.69"/>
  </r>
  <r>
    <x v="198"/>
    <s v="S.Isabel"/>
    <s v="Chorrilos"/>
    <s v="Robles"/>
    <s v="Queso"/>
    <s v="Laive"/>
    <n v="59"/>
    <n v="7.3"/>
    <n v="1.4999999999999999E-2"/>
    <n v="424.23950000000002"/>
  </r>
  <r>
    <x v="199"/>
    <s v="Wong"/>
    <s v="Lima"/>
    <s v="Alvarado"/>
    <s v="Queso"/>
    <s v="Nestle"/>
    <n v="23"/>
    <n v="8"/>
    <n v="1.7999999999999999E-2"/>
    <n v="180.68799999999999"/>
  </r>
  <r>
    <x v="200"/>
    <s v="S.Isabel"/>
    <s v="Breña"/>
    <s v="Flores"/>
    <s v="Leche"/>
    <s v="Laive"/>
    <n v="111"/>
    <n v="3.4"/>
    <n v="1.4999999999999999E-2"/>
    <n v="371.73899999999998"/>
  </r>
  <r>
    <x v="201"/>
    <s v="S.Isabel"/>
    <s v="San Miguel"/>
    <s v="Flores"/>
    <s v="Yogurt"/>
    <s v="Nestle"/>
    <n v="87"/>
    <n v="3.8"/>
    <n v="1.7999999999999999E-2"/>
    <n v="324.64920000000001"/>
  </r>
  <r>
    <x v="202"/>
    <s v="Wong"/>
    <s v="Chorrilos"/>
    <s v="Robles"/>
    <s v="Queso"/>
    <s v="Nestle"/>
    <n v="114"/>
    <n v="8"/>
    <n v="1.7999999999999999E-2"/>
    <n v="895.58399999999995"/>
  </r>
  <r>
    <x v="203"/>
    <s v="Wong"/>
    <s v="Lima"/>
    <s v="Flores"/>
    <s v="Yogurt"/>
    <s v="Gloria"/>
    <n v="88"/>
    <n v="2.5"/>
    <n v="0.02"/>
    <n v="215.60000000000002"/>
  </r>
  <r>
    <x v="204"/>
    <s v="Metro"/>
    <s v="Breña"/>
    <s v="Alvarado"/>
    <s v="Queso"/>
    <s v="Laive"/>
    <n v="69"/>
    <n v="7.3"/>
    <n v="1.4999999999999999E-2"/>
    <n v="496.14449999999999"/>
  </r>
  <r>
    <x v="205"/>
    <s v="Wong"/>
    <s v="San Miguel"/>
    <s v="Robles"/>
    <s v="Leche"/>
    <s v="Gloria"/>
    <n v="181"/>
    <n v="4.0999999999999996"/>
    <n v="0.02"/>
    <n v="727.25799999999992"/>
  </r>
  <r>
    <x v="206"/>
    <s v="S.Isabel"/>
    <s v="Chorrilos"/>
    <s v="Alvarado"/>
    <s v="Yogurt"/>
    <s v="Nestle"/>
    <n v="190"/>
    <n v="3.8"/>
    <n v="1.7999999999999999E-2"/>
    <n v="709.00400000000002"/>
  </r>
  <r>
    <x v="207"/>
    <s v="Metro"/>
    <s v="Lima"/>
    <s v="Alvarado"/>
    <s v="Yogurt"/>
    <s v="Laive"/>
    <n v="134"/>
    <n v="4.9000000000000004"/>
    <n v="1.4999999999999999E-2"/>
    <n v="646.75099999999998"/>
  </r>
  <r>
    <x v="208"/>
    <s v="S.Isabel"/>
    <s v="Breña"/>
    <s v="Robles"/>
    <s v="Queso"/>
    <s v="Gloria"/>
    <n v="67"/>
    <n v="5.5"/>
    <n v="0.02"/>
    <n v="361.13"/>
  </r>
  <r>
    <x v="209"/>
    <s v="S.Isabel"/>
    <s v="San Miguel"/>
    <s v="Flores"/>
    <s v="Leche"/>
    <s v="Gloria"/>
    <n v="61"/>
    <n v="4.0999999999999996"/>
    <n v="0.02"/>
    <n v="245.09799999999998"/>
  </r>
  <r>
    <x v="210"/>
    <s v="Metro"/>
    <s v="Chorrilos"/>
    <s v="Robles"/>
    <s v="Leche"/>
    <s v="Laive"/>
    <n v="51"/>
    <n v="3.4"/>
    <n v="1.4999999999999999E-2"/>
    <n v="170.79899999999998"/>
  </r>
  <r>
    <x v="211"/>
    <s v="Wong"/>
    <s v="Lima"/>
    <s v="Robles"/>
    <s v="Queso"/>
    <s v="Nestle"/>
    <n v="94"/>
    <n v="8"/>
    <n v="1.7999999999999999E-2"/>
    <n v="738.46399999999994"/>
  </r>
  <r>
    <x v="212"/>
    <s v="Wong"/>
    <s v="Breña"/>
    <s v="Flores"/>
    <s v="Leche"/>
    <s v="Laive"/>
    <n v="143"/>
    <n v="3.4"/>
    <n v="1.4999999999999999E-2"/>
    <n v="478.90699999999998"/>
  </r>
  <r>
    <x v="213"/>
    <s v="S.Isabel"/>
    <s v="San Miguel"/>
    <s v="Robles"/>
    <s v="Yogurt"/>
    <s v="Nestle"/>
    <n v="38"/>
    <n v="3.8"/>
    <n v="1.7999999999999999E-2"/>
    <n v="141.80079999999998"/>
  </r>
  <r>
    <x v="214"/>
    <s v="Metro"/>
    <s v="Chorrilos"/>
    <s v="Alvarado"/>
    <s v="Leche"/>
    <s v="Nestle"/>
    <n v="142"/>
    <n v="2.6"/>
    <n v="1.7999999999999999E-2"/>
    <n v="362.55439999999999"/>
  </r>
  <r>
    <x v="215"/>
    <s v="S.Isabel"/>
    <s v="Lima"/>
    <s v="Flores"/>
    <s v="Leche"/>
    <s v="Gloria"/>
    <n v="128"/>
    <n v="4.0999999999999996"/>
    <n v="0.02"/>
    <n v="514.30399999999997"/>
  </r>
  <r>
    <x v="216"/>
    <s v="Wong"/>
    <s v="Breña"/>
    <s v="Flores"/>
    <s v="Yogurt"/>
    <s v="Laive"/>
    <n v="200"/>
    <n v="4.9000000000000004"/>
    <n v="1.4999999999999999E-2"/>
    <n v="965.30000000000007"/>
  </r>
  <r>
    <x v="217"/>
    <s v="Metro"/>
    <s v="San Miguel"/>
    <s v="Alvarado"/>
    <s v="Leche"/>
    <s v="Gloria"/>
    <n v="149"/>
    <n v="4.0999999999999996"/>
    <n v="0.02"/>
    <n v="598.68200000000002"/>
  </r>
  <r>
    <x v="218"/>
    <s v="Wong"/>
    <s v="Chorrilos"/>
    <s v="Robles"/>
    <s v="Yogurt"/>
    <s v="Nestle"/>
    <n v="55"/>
    <n v="3.8"/>
    <n v="1.7999999999999999E-2"/>
    <n v="205.238"/>
  </r>
  <r>
    <x v="219"/>
    <s v="Metro"/>
    <s v="Lima"/>
    <s v="Alvarado"/>
    <s v="Queso"/>
    <s v="Laive"/>
    <n v="58"/>
    <n v="7.3"/>
    <n v="1.4999999999999999E-2"/>
    <n v="417.04899999999998"/>
  </r>
  <r>
    <x v="220"/>
    <s v="Metro"/>
    <s v="Breña"/>
    <s v="Robles"/>
    <s v="Queso"/>
    <s v="Gloria"/>
    <n v="137"/>
    <n v="5.5"/>
    <n v="0.02"/>
    <n v="738.43"/>
  </r>
  <r>
    <x v="221"/>
    <s v="S.Isabel"/>
    <s v="San Miguel"/>
    <s v="Flores"/>
    <s v="Queso"/>
    <s v="Gloria"/>
    <n v="45"/>
    <n v="5.5"/>
    <n v="0.02"/>
    <n v="242.54999999999998"/>
  </r>
  <r>
    <x v="222"/>
    <s v="Wong"/>
    <s v="Chorrilos"/>
    <s v="Robles"/>
    <s v="Leche"/>
    <s v="Laive"/>
    <n v="61"/>
    <n v="3.4"/>
    <n v="1.4999999999999999E-2"/>
    <n v="204.28899999999999"/>
  </r>
  <r>
    <x v="223"/>
    <s v="S.Isabel"/>
    <s v="Lima"/>
    <s v="Flores"/>
    <s v="Yogurt"/>
    <s v="Nestle"/>
    <n v="149"/>
    <n v="3.8"/>
    <n v="1.7999999999999999E-2"/>
    <n v="556.00839999999994"/>
  </r>
  <r>
    <x v="224"/>
    <s v="S.Isabel"/>
    <s v="Breña"/>
    <s v="Robles"/>
    <s v="Queso"/>
    <s v="Laive"/>
    <n v="49"/>
    <n v="7.3"/>
    <n v="1.4999999999999999E-2"/>
    <n v="352.33449999999999"/>
  </r>
  <r>
    <x v="225"/>
    <s v="Wong"/>
    <s v="San Miguel"/>
    <s v="Robles"/>
    <s v="Yogurt"/>
    <s v="Nestle"/>
    <n v="153"/>
    <n v="3.8"/>
    <n v="1.7999999999999999E-2"/>
    <n v="570.9348"/>
  </r>
  <r>
    <x v="226"/>
    <s v="Wong"/>
    <s v="Chorrilos"/>
    <s v="Alvarado"/>
    <s v="Queso"/>
    <s v="Nestle"/>
    <n v="51"/>
    <n v="8"/>
    <n v="1.7999999999999999E-2"/>
    <n v="400.65600000000001"/>
  </r>
  <r>
    <x v="227"/>
    <s v="Metro"/>
    <s v="Lima"/>
    <s v="Flores"/>
    <s v="Leche"/>
    <s v="Gloria"/>
    <n v="139"/>
    <n v="4.0999999999999996"/>
    <n v="0.02"/>
    <n v="558.50199999999995"/>
  </r>
  <r>
    <x v="228"/>
    <s v="Wong"/>
    <s v="Breña"/>
    <s v="Alvarado"/>
    <s v="Yogurt"/>
    <s v="Laive"/>
    <n v="43"/>
    <n v="4.9000000000000004"/>
    <n v="1.4999999999999999E-2"/>
    <n v="207.5395"/>
  </r>
  <r>
    <x v="229"/>
    <s v="S.Isabel"/>
    <s v="San Miguel"/>
    <s v="Alvarado"/>
    <s v="Yogurt"/>
    <s v="Gloria"/>
    <n v="68"/>
    <n v="2.5"/>
    <n v="0.02"/>
    <n v="166.60000000000002"/>
  </r>
  <r>
    <x v="230"/>
    <s v="Metro"/>
    <s v="Chorrilos"/>
    <s v="Robles"/>
    <s v="Queso"/>
    <s v="Nestle"/>
    <n v="116"/>
    <n v="8"/>
    <n v="1.7999999999999999E-2"/>
    <n v="911.29599999999994"/>
  </r>
  <r>
    <x v="231"/>
    <s v="S.Isabel"/>
    <s v="Lima"/>
    <s v="Alvarado"/>
    <s v="Leche"/>
    <s v="Laive"/>
    <n v="51"/>
    <n v="3.4"/>
    <n v="1.4999999999999999E-2"/>
    <n v="170.79899999999998"/>
  </r>
  <r>
    <x v="232"/>
    <s v="S.Isabel"/>
    <s v="Breña"/>
    <s v="Flores"/>
    <s v="Leche"/>
    <s v="Gloria"/>
    <n v="198"/>
    <n v="4.0999999999999996"/>
    <n v="0.02"/>
    <n v="795.56399999999996"/>
  </r>
  <r>
    <x v="233"/>
    <s v="Metro"/>
    <s v="San Miguel"/>
    <s v="Flores"/>
    <s v="Queso"/>
    <s v="Gloria"/>
    <n v="151"/>
    <n v="5.5"/>
    <n v="0.02"/>
    <n v="813.89"/>
  </r>
  <r>
    <x v="234"/>
    <s v="Wong"/>
    <s v="Chorrilos"/>
    <s v="Robles"/>
    <s v="Leche"/>
    <s v="Laive"/>
    <n v="40"/>
    <n v="3.4"/>
    <n v="1.4999999999999999E-2"/>
    <n v="133.95999999999998"/>
  </r>
  <r>
    <x v="235"/>
    <s v="Wong"/>
    <s v="Lima"/>
    <s v="Flores"/>
    <s v="Yogurt"/>
    <s v="Nestle"/>
    <n v="76"/>
    <n v="3.8"/>
    <n v="1.7999999999999999E-2"/>
    <n v="283.60159999999996"/>
  </r>
  <r>
    <x v="236"/>
    <s v="S.Isabel"/>
    <s v="Breña"/>
    <s v="Alvarado"/>
    <s v="Leche"/>
    <s v="Laive"/>
    <n v="60"/>
    <n v="3.4"/>
    <n v="1.4999999999999999E-2"/>
    <n v="200.94"/>
  </r>
  <r>
    <x v="237"/>
    <s v="Metro"/>
    <s v="San Miguel"/>
    <s v="Robles"/>
    <s v="Leche"/>
    <s v="Nestle"/>
    <n v="154"/>
    <n v="2.6"/>
    <n v="1.7999999999999999E-2"/>
    <n v="393.19279999999998"/>
  </r>
  <r>
    <x v="238"/>
    <s v="S.Isabel"/>
    <s v="Chorrilos"/>
    <s v="Alvarado"/>
    <s v="Yogurt"/>
    <s v="Nestle"/>
    <n v="174"/>
    <n v="3.8"/>
    <n v="1.7999999999999999E-2"/>
    <n v="649.29840000000002"/>
  </r>
  <r>
    <x v="239"/>
    <s v="Wong"/>
    <s v="Lima"/>
    <s v="Alvarado"/>
    <s v="Leche"/>
    <s v="Gloria"/>
    <n v="60"/>
    <n v="4.0999999999999996"/>
    <n v="0.02"/>
    <n v="241.07999999999998"/>
  </r>
  <r>
    <x v="240"/>
    <s v="Metro"/>
    <s v="Breña"/>
    <s v="Robles"/>
    <s v="Yogurt"/>
    <s v="Laive"/>
    <n v="63"/>
    <n v="4.9000000000000004"/>
    <n v="1.4999999999999999E-2"/>
    <n v="304.06950000000001"/>
  </r>
  <r>
    <x v="241"/>
    <s v="Wong"/>
    <s v="San Miguel"/>
    <s v="Flores"/>
    <s v="Queso"/>
    <s v="Gloria"/>
    <n v="179"/>
    <n v="5.5"/>
    <n v="0.02"/>
    <n v="964.81"/>
  </r>
  <r>
    <x v="242"/>
    <s v="Metro"/>
    <s v="Chorrilos"/>
    <s v="Robles"/>
    <s v="Queso"/>
    <s v="Nestle"/>
    <n v="21"/>
    <n v="8"/>
    <n v="1.7999999999999999E-2"/>
    <n v="164.976"/>
  </r>
  <r>
    <x v="243"/>
    <s v="Metro"/>
    <s v="Lima"/>
    <s v="Robles"/>
    <s v="Queso"/>
    <s v="Laive"/>
    <n v="44"/>
    <n v="7.3"/>
    <n v="1.4999999999999999E-2"/>
    <n v="316.38200000000001"/>
  </r>
  <r>
    <x v="244"/>
    <s v="S.Isabel"/>
    <s v="Breña"/>
    <s v="Flores"/>
    <s v="Leche"/>
    <s v="Gloria"/>
    <n v="83"/>
    <n v="4.0999999999999996"/>
    <n v="0.02"/>
    <n v="333.49399999999997"/>
  </r>
  <r>
    <x v="245"/>
    <s v="Wong"/>
    <s v="San Miguel"/>
    <s v="Robles"/>
    <s v="Yogurt"/>
    <s v="Gloria"/>
    <n v="181"/>
    <n v="2.5"/>
    <n v="0.02"/>
    <n v="443.45000000000005"/>
  </r>
  <r>
    <x v="246"/>
    <s v="S.Isabel"/>
    <s v="Chorrilos"/>
    <s v="Alvarado"/>
    <s v="Queso"/>
    <s v="Laive"/>
    <n v="164"/>
    <n v="7.3"/>
    <n v="1.4999999999999999E-2"/>
    <n v="1179.242"/>
  </r>
  <r>
    <x v="247"/>
    <s v="S.Isabel"/>
    <s v="Lima"/>
    <s v="Flores"/>
    <s v="Yogurt"/>
    <s v="Nestle"/>
    <n v="26"/>
    <n v="3.8"/>
    <n v="1.7999999999999999E-2"/>
    <n v="97.021599999999992"/>
  </r>
  <r>
    <x v="248"/>
    <s v="Wong"/>
    <s v="Breña"/>
    <s v="Flores"/>
    <s v="Queso"/>
    <s v="Laive"/>
    <n v="131"/>
    <n v="7.3"/>
    <n v="1.4999999999999999E-2"/>
    <n v="941.95550000000003"/>
  </r>
  <r>
    <x v="249"/>
    <s v="Wong"/>
    <s v="San Miguel"/>
    <s v="Alvarado"/>
    <s v="Leche"/>
    <s v="Nestle"/>
    <n v="177"/>
    <n v="2.6"/>
    <n v="1.7999999999999999E-2"/>
    <n v="451.91640000000001"/>
  </r>
  <r>
    <x v="250"/>
    <s v="Metro"/>
    <s v="Chorrilos"/>
    <s v="Robles"/>
    <s v="Yogurt"/>
    <s v="Nestle"/>
    <n v="49"/>
    <n v="3.8"/>
    <n v="1.7999999999999999E-2"/>
    <n v="182.8484"/>
  </r>
  <r>
    <x v="251"/>
    <s v="Wong"/>
    <s v="Lima"/>
    <s v="Alvarado"/>
    <s v="Yogurt"/>
    <s v="Gloria"/>
    <n v="120"/>
    <n v="2.5"/>
    <n v="0.02"/>
    <n v="294"/>
  </r>
  <r>
    <x v="252"/>
    <s v="S.Isabel"/>
    <s v="Breña"/>
    <s v="Robles"/>
    <s v="Queso"/>
    <s v="Laive"/>
    <n v="23"/>
    <n v="7.3"/>
    <n v="1.4999999999999999E-2"/>
    <n v="165.38150000000002"/>
  </r>
  <r>
    <x v="253"/>
    <s v="Metro"/>
    <s v="San Miguel"/>
    <s v="Flores"/>
    <s v="Leche"/>
    <s v="Gloria"/>
    <n v="111"/>
    <n v="4.0999999999999996"/>
    <n v="0.02"/>
    <n v="445.99799999999999"/>
  </r>
  <r>
    <x v="254"/>
    <s v="S.Isabel"/>
    <s v="Chorrilos"/>
    <s v="Robles"/>
    <s v="Leche"/>
    <s v="Nestle"/>
    <n v="157"/>
    <n v="2.6"/>
    <n v="1.7999999999999999E-2"/>
    <n v="400.85239999999999"/>
  </r>
  <r>
    <x v="255"/>
    <s v="S.Isabel"/>
    <s v="Lima"/>
    <s v="Flores"/>
    <s v="Queso"/>
    <s v="Laive"/>
    <n v="154"/>
    <n v="7.3"/>
    <n v="1.4999999999999999E-2"/>
    <n v="1107.337"/>
  </r>
  <r>
    <x v="256"/>
    <s v="Metro"/>
    <s v="Breña"/>
    <s v="Robles"/>
    <s v="Leche"/>
    <s v="Gloria"/>
    <n v="112"/>
    <n v="4.0999999999999996"/>
    <n v="0.02"/>
    <n v="450.01599999999996"/>
  </r>
  <r>
    <x v="257"/>
    <s v="Wong"/>
    <s v="San Miguel"/>
    <s v="Robles"/>
    <s v="Yogurt"/>
    <s v="Gloria"/>
    <n v="179"/>
    <n v="2.5"/>
    <n v="0.02"/>
    <n v="438.55"/>
  </r>
  <r>
    <x v="258"/>
    <s v="Wong"/>
    <s v="Chorrilos"/>
    <s v="Alvarado"/>
    <s v="Leche"/>
    <s v="Laive"/>
    <n v="53"/>
    <n v="3.4"/>
    <n v="1.4999999999999999E-2"/>
    <n v="177.49699999999999"/>
  </r>
  <r>
    <x v="259"/>
    <s v="S.Isabel"/>
    <s v="Lima"/>
    <s v="Flores"/>
    <s v="Leche"/>
    <s v="Nestle"/>
    <n v="173"/>
    <n v="2.6"/>
    <n v="1.7999999999999999E-2"/>
    <n v="441.70359999999999"/>
  </r>
  <r>
    <x v="260"/>
    <s v="Metro"/>
    <s v="Breña"/>
    <s v="Alvarado"/>
    <s v="Yogurt"/>
    <s v="Laive"/>
    <n v="160"/>
    <n v="4.9000000000000004"/>
    <n v="1.4999999999999999E-2"/>
    <n v="772.24"/>
  </r>
  <r>
    <x v="261"/>
    <s v="S.Isabel"/>
    <s v="San Miguel"/>
    <s v="Alvarado"/>
    <s v="Leche"/>
    <s v="Nestle"/>
    <n v="199"/>
    <n v="2.6"/>
    <n v="1.7999999999999999E-2"/>
    <n v="508.08679999999998"/>
  </r>
  <r>
    <x v="262"/>
    <s v="Wong"/>
    <s v="Chorrilos"/>
    <s v="Robles"/>
    <s v="Yogurt"/>
    <s v="Nestle"/>
    <n v="194"/>
    <n v="3.8"/>
    <n v="1.7999999999999999E-2"/>
    <n v="723.93039999999996"/>
  </r>
  <r>
    <x v="263"/>
    <s v="Metro"/>
    <s v="Lima"/>
    <s v="Alvarado"/>
    <s v="Queso"/>
    <s v="Gloria"/>
    <n v="100"/>
    <n v="5.5"/>
    <n v="0.02"/>
    <n v="539"/>
  </r>
  <r>
    <x v="264"/>
    <s v="Wong"/>
    <s v="Breña"/>
    <s v="Flores"/>
    <s v="Queso"/>
    <s v="Laive"/>
    <n v="42"/>
    <n v="7.3"/>
    <n v="1.4999999999999999E-2"/>
    <n v="302.00099999999998"/>
  </r>
  <r>
    <x v="265"/>
    <s v="Metro"/>
    <s v="San Miguel"/>
    <s v="Flores"/>
    <s v="Queso"/>
    <s v="Gloria"/>
    <n v="42"/>
    <n v="5.5"/>
    <n v="0.02"/>
    <n v="226.38"/>
  </r>
  <r>
    <x v="266"/>
    <s v="Metro"/>
    <s v="Chorrilos"/>
    <s v="Robles"/>
    <s v="Leche"/>
    <s v="Nestle"/>
    <n v="94"/>
    <n v="2.6"/>
    <n v="1.7999999999999999E-2"/>
    <n v="240.0008"/>
  </r>
  <r>
    <x v="267"/>
    <s v="S.Isabel"/>
    <s v="Lima"/>
    <s v="Flores"/>
    <s v="Yogurt"/>
    <s v="Laive"/>
    <n v="26"/>
    <n v="4.9000000000000004"/>
    <n v="1.4999999999999999E-2"/>
    <n v="125.489"/>
  </r>
  <r>
    <x v="268"/>
    <s v="Wong"/>
    <s v="Breña"/>
    <s v="Alvarado"/>
    <s v="Queso"/>
    <s v="Gloria"/>
    <n v="58"/>
    <n v="5.5"/>
    <n v="0.02"/>
    <n v="312.62"/>
  </r>
  <r>
    <x v="269"/>
    <s v="S.Isabel"/>
    <s v="San Miguel"/>
    <s v="Robles"/>
    <s v="Yogurt"/>
    <s v="Gloria"/>
    <n v="92"/>
    <n v="2.5"/>
    <n v="0.02"/>
    <n v="225.4"/>
  </r>
  <r>
    <x v="270"/>
    <s v="Wong"/>
    <s v="Breña"/>
    <s v="Flores"/>
    <s v="Queso"/>
    <s v="Laive"/>
    <n v="156"/>
    <n v="7.3"/>
    <n v="1.4999999999999999E-2"/>
    <n v="1121.7180000000001"/>
  </r>
  <r>
    <x v="271"/>
    <s v="Metro"/>
    <s v="San Miguel"/>
    <s v="Robles"/>
    <s v="Yogurt"/>
    <s v="Gloria"/>
    <n v="81"/>
    <n v="2.5"/>
    <n v="0.02"/>
    <n v="198.45000000000002"/>
  </r>
  <r>
    <x v="272"/>
    <s v="Wong"/>
    <s v="Chorrilos"/>
    <s v="Alvarado"/>
    <s v="Queso"/>
    <s v="Nestle"/>
    <n v="86"/>
    <n v="8"/>
    <n v="1.7999999999999999E-2"/>
    <n v="675.61599999999999"/>
  </r>
  <r>
    <x v="273"/>
    <s v="S.Isabel"/>
    <s v="Lima"/>
    <s v="Flores"/>
    <s v="Leche"/>
    <s v="Laive"/>
    <n v="173"/>
    <n v="3.4"/>
    <n v="1.4999999999999999E-2"/>
    <n v="579.37699999999995"/>
  </r>
  <r>
    <x v="274"/>
    <s v="Metro"/>
    <s v="Breña"/>
    <s v="Flores"/>
    <s v="Yogurt"/>
    <s v="Gloria"/>
    <n v="96"/>
    <n v="2.5"/>
    <n v="0.02"/>
    <n v="235.20000000000002"/>
  </r>
  <r>
    <x v="275"/>
    <s v="S.Isabel"/>
    <s v="San Miguel"/>
    <s v="Alvarado"/>
    <s v="Yogurt"/>
    <s v="Gloria"/>
    <n v="37"/>
    <n v="2.5"/>
    <n v="0.02"/>
    <n v="90.65"/>
  </r>
  <r>
    <x v="276"/>
    <s v="S.Isabel"/>
    <s v="Chorrilos"/>
    <s v="Robles"/>
    <s v="Queso"/>
    <s v="Laive"/>
    <n v="32"/>
    <n v="7.3"/>
    <n v="1.4999999999999999E-2"/>
    <n v="230.096"/>
  </r>
  <r>
    <x v="277"/>
    <s v="Metro"/>
    <s v="Lima"/>
    <s v="Alvarado"/>
    <s v="Leche"/>
    <s v="Nestle"/>
    <n v="30"/>
    <n v="2.6"/>
    <n v="1.7999999999999999E-2"/>
    <n v="76.596000000000004"/>
  </r>
  <r>
    <x v="278"/>
    <s v="Wong"/>
    <s v="Breña"/>
    <s v="Robles"/>
    <s v="Leche"/>
    <s v="Laive"/>
    <n v="77"/>
    <n v="3.4"/>
    <n v="1.4999999999999999E-2"/>
    <n v="257.87299999999999"/>
  </r>
  <r>
    <x v="279"/>
    <s v="Wong"/>
    <s v="San Miguel"/>
    <s v="Flores"/>
    <s v="Queso"/>
    <s v="Nestle"/>
    <n v="161"/>
    <n v="8"/>
    <n v="1.7999999999999999E-2"/>
    <n v="1264.816"/>
  </r>
  <r>
    <x v="280"/>
    <s v="S.Isabel"/>
    <s v="Chorrilos"/>
    <s v="Robles"/>
    <s v="Leche"/>
    <s v="Nestle"/>
    <n v="113"/>
    <n v="2.6"/>
    <n v="1.7999999999999999E-2"/>
    <n v="288.51159999999999"/>
  </r>
  <r>
    <x v="281"/>
    <s v="Metro"/>
    <s v="Lima"/>
    <s v="Flores"/>
    <s v="Yogurt"/>
    <s v="Gloria"/>
    <n v="62"/>
    <n v="2.5"/>
    <n v="0.02"/>
    <n v="151.9"/>
  </r>
  <r>
    <x v="282"/>
    <s v="S.Isabel"/>
    <s v="Breña"/>
    <s v="Robles"/>
    <s v="Leche"/>
    <s v="Laive"/>
    <n v="41"/>
    <n v="3.4"/>
    <n v="1.4999999999999999E-2"/>
    <n v="137.309"/>
  </r>
  <r>
    <x v="283"/>
    <s v="Wong"/>
    <s v="San Miguel"/>
    <s v="Robles"/>
    <s v="Leche"/>
    <s v="Gloria"/>
    <n v="95"/>
    <n v="4.0999999999999996"/>
    <n v="0.02"/>
    <n v="381.71"/>
  </r>
  <r>
    <x v="284"/>
    <s v="Metro"/>
    <s v="Chorrilos"/>
    <s v="Alvarado"/>
    <s v="Yogurt"/>
    <s v="Nestle"/>
    <n v="129"/>
    <n v="3.8"/>
    <n v="1.7999999999999999E-2"/>
    <n v="481.37639999999999"/>
  </r>
  <r>
    <x v="285"/>
    <s v="Wong"/>
    <s v="Lima"/>
    <s v="Flores"/>
    <s v="Leche"/>
    <s v="Laive"/>
    <n v="157"/>
    <n v="3.4"/>
    <n v="1.4999999999999999E-2"/>
    <n v="525.79300000000001"/>
  </r>
  <r>
    <x v="286"/>
    <s v="Metro"/>
    <s v="Breña"/>
    <s v="Alvarado"/>
    <s v="Yogurt"/>
    <s v="Gloria"/>
    <n v="47"/>
    <n v="2.5"/>
    <n v="0.02"/>
    <n v="115.15"/>
  </r>
  <r>
    <x v="287"/>
    <s v="Metro"/>
    <s v="San Miguel"/>
    <s v="Alvarado"/>
    <s v="Queso"/>
    <s v="Gloria"/>
    <n v="130"/>
    <n v="5.5"/>
    <n v="0.02"/>
    <n v="700.69999999999993"/>
  </r>
  <r>
    <x v="288"/>
    <s v="S.Isabel"/>
    <s v="Chorrilos"/>
    <s v="Robles"/>
    <s v="Queso"/>
    <s v="Laive"/>
    <n v="85"/>
    <n v="7.3"/>
    <n v="1.4999999999999999E-2"/>
    <n v="611.1925"/>
  </r>
  <r>
    <x v="289"/>
    <s v="Wong"/>
    <s v="Lima"/>
    <s v="Alvarado"/>
    <s v="Queso"/>
    <s v="Nestle"/>
    <n v="61"/>
    <n v="8"/>
    <n v="1.7999999999999999E-2"/>
    <n v="479.21600000000001"/>
  </r>
  <r>
    <x v="290"/>
    <s v="S.Isabel"/>
    <s v="Breña"/>
    <s v="Flores"/>
    <s v="Leche"/>
    <s v="Laive"/>
    <n v="139"/>
    <n v="3.4"/>
    <n v="1.4999999999999999E-2"/>
    <n v="465.51099999999997"/>
  </r>
  <r>
    <x v="291"/>
    <s v="S.Isabel"/>
    <s v="San Miguel"/>
    <s v="Flores"/>
    <s v="Yogurt"/>
    <s v="Nestle"/>
    <n v="200"/>
    <n v="3.8"/>
    <n v="1.7999999999999999E-2"/>
    <n v="746.31999999999994"/>
  </r>
  <r>
    <x v="292"/>
    <s v="Wong"/>
    <s v="Chorrilos"/>
    <s v="Robles"/>
    <s v="Queso"/>
    <s v="Nestle"/>
    <n v="73"/>
    <n v="8"/>
    <n v="1.7999999999999999E-2"/>
    <n v="573.48799999999994"/>
  </r>
  <r>
    <x v="293"/>
    <s v="Wong"/>
    <s v="Lima"/>
    <s v="Flores"/>
    <s v="Yogurt"/>
    <s v="Gloria"/>
    <n v="143"/>
    <n v="2.5"/>
    <n v="0.02"/>
    <n v="350.35"/>
  </r>
  <r>
    <x v="294"/>
    <s v="Metro"/>
    <s v="Breña"/>
    <s v="Alvarado"/>
    <s v="Queso"/>
    <s v="Laive"/>
    <n v="129"/>
    <n v="7.3"/>
    <n v="1.4999999999999999E-2"/>
    <n v="927.57450000000006"/>
  </r>
  <r>
    <x v="295"/>
    <s v="Wong"/>
    <s v="San Miguel"/>
    <s v="Robles"/>
    <s v="Leche"/>
    <s v="Gloria"/>
    <n v="54"/>
    <n v="4.0999999999999996"/>
    <n v="0.02"/>
    <n v="216.97199999999998"/>
  </r>
  <r>
    <x v="296"/>
    <s v="S.Isabel"/>
    <s v="Chorrilos"/>
    <s v="Alvarado"/>
    <s v="Yogurt"/>
    <s v="Nestle"/>
    <n v="26"/>
    <n v="3.8"/>
    <n v="1.7999999999999999E-2"/>
    <n v="97.021599999999992"/>
  </r>
  <r>
    <x v="297"/>
    <s v="Metro"/>
    <s v="Lima"/>
    <s v="Alvarado"/>
    <s v="Yogurt"/>
    <s v="Laive"/>
    <n v="174"/>
    <n v="4.9000000000000004"/>
    <n v="1.4999999999999999E-2"/>
    <n v="839.81100000000004"/>
  </r>
  <r>
    <x v="298"/>
    <s v="S.Isabel"/>
    <s v="Breña"/>
    <s v="Robles"/>
    <s v="Queso"/>
    <s v="Gloria"/>
    <n v="130"/>
    <n v="5.5"/>
    <n v="0.02"/>
    <n v="700.69999999999993"/>
  </r>
  <r>
    <x v="299"/>
    <s v="S.Isabel"/>
    <s v="San Miguel"/>
    <s v="Flores"/>
    <s v="Leche"/>
    <s v="Gloria"/>
    <n v="48"/>
    <n v="4.0999999999999996"/>
    <n v="0.02"/>
    <n v="192.86399999999998"/>
  </r>
  <r>
    <x v="300"/>
    <s v="Metro"/>
    <s v="Chorrilos"/>
    <s v="Robles"/>
    <s v="Leche"/>
    <s v="Laive"/>
    <n v="24"/>
    <n v="3.4"/>
    <n v="1.4999999999999999E-2"/>
    <n v="80.375999999999991"/>
  </r>
  <r>
    <x v="301"/>
    <s v="Wong"/>
    <s v="Lima"/>
    <s v="Robles"/>
    <s v="Queso"/>
    <s v="Nestle"/>
    <n v="154"/>
    <n v="8"/>
    <n v="1.7999999999999999E-2"/>
    <n v="1209.8240000000001"/>
  </r>
  <r>
    <x v="302"/>
    <s v="Wong"/>
    <s v="Breña"/>
    <s v="Flores"/>
    <s v="Leche"/>
    <s v="Laive"/>
    <n v="144"/>
    <n v="3.4"/>
    <n v="1.4999999999999999E-2"/>
    <n v="482.25599999999997"/>
  </r>
  <r>
    <x v="303"/>
    <s v="S.Isabel"/>
    <s v="San Miguel"/>
    <s v="Robles"/>
    <s v="Yogurt"/>
    <s v="Nestle"/>
    <n v="91"/>
    <n v="3.8"/>
    <n v="1.7999999999999999E-2"/>
    <n v="339.57560000000001"/>
  </r>
  <r>
    <x v="304"/>
    <s v="Metro"/>
    <s v="Chorrilos"/>
    <s v="Alvarado"/>
    <s v="Leche"/>
    <s v="Nestle"/>
    <n v="174"/>
    <n v="2.6"/>
    <n v="1.7999999999999999E-2"/>
    <n v="444.2568"/>
  </r>
  <r>
    <x v="305"/>
    <s v="S.Isabel"/>
    <s v="Lima"/>
    <s v="Flores"/>
    <s v="Leche"/>
    <s v="Gloria"/>
    <n v="35"/>
    <n v="4.0999999999999996"/>
    <n v="0.02"/>
    <n v="140.63"/>
  </r>
  <r>
    <x v="306"/>
    <s v="Wong"/>
    <s v="Breña"/>
    <s v="Flores"/>
    <s v="Yogurt"/>
    <s v="Laive"/>
    <n v="155"/>
    <n v="4.9000000000000004"/>
    <n v="1.4999999999999999E-2"/>
    <n v="748.10750000000007"/>
  </r>
  <r>
    <x v="307"/>
    <s v="Metro"/>
    <s v="San Miguel"/>
    <s v="Alvarado"/>
    <s v="Leche"/>
    <s v="Gloria"/>
    <n v="187"/>
    <n v="4.0999999999999996"/>
    <n v="0.02"/>
    <n v="751.36599999999999"/>
  </r>
  <r>
    <x v="308"/>
    <s v="Wong"/>
    <s v="Chorrilos"/>
    <s v="Robles"/>
    <s v="Yogurt"/>
    <s v="Nestle"/>
    <n v="31"/>
    <n v="3.8"/>
    <n v="1.7999999999999999E-2"/>
    <n v="115.67959999999999"/>
  </r>
  <r>
    <x v="309"/>
    <s v="Metro"/>
    <s v="Lima"/>
    <s v="Alvarado"/>
    <s v="Queso"/>
    <s v="Laive"/>
    <n v="129"/>
    <n v="7.3"/>
    <n v="1.4999999999999999E-2"/>
    <n v="927.57450000000006"/>
  </r>
  <r>
    <x v="310"/>
    <s v="Metro"/>
    <s v="Breña"/>
    <s v="Robles"/>
    <s v="Queso"/>
    <s v="Gloria"/>
    <n v="68"/>
    <n v="5.5"/>
    <n v="0.02"/>
    <n v="366.52"/>
  </r>
  <r>
    <x v="311"/>
    <s v="S.Isabel"/>
    <s v="San Miguel"/>
    <s v="Flores"/>
    <s v="Queso"/>
    <s v="Gloria"/>
    <n v="28"/>
    <n v="5.5"/>
    <n v="0.02"/>
    <n v="150.91999999999999"/>
  </r>
  <r>
    <x v="312"/>
    <s v="Wong"/>
    <s v="Chorrilos"/>
    <s v="Robles"/>
    <s v="Leche"/>
    <s v="Laive"/>
    <n v="35"/>
    <n v="3.4"/>
    <n v="1.4999999999999999E-2"/>
    <n v="117.21499999999999"/>
  </r>
  <r>
    <x v="313"/>
    <s v="S.Isabel"/>
    <s v="Lima"/>
    <s v="Flores"/>
    <s v="Yogurt"/>
    <s v="Nestle"/>
    <n v="79"/>
    <n v="3.8"/>
    <n v="1.7999999999999999E-2"/>
    <n v="294.79640000000001"/>
  </r>
  <r>
    <x v="314"/>
    <s v="S.Isabel"/>
    <s v="Breña"/>
    <s v="Robles"/>
    <s v="Queso"/>
    <s v="Laive"/>
    <n v="194"/>
    <n v="7.3"/>
    <n v="1.4999999999999999E-2"/>
    <n v="1394.9570000000001"/>
  </r>
  <r>
    <x v="315"/>
    <s v="Wong"/>
    <s v="San Miguel"/>
    <s v="Robles"/>
    <s v="Yogurt"/>
    <s v="Nestle"/>
    <n v="123"/>
    <n v="3.8"/>
    <n v="1.7999999999999999E-2"/>
    <n v="458.98679999999996"/>
  </r>
  <r>
    <x v="316"/>
    <s v="Wong"/>
    <s v="Chorrilos"/>
    <s v="Alvarado"/>
    <s v="Queso"/>
    <s v="Nestle"/>
    <n v="72"/>
    <n v="8"/>
    <n v="1.7999999999999999E-2"/>
    <n v="565.63199999999995"/>
  </r>
  <r>
    <x v="317"/>
    <s v="Metro"/>
    <s v="Lima"/>
    <s v="Flores"/>
    <s v="Leche"/>
    <s v="Gloria"/>
    <n v="44"/>
    <n v="4.0999999999999996"/>
    <n v="0.02"/>
    <n v="176.792"/>
  </r>
  <r>
    <x v="318"/>
    <s v="Wong"/>
    <s v="Breña"/>
    <s v="Alvarado"/>
    <s v="Yogurt"/>
    <s v="Laive"/>
    <n v="163"/>
    <n v="4.9000000000000004"/>
    <n v="1.4999999999999999E-2"/>
    <n v="786.71950000000004"/>
  </r>
  <r>
    <x v="319"/>
    <s v="S.Isabel"/>
    <s v="San Miguel"/>
    <s v="Alvarado"/>
    <s v="Yogurt"/>
    <s v="Gloria"/>
    <n v="53"/>
    <n v="2.5"/>
    <n v="0.02"/>
    <n v="129.85000000000002"/>
  </r>
  <r>
    <x v="320"/>
    <s v="Metro"/>
    <s v="Chorrilos"/>
    <s v="Robles"/>
    <s v="Queso"/>
    <s v="Nestle"/>
    <n v="166"/>
    <n v="8"/>
    <n v="1.7999999999999999E-2"/>
    <n v="1304.096"/>
  </r>
  <r>
    <x v="321"/>
    <s v="S.Isabel"/>
    <s v="Lima"/>
    <s v="Alvarado"/>
    <s v="Leche"/>
    <s v="Laive"/>
    <n v="20"/>
    <n v="3.4"/>
    <n v="1.4999999999999999E-2"/>
    <n v="66.97999999999999"/>
  </r>
  <r>
    <x v="322"/>
    <s v="S.Isabel"/>
    <s v="Breña"/>
    <s v="Flores"/>
    <s v="Leche"/>
    <s v="Gloria"/>
    <n v="144"/>
    <n v="4.0999999999999996"/>
    <n v="0.02"/>
    <n v="578.59199999999998"/>
  </r>
  <r>
    <x v="323"/>
    <s v="Metro"/>
    <s v="San Miguel"/>
    <s v="Flores"/>
    <s v="Queso"/>
    <s v="Gloria"/>
    <n v="133"/>
    <n v="5.5"/>
    <n v="0.02"/>
    <n v="716.87"/>
  </r>
  <r>
    <x v="324"/>
    <s v="Wong"/>
    <s v="Chorrilos"/>
    <s v="Robles"/>
    <s v="Leche"/>
    <s v="Laive"/>
    <n v="50"/>
    <n v="3.4"/>
    <n v="1.4999999999999999E-2"/>
    <n v="167.45"/>
  </r>
  <r>
    <x v="325"/>
    <s v="Wong"/>
    <s v="Lima"/>
    <s v="Flores"/>
    <s v="Yogurt"/>
    <s v="Nestle"/>
    <n v="175"/>
    <n v="3.8"/>
    <n v="1.7999999999999999E-2"/>
    <n v="653.03"/>
  </r>
  <r>
    <x v="326"/>
    <s v="S.Isabel"/>
    <s v="Breña"/>
    <s v="Alvarado"/>
    <s v="Leche"/>
    <s v="Laive"/>
    <n v="150"/>
    <n v="3.4"/>
    <n v="1.4999999999999999E-2"/>
    <n v="502.34999999999997"/>
  </r>
  <r>
    <x v="327"/>
    <s v="Metro"/>
    <s v="San Miguel"/>
    <s v="Robles"/>
    <s v="Leche"/>
    <s v="Nestle"/>
    <n v="147"/>
    <n v="2.6"/>
    <n v="1.7999999999999999E-2"/>
    <n v="375.32040000000001"/>
  </r>
  <r>
    <x v="328"/>
    <s v="S.Isabel"/>
    <s v="Chorrilos"/>
    <s v="Alvarado"/>
    <s v="Yogurt"/>
    <s v="Nestle"/>
    <n v="199"/>
    <n v="3.8"/>
    <n v="1.7999999999999999E-2"/>
    <n v="742.58839999999998"/>
  </r>
  <r>
    <x v="329"/>
    <s v="Wong"/>
    <s v="Lima"/>
    <s v="Alvarado"/>
    <s v="Leche"/>
    <s v="Gloria"/>
    <n v="133"/>
    <n v="4.0999999999999996"/>
    <n v="0.02"/>
    <n v="534.39400000000001"/>
  </r>
  <r>
    <x v="330"/>
    <s v="Metro"/>
    <s v="Breña"/>
    <s v="Robles"/>
    <s v="Yogurt"/>
    <s v="Laive"/>
    <n v="190"/>
    <n v="4.9000000000000004"/>
    <n v="1.4999999999999999E-2"/>
    <n v="917.03500000000008"/>
  </r>
  <r>
    <x v="331"/>
    <s v="Wong"/>
    <s v="San Miguel"/>
    <s v="Flores"/>
    <s v="Queso"/>
    <s v="Gloria"/>
    <n v="177"/>
    <n v="5.5"/>
    <n v="0.02"/>
    <n v="954.03"/>
  </r>
  <r>
    <x v="332"/>
    <s v="Metro"/>
    <s v="Chorrilos"/>
    <s v="Robles"/>
    <s v="Queso"/>
    <s v="Nestle"/>
    <n v="166"/>
    <n v="8"/>
    <n v="1.7999999999999999E-2"/>
    <n v="1304.096"/>
  </r>
  <r>
    <x v="333"/>
    <s v="Metro"/>
    <s v="Lima"/>
    <s v="Robles"/>
    <s v="Queso"/>
    <s v="Laive"/>
    <n v="155"/>
    <n v="7.3"/>
    <n v="1.4999999999999999E-2"/>
    <n v="1114.5274999999999"/>
  </r>
  <r>
    <x v="334"/>
    <s v="S.Isabel"/>
    <s v="Breña"/>
    <s v="Flores"/>
    <s v="Leche"/>
    <s v="Gloria"/>
    <n v="152"/>
    <n v="4.0999999999999996"/>
    <n v="0.02"/>
    <n v="610.73599999999999"/>
  </r>
  <r>
    <x v="335"/>
    <s v="Wong"/>
    <s v="San Miguel"/>
    <s v="Robles"/>
    <s v="Yogurt"/>
    <s v="Gloria"/>
    <n v="70"/>
    <n v="2.5"/>
    <n v="0.02"/>
    <n v="171.5"/>
  </r>
  <r>
    <x v="336"/>
    <s v="S.Isabel"/>
    <s v="Chorrilos"/>
    <s v="Alvarado"/>
    <s v="Queso"/>
    <s v="Laive"/>
    <n v="139"/>
    <n v="7.3"/>
    <n v="1.4999999999999999E-2"/>
    <n v="999.47950000000003"/>
  </r>
  <r>
    <x v="337"/>
    <s v="S.Isabel"/>
    <s v="Lima"/>
    <s v="Flores"/>
    <s v="Yogurt"/>
    <s v="Nestle"/>
    <n v="152"/>
    <n v="3.8"/>
    <n v="1.7999999999999999E-2"/>
    <n v="567.20319999999992"/>
  </r>
  <r>
    <x v="338"/>
    <s v="Wong"/>
    <s v="Breña"/>
    <s v="Flores"/>
    <s v="Queso"/>
    <s v="Laive"/>
    <n v="144"/>
    <n v="7.3"/>
    <n v="1.4999999999999999E-2"/>
    <n v="1035.432"/>
  </r>
  <r>
    <x v="339"/>
    <s v="Wong"/>
    <s v="San Miguel"/>
    <s v="Alvarado"/>
    <s v="Leche"/>
    <s v="Nestle"/>
    <n v="142"/>
    <n v="2.6"/>
    <n v="1.7999999999999999E-2"/>
    <n v="362.55439999999999"/>
  </r>
  <r>
    <x v="340"/>
    <s v="Metro"/>
    <s v="Chorrilos"/>
    <s v="Robles"/>
    <s v="Yogurt"/>
    <s v="Nestle"/>
    <n v="49"/>
    <n v="3.8"/>
    <n v="1.7999999999999999E-2"/>
    <n v="182.8484"/>
  </r>
  <r>
    <x v="341"/>
    <s v="Wong"/>
    <s v="Lima"/>
    <s v="Alvarado"/>
    <s v="Yogurt"/>
    <s v="Gloria"/>
    <n v="89"/>
    <n v="2.5"/>
    <n v="0.02"/>
    <n v="218.05"/>
  </r>
  <r>
    <x v="342"/>
    <s v="S.Isabel"/>
    <s v="Breña"/>
    <s v="Robles"/>
    <s v="Queso"/>
    <s v="Laive"/>
    <n v="40"/>
    <n v="7.3"/>
    <n v="1.4999999999999999E-2"/>
    <n v="287.62"/>
  </r>
  <r>
    <x v="343"/>
    <s v="Metro"/>
    <s v="San Miguel"/>
    <s v="Flores"/>
    <s v="Leche"/>
    <s v="Gloria"/>
    <n v="174"/>
    <n v="4.0999999999999996"/>
    <n v="0.02"/>
    <n v="699.13199999999995"/>
  </r>
  <r>
    <x v="344"/>
    <s v="S.Isabel"/>
    <s v="Chorrilos"/>
    <s v="Robles"/>
    <s v="Leche"/>
    <s v="Nestle"/>
    <n v="159"/>
    <n v="2.6"/>
    <n v="1.7999999999999999E-2"/>
    <n v="405.9588"/>
  </r>
  <r>
    <x v="345"/>
    <s v="S.Isabel"/>
    <s v="Lima"/>
    <s v="Flores"/>
    <s v="Queso"/>
    <s v="Laive"/>
    <n v="90"/>
    <n v="7.3"/>
    <n v="1.4999999999999999E-2"/>
    <n v="647.14499999999998"/>
  </r>
  <r>
    <x v="346"/>
    <s v="Metro"/>
    <s v="Breña"/>
    <s v="Robles"/>
    <s v="Leche"/>
    <s v="Gloria"/>
    <n v="40"/>
    <n v="4.0999999999999996"/>
    <n v="0.02"/>
    <n v="160.72"/>
  </r>
  <r>
    <x v="347"/>
    <s v="Wong"/>
    <s v="San Miguel"/>
    <s v="Robles"/>
    <s v="Yogurt"/>
    <s v="Gloria"/>
    <n v="189"/>
    <n v="2.5"/>
    <n v="0.02"/>
    <n v="463.05"/>
  </r>
  <r>
    <x v="348"/>
    <s v="Wong"/>
    <s v="Chorrilos"/>
    <s v="Alvarado"/>
    <s v="Leche"/>
    <s v="Laive"/>
    <n v="81"/>
    <n v="3.4"/>
    <n v="1.4999999999999999E-2"/>
    <n v="271.26900000000001"/>
  </r>
  <r>
    <x v="349"/>
    <s v="S.Isabel"/>
    <s v="Lima"/>
    <s v="Flores"/>
    <s v="Leche"/>
    <s v="Nestle"/>
    <n v="68"/>
    <n v="2.6"/>
    <n v="1.7999999999999999E-2"/>
    <n v="173.61759999999998"/>
  </r>
  <r>
    <x v="350"/>
    <s v="Metro"/>
    <s v="Breña"/>
    <s v="Alvarado"/>
    <s v="Yogurt"/>
    <s v="Laive"/>
    <n v="46"/>
    <n v="4.9000000000000004"/>
    <n v="1.4999999999999999E-2"/>
    <n v="222.01900000000001"/>
  </r>
  <r>
    <x v="351"/>
    <s v="S.Isabel"/>
    <s v="San Miguel"/>
    <s v="Alvarado"/>
    <s v="Leche"/>
    <s v="Nestle"/>
    <n v="149"/>
    <n v="2.6"/>
    <n v="1.7999999999999999E-2"/>
    <n v="380.42680000000001"/>
  </r>
  <r>
    <x v="352"/>
    <s v="Wong"/>
    <s v="Chorrilos"/>
    <s v="Robles"/>
    <s v="Yogurt"/>
    <s v="Nestle"/>
    <n v="194"/>
    <n v="3.8"/>
    <n v="1.7999999999999999E-2"/>
    <n v="723.93039999999996"/>
  </r>
  <r>
    <x v="353"/>
    <s v="Metro"/>
    <s v="Lima"/>
    <s v="Alvarado"/>
    <s v="Queso"/>
    <s v="Gloria"/>
    <n v="91"/>
    <n v="5.5"/>
    <n v="0.02"/>
    <n v="490.48999999999995"/>
  </r>
  <r>
    <x v="354"/>
    <s v="Wong"/>
    <s v="Breña"/>
    <s v="Flores"/>
    <s v="Queso"/>
    <s v="Laive"/>
    <n v="119"/>
    <n v="7.3"/>
    <n v="1.4999999999999999E-2"/>
    <n v="855.66949999999997"/>
  </r>
  <r>
    <x v="355"/>
    <s v="Metro"/>
    <s v="San Miguel"/>
    <s v="Flores"/>
    <s v="Queso"/>
    <s v="Gloria"/>
    <n v="63"/>
    <n v="5.5"/>
    <n v="0.02"/>
    <n v="339.57"/>
  </r>
  <r>
    <x v="356"/>
    <s v="Metro"/>
    <s v="Chorrilos"/>
    <s v="Robles"/>
    <s v="Leche"/>
    <s v="Nestle"/>
    <n v="176"/>
    <n v="2.6"/>
    <n v="1.7999999999999999E-2"/>
    <n v="449.36320000000001"/>
  </r>
  <r>
    <x v="357"/>
    <s v="S.Isabel"/>
    <s v="Lima"/>
    <s v="Flores"/>
    <s v="Yogurt"/>
    <s v="Laive"/>
    <n v="39"/>
    <n v="4.9000000000000004"/>
    <n v="1.4999999999999999E-2"/>
    <n v="188.23350000000002"/>
  </r>
  <r>
    <x v="358"/>
    <s v="Wong"/>
    <s v="Breña"/>
    <s v="Alvarado"/>
    <s v="Queso"/>
    <s v="Gloria"/>
    <n v="111"/>
    <n v="5.5"/>
    <n v="0.02"/>
    <n v="598.29"/>
  </r>
  <r>
    <x v="359"/>
    <s v="S.Isabel"/>
    <s v="San Miguel"/>
    <s v="Robles"/>
    <s v="Yogurt"/>
    <s v="Gloria"/>
    <n v="108"/>
    <n v="2.5"/>
    <n v="0.02"/>
    <n v="264.60000000000002"/>
  </r>
  <r>
    <x v="360"/>
    <s v="Wong"/>
    <s v="Breña"/>
    <s v="Flores"/>
    <s v="Queso"/>
    <s v="Laive"/>
    <n v="105"/>
    <n v="7.3"/>
    <n v="1.4999999999999999E-2"/>
    <n v="755.00250000000005"/>
  </r>
  <r>
    <x v="361"/>
    <s v="Metro"/>
    <s v="San Miguel"/>
    <s v="Robles"/>
    <s v="Yogurt"/>
    <s v="Gloria"/>
    <n v="72"/>
    <n v="2.5"/>
    <n v="0.02"/>
    <n v="176.4"/>
  </r>
  <r>
    <x v="362"/>
    <s v="Wong"/>
    <s v="Chorrilos"/>
    <s v="Alvarado"/>
    <s v="Queso"/>
    <s v="Nestle"/>
    <n v="165"/>
    <n v="8"/>
    <n v="1.7999999999999999E-2"/>
    <n v="1296.24"/>
  </r>
  <r>
    <x v="363"/>
    <s v="S.Isabel"/>
    <s v="Lima"/>
    <s v="Flores"/>
    <s v="Leche"/>
    <s v="Laive"/>
    <n v="102"/>
    <n v="3.4"/>
    <n v="1.4999999999999999E-2"/>
    <n v="341.59799999999996"/>
  </r>
  <r>
    <x v="364"/>
    <s v="Metro"/>
    <s v="Breña"/>
    <s v="Flores"/>
    <s v="Yogurt"/>
    <s v="Gloria"/>
    <n v="139"/>
    <n v="2.5"/>
    <n v="0.02"/>
    <n v="340.55"/>
  </r>
  <r>
    <x v="365"/>
    <s v="S.Isabel"/>
    <s v="San Miguel"/>
    <s v="Alvarado"/>
    <s v="Yogurt"/>
    <s v="Gloria"/>
    <n v="145"/>
    <n v="2.5"/>
    <n v="0.02"/>
    <n v="355.25"/>
  </r>
  <r>
    <x v="366"/>
    <s v="S.Isabel"/>
    <s v="Chorrilos"/>
    <s v="Robles"/>
    <s v="Queso"/>
    <s v="Laive"/>
    <n v="112"/>
    <n v="7.3"/>
    <n v="1.4999999999999999E-2"/>
    <n v="805.33600000000001"/>
  </r>
  <r>
    <x v="367"/>
    <s v="Metro"/>
    <s v="Lima"/>
    <s v="Alvarado"/>
    <s v="Leche"/>
    <s v="Nestle"/>
    <n v="45"/>
    <n v="2.6"/>
    <n v="1.7999999999999999E-2"/>
    <n v="114.89399999999999"/>
  </r>
  <r>
    <x v="368"/>
    <s v="Wong"/>
    <s v="Breña"/>
    <s v="Robles"/>
    <s v="Leche"/>
    <s v="Laive"/>
    <n v="66"/>
    <n v="3.4"/>
    <n v="1.4999999999999999E-2"/>
    <n v="221.03399999999999"/>
  </r>
  <r>
    <x v="369"/>
    <s v="Wong"/>
    <s v="San Miguel"/>
    <s v="Flores"/>
    <s v="Queso"/>
    <s v="Nestle"/>
    <n v="132"/>
    <n v="8"/>
    <n v="1.7999999999999999E-2"/>
    <n v="1036.992"/>
  </r>
  <r>
    <x v="370"/>
    <s v="S.Isabel"/>
    <s v="Chorrilos"/>
    <s v="Robles"/>
    <s v="Leche"/>
    <s v="Nestle"/>
    <n v="100"/>
    <n v="2.6"/>
    <n v="1.7999999999999999E-2"/>
    <n v="255.32"/>
  </r>
  <r>
    <x v="371"/>
    <s v="Metro"/>
    <s v="Lima"/>
    <s v="Flores"/>
    <s v="Yogurt"/>
    <s v="Gloria"/>
    <n v="121"/>
    <n v="2.5"/>
    <n v="0.02"/>
    <n v="296.45000000000005"/>
  </r>
  <r>
    <x v="372"/>
    <s v="S.Isabel"/>
    <s v="Breña"/>
    <s v="Robles"/>
    <s v="Leche"/>
    <s v="Laive"/>
    <n v="96"/>
    <n v="3.4"/>
    <n v="1.4999999999999999E-2"/>
    <n v="321.50399999999996"/>
  </r>
  <r>
    <x v="373"/>
    <s v="Wong"/>
    <s v="San Miguel"/>
    <s v="Robles"/>
    <s v="Leche"/>
    <s v="Gloria"/>
    <n v="175"/>
    <n v="4.0999999999999996"/>
    <n v="0.02"/>
    <n v="703.15"/>
  </r>
  <r>
    <x v="374"/>
    <s v="Metro"/>
    <s v="Chorrilos"/>
    <s v="Alvarado"/>
    <s v="Yogurt"/>
    <s v="Nestle"/>
    <n v="47"/>
    <n v="3.8"/>
    <n v="1.7999999999999999E-2"/>
    <n v="175.3852"/>
  </r>
  <r>
    <x v="375"/>
    <s v="Wong"/>
    <s v="Lima"/>
    <s v="Flores"/>
    <s v="Leche"/>
    <s v="Laive"/>
    <n v="59"/>
    <n v="3.4"/>
    <n v="1.4999999999999999E-2"/>
    <n v="197.59099999999998"/>
  </r>
  <r>
    <x v="376"/>
    <s v="Metro"/>
    <s v="Breña"/>
    <s v="Alvarado"/>
    <s v="Yogurt"/>
    <s v="Gloria"/>
    <n v="105"/>
    <n v="2.5"/>
    <n v="0.02"/>
    <n v="257.25"/>
  </r>
  <r>
    <x v="377"/>
    <s v="Metro"/>
    <s v="San Miguel"/>
    <s v="Alvarado"/>
    <s v="Queso"/>
    <s v="Gloria"/>
    <n v="166"/>
    <n v="5.5"/>
    <n v="0.02"/>
    <n v="894.7399999999999"/>
  </r>
  <r>
    <x v="378"/>
    <s v="S.Isabel"/>
    <s v="Chorrilos"/>
    <s v="Robles"/>
    <s v="Queso"/>
    <s v="Laive"/>
    <n v="64"/>
    <n v="7.3"/>
    <n v="1.4999999999999999E-2"/>
    <n v="460.19200000000001"/>
  </r>
  <r>
    <x v="379"/>
    <s v="Wong"/>
    <s v="Lima"/>
    <s v="Alvarado"/>
    <s v="Queso"/>
    <s v="Nestle"/>
    <n v="107"/>
    <n v="8"/>
    <n v="1.7999999999999999E-2"/>
    <n v="840.59199999999998"/>
  </r>
  <r>
    <x v="380"/>
    <s v="S.Isabel"/>
    <s v="Breña"/>
    <s v="Flores"/>
    <s v="Leche"/>
    <s v="Laive"/>
    <n v="173"/>
    <n v="3.4"/>
    <n v="1.4999999999999999E-2"/>
    <n v="579.37699999999995"/>
  </r>
  <r>
    <x v="381"/>
    <s v="S.Isabel"/>
    <s v="San Miguel"/>
    <s v="Flores"/>
    <s v="Yogurt"/>
    <s v="Nestle"/>
    <n v="88"/>
    <n v="3.8"/>
    <n v="1.7999999999999999E-2"/>
    <n v="328.38079999999997"/>
  </r>
  <r>
    <x v="382"/>
    <s v="Wong"/>
    <s v="Chorrilos"/>
    <s v="Robles"/>
    <s v="Queso"/>
    <s v="Nestle"/>
    <n v="195"/>
    <n v="8"/>
    <n v="1.7999999999999999E-2"/>
    <n v="1531.92"/>
  </r>
  <r>
    <x v="383"/>
    <s v="Wong"/>
    <s v="Lima"/>
    <s v="Flores"/>
    <s v="Yogurt"/>
    <s v="Gloria"/>
    <n v="126"/>
    <n v="2.5"/>
    <n v="0.02"/>
    <n v="308.70000000000005"/>
  </r>
  <r>
    <x v="384"/>
    <s v="Metro"/>
    <s v="Breña"/>
    <s v="Alvarado"/>
    <s v="Queso"/>
    <s v="Laive"/>
    <n v="99"/>
    <n v="7.3"/>
    <n v="1.4999999999999999E-2"/>
    <n v="711.85950000000003"/>
  </r>
  <r>
    <x v="385"/>
    <s v="Wong"/>
    <s v="San Miguel"/>
    <s v="Robles"/>
    <s v="Leche"/>
    <s v="Gloria"/>
    <n v="103"/>
    <n v="4.0999999999999996"/>
    <n v="0.02"/>
    <n v="413.85399999999998"/>
  </r>
  <r>
    <x v="386"/>
    <s v="S.Isabel"/>
    <s v="Chorrilos"/>
    <s v="Alvarado"/>
    <s v="Yogurt"/>
    <s v="Nestle"/>
    <n v="137"/>
    <n v="3.8"/>
    <n v="1.7999999999999999E-2"/>
    <n v="511.22919999999999"/>
  </r>
  <r>
    <x v="387"/>
    <s v="Metro"/>
    <s v="Lima"/>
    <s v="Alvarado"/>
    <s v="Yogurt"/>
    <s v="Laive"/>
    <n v="152"/>
    <n v="4.9000000000000004"/>
    <n v="1.4999999999999999E-2"/>
    <n v="733.62800000000004"/>
  </r>
  <r>
    <x v="388"/>
    <s v="S.Isabel"/>
    <s v="Breña"/>
    <s v="Robles"/>
    <s v="Queso"/>
    <s v="Gloria"/>
    <n v="127"/>
    <n v="5.5"/>
    <n v="0.02"/>
    <n v="684.53"/>
  </r>
  <r>
    <x v="389"/>
    <s v="S.Isabel"/>
    <s v="San Miguel"/>
    <s v="Flores"/>
    <s v="Leche"/>
    <s v="Gloria"/>
    <n v="27"/>
    <n v="4.0999999999999996"/>
    <n v="0.02"/>
    <n v="108.48599999999999"/>
  </r>
  <r>
    <x v="390"/>
    <s v="Metro"/>
    <s v="Chorrilos"/>
    <s v="Robles"/>
    <s v="Leche"/>
    <s v="Laive"/>
    <n v="179"/>
    <n v="3.4"/>
    <n v="1.4999999999999999E-2"/>
    <n v="599.471"/>
  </r>
  <r>
    <x v="391"/>
    <s v="Wong"/>
    <s v="Lima"/>
    <s v="Robles"/>
    <s v="Queso"/>
    <s v="Nestle"/>
    <n v="192"/>
    <n v="8"/>
    <n v="1.7999999999999999E-2"/>
    <n v="1508.3519999999999"/>
  </r>
  <r>
    <x v="392"/>
    <s v="Wong"/>
    <s v="Breña"/>
    <s v="Flores"/>
    <s v="Leche"/>
    <s v="Laive"/>
    <n v="63"/>
    <n v="3.4"/>
    <n v="1.4999999999999999E-2"/>
    <n v="210.98699999999999"/>
  </r>
  <r>
    <x v="393"/>
    <s v="S.Isabel"/>
    <s v="San Miguel"/>
    <s v="Robles"/>
    <s v="Yogurt"/>
    <s v="Nestle"/>
    <n v="91"/>
    <n v="3.8"/>
    <n v="1.7999999999999999E-2"/>
    <n v="339.57560000000001"/>
  </r>
  <r>
    <x v="394"/>
    <s v="Metro"/>
    <s v="Chorrilos"/>
    <s v="Alvarado"/>
    <s v="Leche"/>
    <s v="Nestle"/>
    <n v="181"/>
    <n v="2.6"/>
    <n v="1.7999999999999999E-2"/>
    <n v="462.12919999999997"/>
  </r>
  <r>
    <x v="395"/>
    <s v="S.Isabel"/>
    <s v="Lima"/>
    <s v="Flores"/>
    <s v="Leche"/>
    <s v="Gloria"/>
    <n v="103"/>
    <n v="4.0999999999999996"/>
    <n v="0.02"/>
    <n v="413.85399999999998"/>
  </r>
  <r>
    <x v="396"/>
    <s v="Wong"/>
    <s v="Breña"/>
    <s v="Flores"/>
    <s v="Yogurt"/>
    <s v="Laive"/>
    <n v="62"/>
    <n v="4.9000000000000004"/>
    <n v="1.4999999999999999E-2"/>
    <n v="299.24299999999999"/>
  </r>
  <r>
    <x v="397"/>
    <s v="Metro"/>
    <s v="San Miguel"/>
    <s v="Alvarado"/>
    <s v="Leche"/>
    <s v="Gloria"/>
    <n v="103"/>
    <n v="4.0999999999999996"/>
    <n v="0.02"/>
    <n v="413.85399999999998"/>
  </r>
  <r>
    <x v="398"/>
    <s v="Wong"/>
    <s v="Chorrilos"/>
    <s v="Robles"/>
    <s v="Yogurt"/>
    <s v="Nestle"/>
    <n v="152"/>
    <n v="3.8"/>
    <n v="1.7999999999999999E-2"/>
    <n v="567.20319999999992"/>
  </r>
  <r>
    <x v="399"/>
    <s v="Metro"/>
    <s v="Lima"/>
    <s v="Alvarado"/>
    <s v="Queso"/>
    <s v="Laive"/>
    <n v="48"/>
    <n v="7.3"/>
    <n v="1.4999999999999999E-2"/>
    <n v="345.14400000000001"/>
  </r>
  <r>
    <x v="400"/>
    <s v="Metro"/>
    <s v="Breña"/>
    <s v="Robles"/>
    <s v="Queso"/>
    <s v="Gloria"/>
    <n v="52"/>
    <n v="5.5"/>
    <n v="0.02"/>
    <n v="280.27999999999997"/>
  </r>
  <r>
    <x v="401"/>
    <s v="S.Isabel"/>
    <s v="San Miguel"/>
    <s v="Flores"/>
    <s v="Queso"/>
    <s v="Gloria"/>
    <n v="129"/>
    <n v="5.5"/>
    <n v="0.02"/>
    <n v="695.31"/>
  </r>
  <r>
    <x v="402"/>
    <s v="Wong"/>
    <s v="Chorrilos"/>
    <s v="Robles"/>
    <s v="Leche"/>
    <s v="Laive"/>
    <n v="71"/>
    <n v="3.4"/>
    <n v="1.4999999999999999E-2"/>
    <n v="237.779"/>
  </r>
  <r>
    <x v="403"/>
    <s v="S.Isabel"/>
    <s v="Lima"/>
    <s v="Flores"/>
    <s v="Yogurt"/>
    <s v="Nestle"/>
    <n v="172"/>
    <n v="3.8"/>
    <n v="1.7999999999999999E-2"/>
    <n v="641.83519999999999"/>
  </r>
  <r>
    <x v="404"/>
    <s v="S.Isabel"/>
    <s v="Breña"/>
    <s v="Robles"/>
    <s v="Queso"/>
    <s v="Laive"/>
    <n v="52"/>
    <n v="7.3"/>
    <n v="1.4999999999999999E-2"/>
    <n v="373.90600000000001"/>
  </r>
  <r>
    <x v="405"/>
    <s v="Wong"/>
    <s v="San Miguel"/>
    <s v="Robles"/>
    <s v="Yogurt"/>
    <s v="Nestle"/>
    <n v="179"/>
    <n v="3.8"/>
    <n v="1.7999999999999999E-2"/>
    <n v="667.95639999999992"/>
  </r>
  <r>
    <x v="406"/>
    <s v="Wong"/>
    <s v="Chorrilos"/>
    <s v="Alvarado"/>
    <s v="Queso"/>
    <s v="Nestle"/>
    <n v="68"/>
    <n v="8"/>
    <n v="1.7999999999999999E-2"/>
    <n v="534.20799999999997"/>
  </r>
  <r>
    <x v="407"/>
    <s v="Metro"/>
    <s v="Lima"/>
    <s v="Flores"/>
    <s v="Leche"/>
    <s v="Gloria"/>
    <n v="34"/>
    <n v="4.0999999999999996"/>
    <n v="0.02"/>
    <n v="136.61199999999999"/>
  </r>
  <r>
    <x v="408"/>
    <s v="Wong"/>
    <s v="Breña"/>
    <s v="Alvarado"/>
    <s v="Yogurt"/>
    <s v="Laive"/>
    <n v="82"/>
    <n v="4.9000000000000004"/>
    <n v="1.4999999999999999E-2"/>
    <n v="395.77300000000002"/>
  </r>
  <r>
    <x v="409"/>
    <s v="S.Isabel"/>
    <s v="San Miguel"/>
    <s v="Alvarado"/>
    <s v="Yogurt"/>
    <s v="Gloria"/>
    <n v="159"/>
    <n v="2.5"/>
    <n v="0.02"/>
    <n v="389.55"/>
  </r>
  <r>
    <x v="410"/>
    <s v="Metro"/>
    <s v="Chorrilos"/>
    <s v="Robles"/>
    <s v="Queso"/>
    <s v="Nestle"/>
    <n v="135"/>
    <n v="8"/>
    <n v="1.7999999999999999E-2"/>
    <n v="1060.56"/>
  </r>
  <r>
    <x v="411"/>
    <s v="S.Isabel"/>
    <s v="Lima"/>
    <s v="Alvarado"/>
    <s v="Leche"/>
    <s v="Laive"/>
    <n v="119"/>
    <n v="3.4"/>
    <n v="1.4999999999999999E-2"/>
    <n v="398.53099999999995"/>
  </r>
  <r>
    <x v="412"/>
    <s v="S.Isabel"/>
    <s v="Breña"/>
    <s v="Flores"/>
    <s v="Leche"/>
    <s v="Gloria"/>
    <n v="181"/>
    <n v="4.0999999999999996"/>
    <n v="0.02"/>
    <n v="727.25799999999992"/>
  </r>
  <r>
    <x v="413"/>
    <s v="Metro"/>
    <s v="San Miguel"/>
    <s v="Flores"/>
    <s v="Queso"/>
    <s v="Gloria"/>
    <n v="180"/>
    <n v="5.5"/>
    <n v="0.02"/>
    <n v="970.19999999999993"/>
  </r>
  <r>
    <x v="414"/>
    <s v="Wong"/>
    <s v="Chorrilos"/>
    <s v="Robles"/>
    <s v="Leche"/>
    <s v="Laive"/>
    <n v="88"/>
    <n v="3.4"/>
    <n v="1.4999999999999999E-2"/>
    <n v="294.71199999999999"/>
  </r>
  <r>
    <x v="415"/>
    <s v="Wong"/>
    <s v="Lima"/>
    <s v="Flores"/>
    <s v="Yogurt"/>
    <s v="Nestle"/>
    <n v="118"/>
    <n v="3.8"/>
    <n v="1.7999999999999999E-2"/>
    <n v="440.3288"/>
  </r>
  <r>
    <x v="416"/>
    <s v="S.Isabel"/>
    <s v="Breña"/>
    <s v="Alvarado"/>
    <s v="Leche"/>
    <s v="Laive"/>
    <n v="49"/>
    <n v="3.4"/>
    <n v="1.4999999999999999E-2"/>
    <n v="164.101"/>
  </r>
  <r>
    <x v="417"/>
    <s v="Metro"/>
    <s v="San Miguel"/>
    <s v="Robles"/>
    <s v="Leche"/>
    <s v="Nestle"/>
    <n v="50"/>
    <n v="2.6"/>
    <n v="1.7999999999999999E-2"/>
    <n v="127.66"/>
  </r>
  <r>
    <x v="418"/>
    <s v="S.Isabel"/>
    <s v="Chorrilos"/>
    <s v="Alvarado"/>
    <s v="Yogurt"/>
    <s v="Nestle"/>
    <n v="56"/>
    <n v="3.8"/>
    <n v="1.7999999999999999E-2"/>
    <n v="208.96959999999999"/>
  </r>
  <r>
    <x v="419"/>
    <s v="Wong"/>
    <s v="Lima"/>
    <s v="Alvarado"/>
    <s v="Leche"/>
    <s v="Gloria"/>
    <n v="167"/>
    <n v="4.0999999999999996"/>
    <n v="0.02"/>
    <n v="671.00599999999997"/>
  </r>
  <r>
    <x v="420"/>
    <s v="Metro"/>
    <s v="Breña"/>
    <s v="Robles"/>
    <s v="Yogurt"/>
    <s v="Laive"/>
    <n v="111"/>
    <n v="4.9000000000000004"/>
    <n v="1.4999999999999999E-2"/>
    <n v="535.74149999999997"/>
  </r>
  <r>
    <x v="421"/>
    <s v="Wong"/>
    <s v="San Miguel"/>
    <s v="Flores"/>
    <s v="Queso"/>
    <s v="Gloria"/>
    <n v="149"/>
    <n v="5.5"/>
    <n v="0.02"/>
    <n v="803.1099999999999"/>
  </r>
  <r>
    <x v="422"/>
    <s v="Metro"/>
    <s v="Chorrilos"/>
    <s v="Robles"/>
    <s v="Queso"/>
    <s v="Nestle"/>
    <n v="21"/>
    <n v="8"/>
    <n v="1.7999999999999999E-2"/>
    <n v="164.976"/>
  </r>
  <r>
    <x v="423"/>
    <s v="Metro"/>
    <s v="Lima"/>
    <s v="Robles"/>
    <s v="Queso"/>
    <s v="Laive"/>
    <n v="94"/>
    <n v="7.3"/>
    <n v="1.4999999999999999E-2"/>
    <n v="675.90700000000004"/>
  </r>
  <r>
    <x v="424"/>
    <s v="S.Isabel"/>
    <s v="Breña"/>
    <s v="Flores"/>
    <s v="Leche"/>
    <s v="Gloria"/>
    <n v="196"/>
    <n v="4.0999999999999996"/>
    <n v="0.02"/>
    <n v="787.52799999999991"/>
  </r>
  <r>
    <x v="425"/>
    <s v="Wong"/>
    <s v="San Miguel"/>
    <s v="Robles"/>
    <s v="Yogurt"/>
    <s v="Gloria"/>
    <n v="99"/>
    <n v="2.5"/>
    <n v="0.02"/>
    <n v="242.55"/>
  </r>
  <r>
    <x v="426"/>
    <s v="S.Isabel"/>
    <s v="Chorrilos"/>
    <s v="Alvarado"/>
    <s v="Queso"/>
    <s v="Laive"/>
    <n v="192"/>
    <n v="7.3"/>
    <n v="1.4999999999999999E-2"/>
    <n v="1380.576"/>
  </r>
  <r>
    <x v="427"/>
    <s v="S.Isabel"/>
    <s v="Lima"/>
    <s v="Flores"/>
    <s v="Yogurt"/>
    <s v="Nestle"/>
    <n v="26"/>
    <n v="3.8"/>
    <n v="1.7999999999999999E-2"/>
    <n v="97.021599999999992"/>
  </r>
  <r>
    <x v="428"/>
    <s v="Wong"/>
    <s v="Breña"/>
    <s v="Flores"/>
    <s v="Queso"/>
    <s v="Laive"/>
    <n v="162"/>
    <n v="7.3"/>
    <n v="1.4999999999999999E-2"/>
    <n v="1164.8610000000001"/>
  </r>
  <r>
    <x v="429"/>
    <s v="Wong"/>
    <s v="San Miguel"/>
    <s v="Alvarado"/>
    <s v="Leche"/>
    <s v="Nestle"/>
    <n v="31"/>
    <n v="2.6"/>
    <n v="1.7999999999999999E-2"/>
    <n v="79.149199999999993"/>
  </r>
  <r>
    <x v="430"/>
    <s v="Metro"/>
    <s v="Chorrilos"/>
    <s v="Robles"/>
    <s v="Yogurt"/>
    <s v="Nestle"/>
    <n v="187"/>
    <n v="3.8"/>
    <n v="1.7999999999999999E-2"/>
    <n v="697.80919999999992"/>
  </r>
  <r>
    <x v="431"/>
    <s v="Wong"/>
    <s v="Lima"/>
    <s v="Alvarado"/>
    <s v="Yogurt"/>
    <s v="Gloria"/>
    <n v="197"/>
    <n v="2.5"/>
    <n v="0.02"/>
    <n v="482.65000000000003"/>
  </r>
  <r>
    <x v="432"/>
    <s v="S.Isabel"/>
    <s v="Breña"/>
    <s v="Robles"/>
    <s v="Queso"/>
    <s v="Laive"/>
    <n v="62"/>
    <n v="7.3"/>
    <n v="1.4999999999999999E-2"/>
    <n v="445.81100000000004"/>
  </r>
  <r>
    <x v="433"/>
    <s v="Metro"/>
    <s v="San Miguel"/>
    <s v="Flores"/>
    <s v="Leche"/>
    <s v="Gloria"/>
    <n v="85"/>
    <n v="4.0999999999999996"/>
    <n v="0.02"/>
    <n v="341.53"/>
  </r>
  <r>
    <x v="434"/>
    <s v="S.Isabel"/>
    <s v="Chorrilos"/>
    <s v="Robles"/>
    <s v="Leche"/>
    <s v="Nestle"/>
    <n v="183"/>
    <n v="2.6"/>
    <n v="1.7999999999999999E-2"/>
    <n v="467.23559999999998"/>
  </r>
  <r>
    <x v="435"/>
    <s v="S.Isabel"/>
    <s v="Lima"/>
    <s v="Flores"/>
    <s v="Queso"/>
    <s v="Laive"/>
    <n v="106"/>
    <n v="7.3"/>
    <n v="1.4999999999999999E-2"/>
    <n v="762.19299999999998"/>
  </r>
  <r>
    <x v="436"/>
    <s v="Metro"/>
    <s v="Breña"/>
    <s v="Robles"/>
    <s v="Leche"/>
    <s v="Gloria"/>
    <n v="165"/>
    <n v="4.0999999999999996"/>
    <n v="0.02"/>
    <n v="662.96999999999991"/>
  </r>
  <r>
    <x v="437"/>
    <s v="Wong"/>
    <s v="San Miguel"/>
    <s v="Robles"/>
    <s v="Yogurt"/>
    <s v="Gloria"/>
    <n v="73"/>
    <n v="2.5"/>
    <n v="0.02"/>
    <n v="178.85000000000002"/>
  </r>
  <r>
    <x v="438"/>
    <s v="Wong"/>
    <s v="Chorrilos"/>
    <s v="Alvarado"/>
    <s v="Leche"/>
    <s v="Laive"/>
    <n v="22"/>
    <n v="3.4"/>
    <n v="1.4999999999999999E-2"/>
    <n v="73.677999999999997"/>
  </r>
  <r>
    <x v="439"/>
    <s v="S.Isabel"/>
    <s v="Lima"/>
    <s v="Flores"/>
    <s v="Leche"/>
    <s v="Nestle"/>
    <n v="115"/>
    <n v="2.6"/>
    <n v="1.7999999999999999E-2"/>
    <n v="293.61799999999999"/>
  </r>
  <r>
    <x v="440"/>
    <s v="Metro"/>
    <s v="Breña"/>
    <s v="Alvarado"/>
    <s v="Yogurt"/>
    <s v="Laive"/>
    <n v="25"/>
    <n v="4.9000000000000004"/>
    <n v="1.4999999999999999E-2"/>
    <n v="120.66250000000001"/>
  </r>
  <r>
    <x v="441"/>
    <s v="S.Isabel"/>
    <s v="San Miguel"/>
    <s v="Alvarado"/>
    <s v="Leche"/>
    <s v="Nestle"/>
    <n v="40"/>
    <n v="2.6"/>
    <n v="1.7999999999999999E-2"/>
    <n v="102.128"/>
  </r>
  <r>
    <x v="442"/>
    <s v="Wong"/>
    <s v="Chorrilos"/>
    <s v="Robles"/>
    <s v="Yogurt"/>
    <s v="Nestle"/>
    <n v="197"/>
    <n v="3.8"/>
    <n v="1.7999999999999999E-2"/>
    <n v="735.12519999999995"/>
  </r>
  <r>
    <x v="443"/>
    <s v="Metro"/>
    <s v="Lima"/>
    <s v="Alvarado"/>
    <s v="Queso"/>
    <s v="Gloria"/>
    <n v="94"/>
    <n v="5.5"/>
    <n v="0.02"/>
    <n v="506.65999999999997"/>
  </r>
  <r>
    <x v="444"/>
    <s v="Wong"/>
    <s v="Breña"/>
    <s v="Flores"/>
    <s v="Queso"/>
    <s v="Laive"/>
    <n v="41"/>
    <n v="7.3"/>
    <n v="1.4999999999999999E-2"/>
    <n v="294.81049999999999"/>
  </r>
  <r>
    <x v="445"/>
    <s v="Metro"/>
    <s v="San Miguel"/>
    <s v="Flores"/>
    <s v="Queso"/>
    <s v="Gloria"/>
    <n v="80"/>
    <n v="5.5"/>
    <n v="0.02"/>
    <n v="431.2"/>
  </r>
  <r>
    <x v="446"/>
    <s v="Metro"/>
    <s v="Chorrilos"/>
    <s v="Robles"/>
    <s v="Leche"/>
    <s v="Nestle"/>
    <n v="47"/>
    <n v="2.6"/>
    <n v="1.7999999999999999E-2"/>
    <n v="120.0004"/>
  </r>
  <r>
    <x v="447"/>
    <s v="S.Isabel"/>
    <s v="Lima"/>
    <s v="Flores"/>
    <s v="Yogurt"/>
    <s v="Laive"/>
    <n v="93"/>
    <n v="4.9000000000000004"/>
    <n v="1.4999999999999999E-2"/>
    <n v="448.86450000000002"/>
  </r>
  <r>
    <x v="448"/>
    <s v="Wong"/>
    <s v="Breña"/>
    <s v="Alvarado"/>
    <s v="Queso"/>
    <s v="Gloria"/>
    <n v="178"/>
    <n v="5.5"/>
    <n v="0.02"/>
    <n v="959.42"/>
  </r>
  <r>
    <x v="449"/>
    <s v="S.Isabel"/>
    <s v="San Miguel"/>
    <s v="Robles"/>
    <s v="Yogurt"/>
    <s v="Gloria"/>
    <n v="150"/>
    <n v="2.5"/>
    <n v="0.02"/>
    <n v="36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4D5F9-2A45-48CF-B6B7-D9EB5C7E32A5}" name="TablaDinámica2" cacheId="172" applyNumberFormats="0" applyBorderFormats="0" applyFontFormats="0" applyPatternFormats="0" applyAlignmentFormats="0" applyWidthHeightFormats="1" dataCaption="Valores" tag="062794d3-8606-4c64-85d2-5e3ef309869c" updatedVersion="8" minRefreshableVersion="3" subtotalHiddenItems="1" itemPrintTitles="1" createdVersion="5" indent="0" outline="1" outlineData="1" multipleFieldFilters="0">
  <location ref="P18:T23" firstHeaderRow="1" firstDataRow="2" firstDataCol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3" subtotal="count" baseField="0" baseItem="0"/>
  </dataFields>
  <formats count="2">
    <format dxfId="0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</formats>
  <pivotHierarchies count="25">
    <pivotHierarchy dragToData="1"/>
    <pivotHierarchy dragToData="1"/>
    <pivotHierarchy dragToData="1"/>
    <pivotHierarchy multipleItemSelectionAllowed="1" dragToData="1">
      <members count="1" level="1">
        <member name="[Calendario].[Añ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o_1_Vent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23D69-9F30-4295-ACCD-626731F24936}" name="TablaDinámica1" cacheId="169" applyNumberFormats="0" applyBorderFormats="0" applyFontFormats="0" applyPatternFormats="0" applyAlignmentFormats="0" applyWidthHeightFormats="1" dataCaption="Valores" tag="23b21c11-3ca3-4349-9960-61f650f010de" updatedVersion="8" minRefreshableVersion="3" subtotalHiddenItems="1" itemPrintTitles="1" createdVersion="5" indent="0" outline="1" outlineData="1" multipleFieldFilters="0">
  <location ref="P10:T15" firstHeaderRow="1" firstDataRow="2" firstDataCol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3" subtotal="count" baseField="0" baseItem="0"/>
  </dataFields>
  <formats count="2">
    <format dxfId="2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</formats>
  <pivotHierarchies count="25">
    <pivotHierarchy dragToData="1"/>
    <pivotHierarchy dragToData="1"/>
    <pivotHierarchy dragToData="1"/>
    <pivotHierarchy multipleItemSelectionAllowed="1" dragToData="1">
      <members count="1" level="1">
        <member name="[Calendario].[Añ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o_1_Vent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10F6E-A89D-44CE-847B-F79DEB61FE74}" name="TD4" cacheId="166" applyNumberFormats="0" applyBorderFormats="0" applyFontFormats="0" applyPatternFormats="0" applyAlignmentFormats="0" applyWidthHeightFormats="1" dataCaption="Valores" tag="30a5aec8-c3ab-48b3-89d3-534135750100" updatedVersion="8" minRefreshableVersion="3" subtotalHiddenItems="1" itemPrintTitles="1" createdVersion="5" indent="0" outline="1" outlineData="1" multipleFieldFilters="0">
  <location ref="P2:T7" firstHeaderRow="1" firstDataRow="2" firstDataCol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llDrilled="1" showAll="0" dataSourceSort="1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formats count="2"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</formats>
  <pivotHierarchies count="25">
    <pivotHierarchy dragToData="1"/>
    <pivotHierarchy dragToData="1"/>
    <pivotHierarchy dragToData="1"/>
    <pivotHierarchy multipleItemSelectionAllowed="1" dragToData="1">
      <members count="1" level="1">
        <member name="[Calendario].[Añ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o_1_Vent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B733C-AFE4-4A74-B65D-901984578EAE}" name="td2" cacheId="163" applyNumberFormats="0" applyBorderFormats="0" applyFontFormats="0" applyPatternFormats="0" applyAlignmentFormats="0" applyWidthHeightFormats="1" dataCaption="Valores" tag="be7ed621-1250-4d7c-84bc-42f2445d4b09" updatedVersion="8" minRefreshableVersion="3" subtotalHiddenItems="1" itemPrintTitles="1" createdVersion="5" indent="0" outline="1" outlineData="1" multipleFieldFilters="0" chartFormat="2">
  <location ref="G2:I15" firstHeaderRow="0" firstDataRow="1" firstDataCol="1"/>
  <pivotFields count="4">
    <pivotField dataField="1" subtotalTop="0" showAll="0" defaultSubtota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llDrilled="1" showAll="0" dataSourceSort="1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formats count="1">
    <format dxfId="7">
      <pivotArea dataOnly="0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5">
    <pivotHierarchy dragToData="1"/>
    <pivotHierarchy dragToData="1"/>
    <pivotHierarchy dragToData="1"/>
    <pivotHierarchy multipleItemSelectionAllowed="1" dragToData="1">
      <members count="1" level="1">
        <member name="[Calendario].[Año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o_1_Vent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F7A7E-EC8F-49DA-925D-AE64A5FD2BEE}" name="TD1" cacheId="75" applyNumberFormats="0" applyBorderFormats="0" applyFontFormats="0" applyPatternFormats="0" applyAlignmentFormats="0" applyWidthHeightFormats="1" dataCaption="Valores" tag="29860d63-338c-42e2-8db9-5c72cc562a7e" updatedVersion="8" minRefreshableVersion="3" subtotalHiddenItems="1" itemPrintTitles="1" createdVersion="5" indent="0" outline="1" outlineData="1" multipleFieldFilters="0">
  <location ref="B2:E16" firstHeaderRow="1" firstDataRow="2" firstDataCol="1"/>
  <pivotFields count="3">
    <pivotField dataField="1" subtotalTop="0" showAll="0" defaultSubtota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formats count="2"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</formats>
  <pivotHierarchies count="25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so_1_Vent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F1AD4-09FB-4B0A-BD31-D0744882C485}" name="TD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:E16" firstHeaderRow="1" firstDataRow="2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165" showAll="0"/>
    <pivotField numFmtId="164" showAll="0"/>
    <pivotField dataField="1" numFmtId="165" showAll="0"/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axis="axisCol" showAll="0">
      <items count="5">
        <item x="1"/>
        <item x="2"/>
        <item sd="0" x="3"/>
        <item x="0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a de Total [Bs.]" fld="9" baseField="0" baseItem="0" numFmtId="165"/>
  </dataFields>
  <formats count="1">
    <format dxfId="4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1" count="1" selected="0">
            <x v="1"/>
          </reference>
        </references>
      </pivotArea>
    </chartFormat>
  </chart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6F11EF11-5DC4-4A54-86DE-2494631E744C}" sourceName="[Calendario].[Año]">
  <pivotTables>
    <pivotTable tabId="1" name="td2"/>
    <pivotTable tabId="1" name="TD4"/>
    <pivotTable tabId="1" name="TablaDinámica1"/>
    <pivotTable tabId="1" name="TablaDinámica2"/>
  </pivotTables>
  <data>
    <olap pivotCacheId="1447480772">
      <levels count="2">
        <level uniqueName="[Calendario].[Año].[(All)]" sourceCaption="(All)" count="0"/>
        <level uniqueName="[Calendario].[Año].[Año]" sourceCaption="Año" count="2">
          <ranges>
            <range startItem="0">
              <i n="[Calendario].[Año].&amp;[2017]" c="2017"/>
              <i n="[Calendario].[Año].&amp;[2018]" c="2018"/>
            </range>
          </ranges>
        </level>
      </levels>
      <selections count="1">
        <selection n="[Calendario].[Año].&amp;[2017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93167CC-9C6F-4115-8AEC-07124F2DA18C}" cache="SegmentaciónDeDatos_Año" caption="Año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64A48-095A-4AC1-B399-296F9244A9CC}" name="Data" displayName="Data" ref="B2:K452" totalsRowShown="0" headerRowDxfId="21" dataDxfId="20">
  <autoFilter ref="B2:K452" xr:uid="{12764A48-095A-4AC1-B399-296F9244A9CC}"/>
  <tableColumns count="10">
    <tableColumn id="1" xr3:uid="{955EB7DB-6903-4E78-BF4D-741DE329219B}" name="Fecha" dataDxfId="19"/>
    <tableColumn id="2" xr3:uid="{A02B4BE6-0958-4E73-B8CA-3576A75ADEAC}" name="Cliente" dataDxfId="18"/>
    <tableColumn id="3" xr3:uid="{93A3309E-7797-428A-BA05-D8875F5FDDDC}" name="Lugar" dataDxfId="17"/>
    <tableColumn id="4" xr3:uid="{246EA6FF-B464-4111-97F9-3C6C5BD0612A}" name="Vendedor" dataDxfId="16"/>
    <tableColumn id="5" xr3:uid="{6F5693A8-918F-4C31-8032-0F28C5711BDA}" name="Producto" dataDxfId="15"/>
    <tableColumn id="6" xr3:uid="{B35FE003-B979-488A-91DD-4999F8603F05}" name="Marca" dataDxfId="14"/>
    <tableColumn id="7" xr3:uid="{418B9B83-3B74-469B-90E5-C069BFF22AE9}" name="Cantidad" dataDxfId="13" dataCellStyle="Millares"/>
    <tableColumn id="8" xr3:uid="{08B8CB49-0859-4AD1-9D96-AE17932A53B6}" name="Precio [Bs.]" dataDxfId="12" dataCellStyle="Millares">
      <calculatedColumnFormula>INDIRECT(Data[[#This Row],[Producto]]) INDIRECT(Data[[#This Row],[Marca]])</calculatedColumnFormula>
    </tableColumn>
    <tableColumn id="9" xr3:uid="{60B21AEB-E141-493F-BCC6-039ACB1AEBEC}" name="Comisión [Bs.]" dataDxfId="11" dataCellStyle="Porcentaje">
      <calculatedColumnFormula>_xlfn.XLOOKUP(Data[[#This Row],[Marca]],$R$3:$R$5,$S$3:$S$5,,0,1)</calculatedColumnFormula>
    </tableColumn>
    <tableColumn id="10" xr3:uid="{2434E448-5BE8-408A-84B1-B710CC65A0F0}" name="Total [Bs.]" dataDxfId="10" dataCellStyle="Millares">
      <calculatedColumnFormula>PRODUCT(Data[[#This Row],[Precio '[Bs.']]],1-Data[[#This Row],[Comisión '[Bs.']]],Data[[#This Row],[Cantidad]])</calculatedColumnFormula>
    </tableColumn>
  </tableColumns>
  <tableStyleInfo name="TableStyleLight17" showFirstColumn="0" showLastColumn="0" showRowStripes="0" showColumnStripes="0"/>
</table>
</file>

<file path=xl/theme/theme1.xml><?xml version="1.0" encoding="utf-8"?>
<a:theme xmlns:a="http://schemas.openxmlformats.org/drawingml/2006/main" name="Metropolitano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Metropolitan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o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5C12-6BD4-4788-AD59-A5DB0C883B31}">
  <dimension ref="B1:S452"/>
  <sheetViews>
    <sheetView tabSelected="1" topLeftCell="J1" zoomScale="115" zoomScaleNormal="115" workbookViewId="0">
      <selection activeCell="Q12" sqref="Q12"/>
    </sheetView>
  </sheetViews>
  <sheetFormatPr baseColWidth="10" defaultRowHeight="16.95" customHeight="1" x14ac:dyDescent="0.3"/>
  <cols>
    <col min="1" max="1" width="4.77734375" style="1" customWidth="1"/>
    <col min="2" max="2" width="10.88671875" style="1" bestFit="1" customWidth="1"/>
    <col min="3" max="3" width="11.88671875" style="1" bestFit="1" customWidth="1"/>
    <col min="4" max="4" width="10.33203125" style="1" bestFit="1" customWidth="1"/>
    <col min="5" max="5" width="14.109375" style="1" bestFit="1" customWidth="1"/>
    <col min="6" max="6" width="13.5546875" style="1" bestFit="1" customWidth="1"/>
    <col min="7" max="7" width="11" style="1" bestFit="1" customWidth="1"/>
    <col min="8" max="8" width="13.33203125" style="1" bestFit="1" customWidth="1"/>
    <col min="9" max="9" width="15.6640625" style="1" bestFit="1" customWidth="1"/>
    <col min="10" max="10" width="18.21875" style="1" bestFit="1" customWidth="1"/>
    <col min="11" max="11" width="14.5546875" style="1" bestFit="1" customWidth="1"/>
    <col min="12" max="16384" width="11.5546875" style="1"/>
  </cols>
  <sheetData>
    <row r="1" spans="2:19" ht="24" customHeight="1" thickBot="1" x14ac:dyDescent="0.35">
      <c r="B1" s="6" t="s">
        <v>25</v>
      </c>
      <c r="C1" s="6"/>
      <c r="D1" s="6"/>
      <c r="M1" s="6" t="s">
        <v>29</v>
      </c>
      <c r="N1" s="6"/>
      <c r="O1" s="6"/>
      <c r="R1" s="6" t="s">
        <v>26</v>
      </c>
    </row>
    <row r="2" spans="2:19" ht="16.95" customHeigh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27</v>
      </c>
      <c r="J2" s="2" t="s">
        <v>28</v>
      </c>
      <c r="K2" s="2" t="s">
        <v>30</v>
      </c>
      <c r="M2" s="5" t="s">
        <v>23</v>
      </c>
      <c r="N2" s="5" t="s">
        <v>16</v>
      </c>
      <c r="O2" s="5" t="s">
        <v>11</v>
      </c>
      <c r="P2" s="5" t="s">
        <v>19</v>
      </c>
      <c r="R2" s="5" t="s">
        <v>4</v>
      </c>
      <c r="S2" s="5" t="s">
        <v>24</v>
      </c>
    </row>
    <row r="3" spans="2:19" ht="16.95" customHeight="1" x14ac:dyDescent="0.3">
      <c r="B3" s="3">
        <v>42736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8">
        <v>279</v>
      </c>
      <c r="I3" s="9">
        <f ca="1">INDIRECT(Data[[#This Row],[Producto]]) INDIRECT(Data[[#This Row],[Marca]])</f>
        <v>7.3</v>
      </c>
      <c r="J3" s="10">
        <f>_xlfn.XLOOKUP(Data[[#This Row],[Marca]],$R$3:$R$5,$S$3:$S$5,,0,1)</f>
        <v>1.4999999999999999E-2</v>
      </c>
      <c r="K3" s="8">
        <f ca="1">PRODUCT(Data[[#This Row],[Precio '[Bs.']]],1-Data[[#This Row],[Comisión '[Bs.']]],Data[[#This Row],[Cantidad]])</f>
        <v>2006.1495</v>
      </c>
      <c r="M3" s="4" t="s">
        <v>22</v>
      </c>
      <c r="N3" s="4">
        <v>4.0999999999999996</v>
      </c>
      <c r="O3" s="4">
        <v>3.4</v>
      </c>
      <c r="P3" s="4">
        <v>2.6</v>
      </c>
      <c r="R3" s="4" t="s">
        <v>16</v>
      </c>
      <c r="S3" s="7">
        <v>0.02</v>
      </c>
    </row>
    <row r="4" spans="2:19" ht="16.95" customHeight="1" x14ac:dyDescent="0.3">
      <c r="B4" s="3">
        <v>42737</v>
      </c>
      <c r="C4" s="1" t="s">
        <v>12</v>
      </c>
      <c r="D4" s="1" t="s">
        <v>13</v>
      </c>
      <c r="E4" s="1" t="s">
        <v>14</v>
      </c>
      <c r="F4" s="2" t="s">
        <v>15</v>
      </c>
      <c r="G4" s="2" t="s">
        <v>16</v>
      </c>
      <c r="H4" s="8">
        <v>112</v>
      </c>
      <c r="I4" s="9">
        <f ca="1">INDIRECT(Data[[#This Row],[Producto]]) INDIRECT(Data[[#This Row],[Marca]])</f>
        <v>2.5</v>
      </c>
      <c r="J4" s="10">
        <f>_xlfn.XLOOKUP(Data[[#This Row],[Marca]],$R$3:$R$5,$S$3:$S$5,,0,1)</f>
        <v>0.02</v>
      </c>
      <c r="K4" s="8">
        <f ca="1">PRODUCT(Data[[#This Row],[Precio '[Bs.']]],1-Data[[#This Row],[Comisión '[Bs.']]],Data[[#This Row],[Cantidad]])</f>
        <v>274.40000000000003</v>
      </c>
      <c r="M4" s="4" t="s">
        <v>10</v>
      </c>
      <c r="N4" s="4">
        <v>5.5</v>
      </c>
      <c r="O4" s="4">
        <v>7.3</v>
      </c>
      <c r="P4" s="4">
        <v>8</v>
      </c>
      <c r="R4" s="4" t="s">
        <v>11</v>
      </c>
      <c r="S4" s="7">
        <v>1.4999999999999999E-2</v>
      </c>
    </row>
    <row r="5" spans="2:19" ht="16.95" customHeight="1" x14ac:dyDescent="0.3">
      <c r="B5" s="3">
        <v>42738</v>
      </c>
      <c r="C5" s="1" t="s">
        <v>7</v>
      </c>
      <c r="D5" s="1" t="s">
        <v>17</v>
      </c>
      <c r="E5" s="1" t="s">
        <v>18</v>
      </c>
      <c r="F5" s="2" t="s">
        <v>10</v>
      </c>
      <c r="G5" s="2" t="s">
        <v>19</v>
      </c>
      <c r="H5" s="8">
        <v>128</v>
      </c>
      <c r="I5" s="9">
        <f ca="1">INDIRECT(Data[[#This Row],[Producto]]) INDIRECT(Data[[#This Row],[Marca]])</f>
        <v>8</v>
      </c>
      <c r="J5" s="10">
        <f>_xlfn.XLOOKUP(Data[[#This Row],[Marca]],$R$3:$R$5,$S$3:$S$5,,0,1)</f>
        <v>1.7999999999999999E-2</v>
      </c>
      <c r="K5" s="8">
        <f ca="1">PRODUCT(Data[[#This Row],[Precio '[Bs.']]],1-Data[[#This Row],[Comisión '[Bs.']]],Data[[#This Row],[Cantidad]])</f>
        <v>1005.568</v>
      </c>
      <c r="M5" s="4" t="s">
        <v>15</v>
      </c>
      <c r="N5" s="4">
        <v>2.5</v>
      </c>
      <c r="O5" s="4">
        <v>4.9000000000000004</v>
      </c>
      <c r="P5" s="4">
        <v>3.8</v>
      </c>
      <c r="R5" s="4" t="s">
        <v>19</v>
      </c>
      <c r="S5" s="7">
        <v>1.7999999999999999E-2</v>
      </c>
    </row>
    <row r="6" spans="2:19" ht="16.95" customHeight="1" x14ac:dyDescent="0.3">
      <c r="B6" s="3">
        <v>42739</v>
      </c>
      <c r="C6" s="1" t="s">
        <v>20</v>
      </c>
      <c r="D6" s="1" t="s">
        <v>21</v>
      </c>
      <c r="E6" s="1" t="s">
        <v>9</v>
      </c>
      <c r="F6" s="2" t="s">
        <v>22</v>
      </c>
      <c r="G6" s="2" t="s">
        <v>11</v>
      </c>
      <c r="H6" s="8">
        <v>74</v>
      </c>
      <c r="I6" s="9">
        <f ca="1">INDIRECT(Data[[#This Row],[Producto]]) INDIRECT(Data[[#This Row],[Marca]])</f>
        <v>3.4</v>
      </c>
      <c r="J6" s="10">
        <f>_xlfn.XLOOKUP(Data[[#This Row],[Marca]],$R$3:$R$5,$S$3:$S$5,,0,1)</f>
        <v>1.4999999999999999E-2</v>
      </c>
      <c r="K6" s="8">
        <f ca="1">PRODUCT(Data[[#This Row],[Precio '[Bs.']]],1-Data[[#This Row],[Comisión '[Bs.']]],Data[[#This Row],[Cantidad]])</f>
        <v>247.82599999999999</v>
      </c>
    </row>
    <row r="7" spans="2:19" ht="16.95" customHeight="1" x14ac:dyDescent="0.3">
      <c r="B7" s="3">
        <v>42740</v>
      </c>
      <c r="C7" s="1" t="s">
        <v>12</v>
      </c>
      <c r="D7" s="1" t="s">
        <v>8</v>
      </c>
      <c r="E7" s="1" t="s">
        <v>9</v>
      </c>
      <c r="F7" s="2" t="s">
        <v>15</v>
      </c>
      <c r="G7" s="2" t="s">
        <v>16</v>
      </c>
      <c r="H7" s="8">
        <v>245</v>
      </c>
      <c r="I7" s="9">
        <f ca="1">INDIRECT(Data[[#This Row],[Producto]]) INDIRECT(Data[[#This Row],[Marca]])</f>
        <v>2.5</v>
      </c>
      <c r="J7" s="10">
        <f>_xlfn.XLOOKUP(Data[[#This Row],[Marca]],$R$3:$R$5,$S$3:$S$5,,0,1)</f>
        <v>0.02</v>
      </c>
      <c r="K7" s="8">
        <f ca="1">PRODUCT(Data[[#This Row],[Precio '[Bs.']]],1-Data[[#This Row],[Comisión '[Bs.']]],Data[[#This Row],[Cantidad]])</f>
        <v>600.25</v>
      </c>
    </row>
    <row r="8" spans="2:19" ht="16.95" customHeight="1" x14ac:dyDescent="0.3">
      <c r="B8" s="3">
        <v>42741</v>
      </c>
      <c r="C8" s="1" t="s">
        <v>20</v>
      </c>
      <c r="D8" s="1" t="s">
        <v>13</v>
      </c>
      <c r="E8" s="1" t="s">
        <v>18</v>
      </c>
      <c r="F8" s="2" t="s">
        <v>15</v>
      </c>
      <c r="G8" s="2" t="s">
        <v>16</v>
      </c>
      <c r="H8" s="8">
        <v>66</v>
      </c>
      <c r="I8" s="9">
        <f ca="1">INDIRECT(Data[[#This Row],[Producto]]) INDIRECT(Data[[#This Row],[Marca]])</f>
        <v>2.5</v>
      </c>
      <c r="J8" s="10">
        <f>_xlfn.XLOOKUP(Data[[#This Row],[Marca]],$R$3:$R$5,$S$3:$S$5,,0,1)</f>
        <v>0.02</v>
      </c>
      <c r="K8" s="8">
        <f ca="1">PRODUCT(Data[[#This Row],[Precio '[Bs.']]],1-Data[[#This Row],[Comisión '[Bs.']]],Data[[#This Row],[Cantidad]])</f>
        <v>161.70000000000002</v>
      </c>
    </row>
    <row r="9" spans="2:19" ht="16.95" customHeight="1" x14ac:dyDescent="0.3">
      <c r="B9" s="3">
        <v>42742</v>
      </c>
      <c r="C9" s="1" t="s">
        <v>20</v>
      </c>
      <c r="D9" s="1" t="s">
        <v>17</v>
      </c>
      <c r="E9" s="1" t="s">
        <v>14</v>
      </c>
      <c r="F9" s="2" t="s">
        <v>10</v>
      </c>
      <c r="G9" s="2" t="s">
        <v>11</v>
      </c>
      <c r="H9" s="8">
        <v>175</v>
      </c>
      <c r="I9" s="9">
        <f ca="1">INDIRECT(Data[[#This Row],[Producto]]) INDIRECT(Data[[#This Row],[Marca]])</f>
        <v>7.3</v>
      </c>
      <c r="J9" s="10">
        <f>_xlfn.XLOOKUP(Data[[#This Row],[Marca]],$R$3:$R$5,$S$3:$S$5,,0,1)</f>
        <v>1.4999999999999999E-2</v>
      </c>
      <c r="K9" s="8">
        <f ca="1">PRODUCT(Data[[#This Row],[Precio '[Bs.']]],1-Data[[#This Row],[Comisión '[Bs.']]],Data[[#This Row],[Cantidad]])</f>
        <v>1258.3375000000001</v>
      </c>
    </row>
    <row r="10" spans="2:19" ht="16.95" customHeight="1" x14ac:dyDescent="0.3">
      <c r="B10" s="3">
        <v>42743</v>
      </c>
      <c r="C10" s="1" t="s">
        <v>12</v>
      </c>
      <c r="D10" s="1" t="s">
        <v>21</v>
      </c>
      <c r="E10" s="1" t="s">
        <v>18</v>
      </c>
      <c r="F10" s="2" t="s">
        <v>22</v>
      </c>
      <c r="G10" s="2" t="s">
        <v>19</v>
      </c>
      <c r="H10" s="8">
        <v>232</v>
      </c>
      <c r="I10" s="9">
        <f ca="1">INDIRECT(Data[[#This Row],[Producto]]) INDIRECT(Data[[#This Row],[Marca]])</f>
        <v>2.6</v>
      </c>
      <c r="J10" s="10">
        <f>_xlfn.XLOOKUP(Data[[#This Row],[Marca]],$R$3:$R$5,$S$3:$S$5,,0,1)</f>
        <v>1.7999999999999999E-2</v>
      </c>
      <c r="K10" s="8">
        <f ca="1">PRODUCT(Data[[#This Row],[Precio '[Bs.']]],1-Data[[#This Row],[Comisión '[Bs.']]],Data[[#This Row],[Cantidad]])</f>
        <v>592.3424</v>
      </c>
    </row>
    <row r="11" spans="2:19" ht="16.95" customHeight="1" x14ac:dyDescent="0.3">
      <c r="B11" s="3">
        <v>42744</v>
      </c>
      <c r="C11" s="1" t="s">
        <v>7</v>
      </c>
      <c r="D11" s="1" t="s">
        <v>8</v>
      </c>
      <c r="E11" s="1" t="s">
        <v>14</v>
      </c>
      <c r="F11" s="2" t="s">
        <v>22</v>
      </c>
      <c r="G11" s="2" t="s">
        <v>11</v>
      </c>
      <c r="H11" s="8">
        <v>278</v>
      </c>
      <c r="I11" s="9">
        <f ca="1">INDIRECT(Data[[#This Row],[Producto]]) INDIRECT(Data[[#This Row],[Marca]])</f>
        <v>3.4</v>
      </c>
      <c r="J11" s="10">
        <f>_xlfn.XLOOKUP(Data[[#This Row],[Marca]],$R$3:$R$5,$S$3:$S$5,,0,1)</f>
        <v>1.4999999999999999E-2</v>
      </c>
      <c r="K11" s="8">
        <f ca="1">PRODUCT(Data[[#This Row],[Precio '[Bs.']]],1-Data[[#This Row],[Comisión '[Bs.']]],Data[[#This Row],[Cantidad]])</f>
        <v>931.02199999999993</v>
      </c>
    </row>
    <row r="12" spans="2:19" ht="16.95" customHeight="1" x14ac:dyDescent="0.3">
      <c r="B12" s="3">
        <v>42745</v>
      </c>
      <c r="C12" s="1" t="s">
        <v>7</v>
      </c>
      <c r="D12" s="1" t="s">
        <v>13</v>
      </c>
      <c r="E12" s="1" t="s">
        <v>9</v>
      </c>
      <c r="F12" s="2" t="s">
        <v>10</v>
      </c>
      <c r="G12" s="2" t="s">
        <v>19</v>
      </c>
      <c r="H12" s="8">
        <v>51</v>
      </c>
      <c r="I12" s="9">
        <f ca="1">INDIRECT(Data[[#This Row],[Producto]]) INDIRECT(Data[[#This Row],[Marca]])</f>
        <v>8</v>
      </c>
      <c r="J12" s="10">
        <f>_xlfn.XLOOKUP(Data[[#This Row],[Marca]],$R$3:$R$5,$S$3:$S$5,,0,1)</f>
        <v>1.7999999999999999E-2</v>
      </c>
      <c r="K12" s="8">
        <f ca="1">PRODUCT(Data[[#This Row],[Precio '[Bs.']]],1-Data[[#This Row],[Comisión '[Bs.']]],Data[[#This Row],[Cantidad]])</f>
        <v>400.65600000000001</v>
      </c>
    </row>
    <row r="13" spans="2:19" ht="16.95" customHeight="1" x14ac:dyDescent="0.3">
      <c r="B13" s="3">
        <v>42746</v>
      </c>
      <c r="C13" s="1" t="s">
        <v>20</v>
      </c>
      <c r="D13" s="1" t="s">
        <v>17</v>
      </c>
      <c r="E13" s="1" t="s">
        <v>14</v>
      </c>
      <c r="F13" s="2" t="s">
        <v>22</v>
      </c>
      <c r="G13" s="2" t="s">
        <v>19</v>
      </c>
      <c r="H13" s="8">
        <v>113</v>
      </c>
      <c r="I13" s="9">
        <f ca="1">INDIRECT(Data[[#This Row],[Producto]]) INDIRECT(Data[[#This Row],[Marca]])</f>
        <v>2.6</v>
      </c>
      <c r="J13" s="10">
        <f>_xlfn.XLOOKUP(Data[[#This Row],[Marca]],$R$3:$R$5,$S$3:$S$5,,0,1)</f>
        <v>1.7999999999999999E-2</v>
      </c>
      <c r="K13" s="8">
        <f ca="1">PRODUCT(Data[[#This Row],[Precio '[Bs.']]],1-Data[[#This Row],[Comisión '[Bs.']]],Data[[#This Row],[Cantidad]])</f>
        <v>288.51159999999999</v>
      </c>
    </row>
    <row r="14" spans="2:19" ht="16.95" customHeight="1" x14ac:dyDescent="0.3">
      <c r="B14" s="3">
        <v>42747</v>
      </c>
      <c r="C14" s="1" t="s">
        <v>12</v>
      </c>
      <c r="D14" s="1" t="s">
        <v>21</v>
      </c>
      <c r="E14" s="1" t="s">
        <v>9</v>
      </c>
      <c r="F14" s="2" t="s">
        <v>15</v>
      </c>
      <c r="G14" s="2" t="s">
        <v>16</v>
      </c>
      <c r="H14" s="8">
        <v>200</v>
      </c>
      <c r="I14" s="9">
        <f ca="1">INDIRECT(Data[[#This Row],[Producto]]) INDIRECT(Data[[#This Row],[Marca]])</f>
        <v>2.5</v>
      </c>
      <c r="J14" s="10">
        <f>_xlfn.XLOOKUP(Data[[#This Row],[Marca]],$R$3:$R$5,$S$3:$S$5,,0,1)</f>
        <v>0.02</v>
      </c>
      <c r="K14" s="8">
        <f ca="1">PRODUCT(Data[[#This Row],[Precio '[Bs.']]],1-Data[[#This Row],[Comisión '[Bs.']]],Data[[#This Row],[Cantidad]])</f>
        <v>490.00000000000006</v>
      </c>
    </row>
    <row r="15" spans="2:19" ht="16.95" customHeight="1" x14ac:dyDescent="0.3">
      <c r="B15" s="3">
        <v>42748</v>
      </c>
      <c r="C15" s="1" t="s">
        <v>20</v>
      </c>
      <c r="D15" s="1" t="s">
        <v>8</v>
      </c>
      <c r="E15" s="1" t="s">
        <v>14</v>
      </c>
      <c r="F15" s="2" t="s">
        <v>22</v>
      </c>
      <c r="G15" s="2" t="s">
        <v>11</v>
      </c>
      <c r="H15" s="8">
        <v>78</v>
      </c>
      <c r="I15" s="9">
        <f ca="1">INDIRECT(Data[[#This Row],[Producto]]) INDIRECT(Data[[#This Row],[Marca]])</f>
        <v>3.4</v>
      </c>
      <c r="J15" s="10">
        <f>_xlfn.XLOOKUP(Data[[#This Row],[Marca]],$R$3:$R$5,$S$3:$S$5,,0,1)</f>
        <v>1.4999999999999999E-2</v>
      </c>
      <c r="K15" s="8">
        <f ca="1">PRODUCT(Data[[#This Row],[Precio '[Bs.']]],1-Data[[#This Row],[Comisión '[Bs.']]],Data[[#This Row],[Cantidad]])</f>
        <v>261.22199999999998</v>
      </c>
    </row>
    <row r="16" spans="2:19" ht="16.95" customHeight="1" x14ac:dyDescent="0.3">
      <c r="B16" s="3">
        <v>42749</v>
      </c>
      <c r="C16" s="1" t="s">
        <v>7</v>
      </c>
      <c r="D16" s="1" t="s">
        <v>13</v>
      </c>
      <c r="E16" s="1" t="s">
        <v>14</v>
      </c>
      <c r="F16" s="2" t="s">
        <v>22</v>
      </c>
      <c r="G16" s="2" t="s">
        <v>16</v>
      </c>
      <c r="H16" s="8">
        <v>50</v>
      </c>
      <c r="I16" s="9">
        <f ca="1">INDIRECT(Data[[#This Row],[Producto]]) INDIRECT(Data[[#This Row],[Marca]])</f>
        <v>4.0999999999999996</v>
      </c>
      <c r="J16" s="10">
        <f>_xlfn.XLOOKUP(Data[[#This Row],[Marca]],$R$3:$R$5,$S$3:$S$5,,0,1)</f>
        <v>0.02</v>
      </c>
      <c r="K16" s="8">
        <f ca="1">PRODUCT(Data[[#This Row],[Precio '[Bs.']]],1-Data[[#This Row],[Comisión '[Bs.']]],Data[[#This Row],[Cantidad]])</f>
        <v>200.89999999999998</v>
      </c>
    </row>
    <row r="17" spans="2:11" ht="16.95" customHeight="1" x14ac:dyDescent="0.3">
      <c r="B17" s="3">
        <v>42750</v>
      </c>
      <c r="C17" s="1" t="s">
        <v>12</v>
      </c>
      <c r="D17" s="1" t="s">
        <v>17</v>
      </c>
      <c r="E17" s="1" t="s">
        <v>18</v>
      </c>
      <c r="F17" s="2" t="s">
        <v>15</v>
      </c>
      <c r="G17" s="2" t="s">
        <v>19</v>
      </c>
      <c r="H17" s="8">
        <v>183</v>
      </c>
      <c r="I17" s="9">
        <f ca="1">INDIRECT(Data[[#This Row],[Producto]]) INDIRECT(Data[[#This Row],[Marca]])</f>
        <v>3.8</v>
      </c>
      <c r="J17" s="10">
        <f>_xlfn.XLOOKUP(Data[[#This Row],[Marca]],$R$3:$R$5,$S$3:$S$5,,0,1)</f>
        <v>1.7999999999999999E-2</v>
      </c>
      <c r="K17" s="8">
        <f ca="1">PRODUCT(Data[[#This Row],[Precio '[Bs.']]],1-Data[[#This Row],[Comisión '[Bs.']]],Data[[#This Row],[Cantidad]])</f>
        <v>682.88279999999997</v>
      </c>
    </row>
    <row r="18" spans="2:11" ht="16.95" customHeight="1" x14ac:dyDescent="0.3">
      <c r="B18" s="3">
        <v>42751</v>
      </c>
      <c r="C18" s="1" t="s">
        <v>7</v>
      </c>
      <c r="D18" s="1" t="s">
        <v>21</v>
      </c>
      <c r="E18" s="1" t="s">
        <v>9</v>
      </c>
      <c r="F18" s="2" t="s">
        <v>22</v>
      </c>
      <c r="G18" s="2" t="s">
        <v>11</v>
      </c>
      <c r="H18" s="8">
        <v>65</v>
      </c>
      <c r="I18" s="9">
        <f ca="1">INDIRECT(Data[[#This Row],[Producto]]) INDIRECT(Data[[#This Row],[Marca]])</f>
        <v>3.4</v>
      </c>
      <c r="J18" s="10">
        <f>_xlfn.XLOOKUP(Data[[#This Row],[Marca]],$R$3:$R$5,$S$3:$S$5,,0,1)</f>
        <v>1.4999999999999999E-2</v>
      </c>
      <c r="K18" s="8">
        <f ca="1">PRODUCT(Data[[#This Row],[Precio '[Bs.']]],1-Data[[#This Row],[Comisión '[Bs.']]],Data[[#This Row],[Cantidad]])</f>
        <v>217.68499999999997</v>
      </c>
    </row>
    <row r="19" spans="2:11" ht="16.95" customHeight="1" x14ac:dyDescent="0.3">
      <c r="B19" s="3">
        <v>42752</v>
      </c>
      <c r="C19" s="1" t="s">
        <v>12</v>
      </c>
      <c r="D19" s="1" t="s">
        <v>8</v>
      </c>
      <c r="E19" s="1" t="s">
        <v>18</v>
      </c>
      <c r="F19" s="2" t="s">
        <v>15</v>
      </c>
      <c r="G19" s="2" t="s">
        <v>16</v>
      </c>
      <c r="H19" s="8">
        <v>124</v>
      </c>
      <c r="I19" s="9">
        <f ca="1">INDIRECT(Data[[#This Row],[Producto]]) INDIRECT(Data[[#This Row],[Marca]])</f>
        <v>2.5</v>
      </c>
      <c r="J19" s="10">
        <f>_xlfn.XLOOKUP(Data[[#This Row],[Marca]],$R$3:$R$5,$S$3:$S$5,,0,1)</f>
        <v>0.02</v>
      </c>
      <c r="K19" s="8">
        <f ca="1">PRODUCT(Data[[#This Row],[Precio '[Bs.']]],1-Data[[#This Row],[Comisión '[Bs.']]],Data[[#This Row],[Cantidad]])</f>
        <v>303.8</v>
      </c>
    </row>
    <row r="20" spans="2:11" ht="16.95" customHeight="1" x14ac:dyDescent="0.3">
      <c r="B20" s="3">
        <v>42753</v>
      </c>
      <c r="C20" s="1" t="s">
        <v>12</v>
      </c>
      <c r="D20" s="1" t="s">
        <v>13</v>
      </c>
      <c r="E20" s="1" t="s">
        <v>18</v>
      </c>
      <c r="F20" s="2" t="s">
        <v>10</v>
      </c>
      <c r="G20" s="2" t="s">
        <v>16</v>
      </c>
      <c r="H20" s="8">
        <v>138</v>
      </c>
      <c r="I20" s="9">
        <f ca="1">INDIRECT(Data[[#This Row],[Producto]]) INDIRECT(Data[[#This Row],[Marca]])</f>
        <v>5.5</v>
      </c>
      <c r="J20" s="10">
        <f>_xlfn.XLOOKUP(Data[[#This Row],[Marca]],$R$3:$R$5,$S$3:$S$5,,0,1)</f>
        <v>0.02</v>
      </c>
      <c r="K20" s="8">
        <f ca="1">PRODUCT(Data[[#This Row],[Precio '[Bs.']]],1-Data[[#This Row],[Comisión '[Bs.']]],Data[[#This Row],[Cantidad]])</f>
        <v>743.81999999999994</v>
      </c>
    </row>
    <row r="21" spans="2:11" ht="16.95" customHeight="1" x14ac:dyDescent="0.3">
      <c r="B21" s="3">
        <v>42754</v>
      </c>
      <c r="C21" s="1" t="s">
        <v>20</v>
      </c>
      <c r="D21" s="1" t="s">
        <v>17</v>
      </c>
      <c r="E21" s="1" t="s">
        <v>14</v>
      </c>
      <c r="F21" s="2" t="s">
        <v>10</v>
      </c>
      <c r="G21" s="2" t="s">
        <v>11</v>
      </c>
      <c r="H21" s="8">
        <v>262</v>
      </c>
      <c r="I21" s="9">
        <f ca="1">INDIRECT(Data[[#This Row],[Producto]]) INDIRECT(Data[[#This Row],[Marca]])</f>
        <v>7.3</v>
      </c>
      <c r="J21" s="10">
        <f>_xlfn.XLOOKUP(Data[[#This Row],[Marca]],$R$3:$R$5,$S$3:$S$5,,0,1)</f>
        <v>1.4999999999999999E-2</v>
      </c>
      <c r="K21" s="8">
        <f ca="1">PRODUCT(Data[[#This Row],[Precio '[Bs.']]],1-Data[[#This Row],[Comisión '[Bs.']]],Data[[#This Row],[Cantidad]])</f>
        <v>1883.9110000000001</v>
      </c>
    </row>
    <row r="22" spans="2:11" ht="16.95" customHeight="1" x14ac:dyDescent="0.3">
      <c r="B22" s="3">
        <v>42755</v>
      </c>
      <c r="C22" s="1" t="s">
        <v>7</v>
      </c>
      <c r="D22" s="1" t="s">
        <v>21</v>
      </c>
      <c r="E22" s="1" t="s">
        <v>18</v>
      </c>
      <c r="F22" s="2" t="s">
        <v>10</v>
      </c>
      <c r="G22" s="2" t="s">
        <v>19</v>
      </c>
      <c r="H22" s="8">
        <v>167</v>
      </c>
      <c r="I22" s="9">
        <f ca="1">INDIRECT(Data[[#This Row],[Producto]]) INDIRECT(Data[[#This Row],[Marca]])</f>
        <v>8</v>
      </c>
      <c r="J22" s="10">
        <f>_xlfn.XLOOKUP(Data[[#This Row],[Marca]],$R$3:$R$5,$S$3:$S$5,,0,1)</f>
        <v>1.7999999999999999E-2</v>
      </c>
      <c r="K22" s="8">
        <f ca="1">PRODUCT(Data[[#This Row],[Precio '[Bs.']]],1-Data[[#This Row],[Comisión '[Bs.']]],Data[[#This Row],[Cantidad]])</f>
        <v>1311.952</v>
      </c>
    </row>
    <row r="23" spans="2:11" ht="16.95" customHeight="1" x14ac:dyDescent="0.3">
      <c r="B23" s="3">
        <v>42756</v>
      </c>
      <c r="C23" s="1" t="s">
        <v>20</v>
      </c>
      <c r="D23" s="1" t="s">
        <v>8</v>
      </c>
      <c r="E23" s="1" t="s">
        <v>9</v>
      </c>
      <c r="F23" s="2" t="s">
        <v>22</v>
      </c>
      <c r="G23" s="2" t="s">
        <v>11</v>
      </c>
      <c r="H23" s="8">
        <v>53</v>
      </c>
      <c r="I23" s="9">
        <f ca="1">INDIRECT(Data[[#This Row],[Producto]]) INDIRECT(Data[[#This Row],[Marca]])</f>
        <v>3.4</v>
      </c>
      <c r="J23" s="10">
        <f>_xlfn.XLOOKUP(Data[[#This Row],[Marca]],$R$3:$R$5,$S$3:$S$5,,0,1)</f>
        <v>1.4999999999999999E-2</v>
      </c>
      <c r="K23" s="8">
        <f ca="1">PRODUCT(Data[[#This Row],[Precio '[Bs.']]],1-Data[[#This Row],[Comisión '[Bs.']]],Data[[#This Row],[Cantidad]])</f>
        <v>177.49699999999999</v>
      </c>
    </row>
    <row r="24" spans="2:11" ht="16.95" customHeight="1" x14ac:dyDescent="0.3">
      <c r="B24" s="3">
        <v>42757</v>
      </c>
      <c r="C24" s="1" t="s">
        <v>20</v>
      </c>
      <c r="D24" s="1" t="s">
        <v>13</v>
      </c>
      <c r="E24" s="1" t="s">
        <v>9</v>
      </c>
      <c r="F24" s="2" t="s">
        <v>15</v>
      </c>
      <c r="G24" s="2" t="s">
        <v>19</v>
      </c>
      <c r="H24" s="8">
        <v>101</v>
      </c>
      <c r="I24" s="9">
        <f ca="1">INDIRECT(Data[[#This Row],[Producto]]) INDIRECT(Data[[#This Row],[Marca]])</f>
        <v>3.8</v>
      </c>
      <c r="J24" s="10">
        <f>_xlfn.XLOOKUP(Data[[#This Row],[Marca]],$R$3:$R$5,$S$3:$S$5,,0,1)</f>
        <v>1.7999999999999999E-2</v>
      </c>
      <c r="K24" s="8">
        <f ca="1">PRODUCT(Data[[#This Row],[Precio '[Bs.']]],1-Data[[#This Row],[Comisión '[Bs.']]],Data[[#This Row],[Cantidad]])</f>
        <v>376.89159999999998</v>
      </c>
    </row>
    <row r="25" spans="2:11" ht="16.95" customHeight="1" x14ac:dyDescent="0.3">
      <c r="B25" s="3">
        <v>42758</v>
      </c>
      <c r="C25" s="1" t="s">
        <v>7</v>
      </c>
      <c r="D25" s="1" t="s">
        <v>17</v>
      </c>
      <c r="E25" s="1" t="s">
        <v>14</v>
      </c>
      <c r="F25" s="2" t="s">
        <v>10</v>
      </c>
      <c r="G25" s="2" t="s">
        <v>19</v>
      </c>
      <c r="H25" s="8">
        <v>126</v>
      </c>
      <c r="I25" s="9">
        <f ca="1">INDIRECT(Data[[#This Row],[Producto]]) INDIRECT(Data[[#This Row],[Marca]])</f>
        <v>8</v>
      </c>
      <c r="J25" s="10">
        <f>_xlfn.XLOOKUP(Data[[#This Row],[Marca]],$R$3:$R$5,$S$3:$S$5,,0,1)</f>
        <v>1.7999999999999999E-2</v>
      </c>
      <c r="K25" s="8">
        <f ca="1">PRODUCT(Data[[#This Row],[Precio '[Bs.']]],1-Data[[#This Row],[Comisión '[Bs.']]],Data[[#This Row],[Cantidad]])</f>
        <v>989.85599999999999</v>
      </c>
    </row>
    <row r="26" spans="2:11" ht="16.95" customHeight="1" x14ac:dyDescent="0.3">
      <c r="B26" s="3">
        <v>42759</v>
      </c>
      <c r="C26" s="1" t="s">
        <v>7</v>
      </c>
      <c r="D26" s="1" t="s">
        <v>21</v>
      </c>
      <c r="E26" s="1" t="s">
        <v>9</v>
      </c>
      <c r="F26" s="2" t="s">
        <v>15</v>
      </c>
      <c r="G26" s="2" t="s">
        <v>16</v>
      </c>
      <c r="H26" s="8">
        <v>132</v>
      </c>
      <c r="I26" s="9">
        <f ca="1">INDIRECT(Data[[#This Row],[Producto]]) INDIRECT(Data[[#This Row],[Marca]])</f>
        <v>2.5</v>
      </c>
      <c r="J26" s="10">
        <f>_xlfn.XLOOKUP(Data[[#This Row],[Marca]],$R$3:$R$5,$S$3:$S$5,,0,1)</f>
        <v>0.02</v>
      </c>
      <c r="K26" s="8">
        <f ca="1">PRODUCT(Data[[#This Row],[Precio '[Bs.']]],1-Data[[#This Row],[Comisión '[Bs.']]],Data[[#This Row],[Cantidad]])</f>
        <v>323.40000000000003</v>
      </c>
    </row>
    <row r="27" spans="2:11" ht="16.95" customHeight="1" x14ac:dyDescent="0.3">
      <c r="B27" s="3">
        <v>42760</v>
      </c>
      <c r="C27" s="1" t="s">
        <v>12</v>
      </c>
      <c r="D27" s="1" t="s">
        <v>8</v>
      </c>
      <c r="E27" s="1" t="s">
        <v>18</v>
      </c>
      <c r="F27" s="2" t="s">
        <v>10</v>
      </c>
      <c r="G27" s="2" t="s">
        <v>11</v>
      </c>
      <c r="H27" s="8">
        <v>35</v>
      </c>
      <c r="I27" s="9">
        <f ca="1">INDIRECT(Data[[#This Row],[Producto]]) INDIRECT(Data[[#This Row],[Marca]])</f>
        <v>7.3</v>
      </c>
      <c r="J27" s="10">
        <f>_xlfn.XLOOKUP(Data[[#This Row],[Marca]],$R$3:$R$5,$S$3:$S$5,,0,1)</f>
        <v>1.4999999999999999E-2</v>
      </c>
      <c r="K27" s="8">
        <f ca="1">PRODUCT(Data[[#This Row],[Precio '[Bs.']]],1-Data[[#This Row],[Comisión '[Bs.']]],Data[[#This Row],[Cantidad]])</f>
        <v>251.66750000000002</v>
      </c>
    </row>
    <row r="28" spans="2:11" ht="16.95" customHeight="1" x14ac:dyDescent="0.3">
      <c r="B28" s="3">
        <v>42761</v>
      </c>
      <c r="C28" s="1" t="s">
        <v>7</v>
      </c>
      <c r="D28" s="1" t="s">
        <v>13</v>
      </c>
      <c r="E28" s="1" t="s">
        <v>14</v>
      </c>
      <c r="F28" s="2" t="s">
        <v>22</v>
      </c>
      <c r="G28" s="2" t="s">
        <v>16</v>
      </c>
      <c r="H28" s="8">
        <v>217</v>
      </c>
      <c r="I28" s="9">
        <f ca="1">INDIRECT(Data[[#This Row],[Producto]]) INDIRECT(Data[[#This Row],[Marca]])</f>
        <v>4.0999999999999996</v>
      </c>
      <c r="J28" s="10">
        <f>_xlfn.XLOOKUP(Data[[#This Row],[Marca]],$R$3:$R$5,$S$3:$S$5,,0,1)</f>
        <v>0.02</v>
      </c>
      <c r="K28" s="8">
        <f ca="1">PRODUCT(Data[[#This Row],[Precio '[Bs.']]],1-Data[[#This Row],[Comisión '[Bs.']]],Data[[#This Row],[Cantidad]])</f>
        <v>871.90599999999995</v>
      </c>
    </row>
    <row r="29" spans="2:11" ht="16.95" customHeight="1" x14ac:dyDescent="0.3">
      <c r="B29" s="3">
        <v>42762</v>
      </c>
      <c r="C29" s="1" t="s">
        <v>20</v>
      </c>
      <c r="D29" s="1" t="s">
        <v>17</v>
      </c>
      <c r="E29" s="1" t="s">
        <v>18</v>
      </c>
      <c r="F29" s="2" t="s">
        <v>15</v>
      </c>
      <c r="G29" s="2" t="s">
        <v>19</v>
      </c>
      <c r="H29" s="8">
        <v>88</v>
      </c>
      <c r="I29" s="9">
        <f ca="1">INDIRECT(Data[[#This Row],[Producto]]) INDIRECT(Data[[#This Row],[Marca]])</f>
        <v>3.8</v>
      </c>
      <c r="J29" s="10">
        <f>_xlfn.XLOOKUP(Data[[#This Row],[Marca]],$R$3:$R$5,$S$3:$S$5,,0,1)</f>
        <v>1.7999999999999999E-2</v>
      </c>
      <c r="K29" s="8">
        <f ca="1">PRODUCT(Data[[#This Row],[Precio '[Bs.']]],1-Data[[#This Row],[Comisión '[Bs.']]],Data[[#This Row],[Cantidad]])</f>
        <v>328.38079999999997</v>
      </c>
    </row>
    <row r="30" spans="2:11" ht="16.95" customHeight="1" x14ac:dyDescent="0.3">
      <c r="B30" s="3">
        <v>42763</v>
      </c>
      <c r="C30" s="1" t="s">
        <v>12</v>
      </c>
      <c r="D30" s="1" t="s">
        <v>21</v>
      </c>
      <c r="E30" s="1" t="s">
        <v>18</v>
      </c>
      <c r="F30" s="2" t="s">
        <v>15</v>
      </c>
      <c r="G30" s="2" t="s">
        <v>11</v>
      </c>
      <c r="H30" s="8">
        <v>201</v>
      </c>
      <c r="I30" s="9">
        <f ca="1">INDIRECT(Data[[#This Row],[Producto]]) INDIRECT(Data[[#This Row],[Marca]])</f>
        <v>4.9000000000000004</v>
      </c>
      <c r="J30" s="10">
        <f>_xlfn.XLOOKUP(Data[[#This Row],[Marca]],$R$3:$R$5,$S$3:$S$5,,0,1)</f>
        <v>1.4999999999999999E-2</v>
      </c>
      <c r="K30" s="8">
        <f ca="1">PRODUCT(Data[[#This Row],[Precio '[Bs.']]],1-Data[[#This Row],[Comisión '[Bs.']]],Data[[#This Row],[Cantidad]])</f>
        <v>970.12650000000008</v>
      </c>
    </row>
    <row r="31" spans="2:11" ht="16.95" customHeight="1" x14ac:dyDescent="0.3">
      <c r="B31" s="3">
        <v>42764</v>
      </c>
      <c r="C31" s="1" t="s">
        <v>20</v>
      </c>
      <c r="D31" s="1" t="s">
        <v>8</v>
      </c>
      <c r="E31" s="1" t="s">
        <v>14</v>
      </c>
      <c r="F31" s="2" t="s">
        <v>10</v>
      </c>
      <c r="G31" s="2" t="s">
        <v>16</v>
      </c>
      <c r="H31" s="8">
        <v>97</v>
      </c>
      <c r="I31" s="9">
        <f ca="1">INDIRECT(Data[[#This Row],[Producto]]) INDIRECT(Data[[#This Row],[Marca]])</f>
        <v>5.5</v>
      </c>
      <c r="J31" s="10">
        <f>_xlfn.XLOOKUP(Data[[#This Row],[Marca]],$R$3:$R$5,$S$3:$S$5,,0,1)</f>
        <v>0.02</v>
      </c>
      <c r="K31" s="8">
        <f ca="1">PRODUCT(Data[[#This Row],[Precio '[Bs.']]],1-Data[[#This Row],[Comisión '[Bs.']]],Data[[#This Row],[Cantidad]])</f>
        <v>522.82999999999993</v>
      </c>
    </row>
    <row r="32" spans="2:11" ht="16.95" customHeight="1" x14ac:dyDescent="0.3">
      <c r="B32" s="3">
        <v>42765</v>
      </c>
      <c r="C32" s="1" t="s">
        <v>20</v>
      </c>
      <c r="D32" s="1" t="s">
        <v>13</v>
      </c>
      <c r="E32" s="1" t="s">
        <v>9</v>
      </c>
      <c r="F32" s="2" t="s">
        <v>22</v>
      </c>
      <c r="G32" s="2" t="s">
        <v>16</v>
      </c>
      <c r="H32" s="8">
        <v>194</v>
      </c>
      <c r="I32" s="9">
        <f ca="1">INDIRECT(Data[[#This Row],[Producto]]) INDIRECT(Data[[#This Row],[Marca]])</f>
        <v>4.0999999999999996</v>
      </c>
      <c r="J32" s="10">
        <f>_xlfn.XLOOKUP(Data[[#This Row],[Marca]],$R$3:$R$5,$S$3:$S$5,,0,1)</f>
        <v>0.02</v>
      </c>
      <c r="K32" s="8">
        <f ca="1">PRODUCT(Data[[#This Row],[Precio '[Bs.']]],1-Data[[#This Row],[Comisión '[Bs.']]],Data[[#This Row],[Cantidad]])</f>
        <v>779.49199999999996</v>
      </c>
    </row>
    <row r="33" spans="2:11" ht="16.95" customHeight="1" x14ac:dyDescent="0.3">
      <c r="B33" s="3">
        <v>42766</v>
      </c>
      <c r="C33" s="1" t="s">
        <v>12</v>
      </c>
      <c r="D33" s="1" t="s">
        <v>17</v>
      </c>
      <c r="E33" s="1" t="s">
        <v>14</v>
      </c>
      <c r="F33" s="2" t="s">
        <v>22</v>
      </c>
      <c r="G33" s="2" t="s">
        <v>11</v>
      </c>
      <c r="H33" s="8">
        <v>110</v>
      </c>
      <c r="I33" s="9">
        <f ca="1">INDIRECT(Data[[#This Row],[Producto]]) INDIRECT(Data[[#This Row],[Marca]])</f>
        <v>3.4</v>
      </c>
      <c r="J33" s="10">
        <f>_xlfn.XLOOKUP(Data[[#This Row],[Marca]],$R$3:$R$5,$S$3:$S$5,,0,1)</f>
        <v>1.4999999999999999E-2</v>
      </c>
      <c r="K33" s="8">
        <f ca="1">PRODUCT(Data[[#This Row],[Precio '[Bs.']]],1-Data[[#This Row],[Comisión '[Bs.']]],Data[[#This Row],[Cantidad]])</f>
        <v>368.39</v>
      </c>
    </row>
    <row r="34" spans="2:11" ht="16.95" customHeight="1" x14ac:dyDescent="0.3">
      <c r="B34" s="3">
        <v>42767</v>
      </c>
      <c r="C34" s="1" t="s">
        <v>7</v>
      </c>
      <c r="D34" s="1" t="s">
        <v>21</v>
      </c>
      <c r="E34" s="1" t="s">
        <v>14</v>
      </c>
      <c r="F34" s="2" t="s">
        <v>10</v>
      </c>
      <c r="G34" s="2" t="s">
        <v>19</v>
      </c>
      <c r="H34" s="8">
        <v>178</v>
      </c>
      <c r="I34" s="9">
        <f ca="1">INDIRECT(Data[[#This Row],[Producto]]) INDIRECT(Data[[#This Row],[Marca]])</f>
        <v>8</v>
      </c>
      <c r="J34" s="10">
        <f>_xlfn.XLOOKUP(Data[[#This Row],[Marca]],$R$3:$R$5,$S$3:$S$5,,0,1)</f>
        <v>1.7999999999999999E-2</v>
      </c>
      <c r="K34" s="8">
        <f ca="1">PRODUCT(Data[[#This Row],[Precio '[Bs.']]],1-Data[[#This Row],[Comisión '[Bs.']]],Data[[#This Row],[Cantidad]])</f>
        <v>1398.3679999999999</v>
      </c>
    </row>
    <row r="35" spans="2:11" ht="16.95" customHeight="1" x14ac:dyDescent="0.3">
      <c r="B35" s="3">
        <v>42768</v>
      </c>
      <c r="C35" s="1" t="s">
        <v>7</v>
      </c>
      <c r="D35" s="1" t="s">
        <v>8</v>
      </c>
      <c r="E35" s="1" t="s">
        <v>9</v>
      </c>
      <c r="F35" s="2" t="s">
        <v>22</v>
      </c>
      <c r="G35" s="2" t="s">
        <v>11</v>
      </c>
      <c r="H35" s="8">
        <v>145</v>
      </c>
      <c r="I35" s="9">
        <f ca="1">INDIRECT(Data[[#This Row],[Producto]]) INDIRECT(Data[[#This Row],[Marca]])</f>
        <v>3.4</v>
      </c>
      <c r="J35" s="10">
        <f>_xlfn.XLOOKUP(Data[[#This Row],[Marca]],$R$3:$R$5,$S$3:$S$5,,0,1)</f>
        <v>1.4999999999999999E-2</v>
      </c>
      <c r="K35" s="8">
        <f ca="1">PRODUCT(Data[[#This Row],[Precio '[Bs.']]],1-Data[[#This Row],[Comisión '[Bs.']]],Data[[#This Row],[Cantidad]])</f>
        <v>485.60499999999996</v>
      </c>
    </row>
    <row r="36" spans="2:11" ht="16.95" customHeight="1" x14ac:dyDescent="0.3">
      <c r="B36" s="3">
        <v>42769</v>
      </c>
      <c r="C36" s="1" t="s">
        <v>20</v>
      </c>
      <c r="D36" s="1" t="s">
        <v>13</v>
      </c>
      <c r="E36" s="1" t="s">
        <v>14</v>
      </c>
      <c r="F36" s="2" t="s">
        <v>15</v>
      </c>
      <c r="G36" s="2" t="s">
        <v>19</v>
      </c>
      <c r="H36" s="8">
        <v>154</v>
      </c>
      <c r="I36" s="9">
        <f ca="1">INDIRECT(Data[[#This Row],[Producto]]) INDIRECT(Data[[#This Row],[Marca]])</f>
        <v>3.8</v>
      </c>
      <c r="J36" s="10">
        <f>_xlfn.XLOOKUP(Data[[#This Row],[Marca]],$R$3:$R$5,$S$3:$S$5,,0,1)</f>
        <v>1.7999999999999999E-2</v>
      </c>
      <c r="K36" s="8">
        <f ca="1">PRODUCT(Data[[#This Row],[Precio '[Bs.']]],1-Data[[#This Row],[Comisión '[Bs.']]],Data[[#This Row],[Cantidad]])</f>
        <v>574.66639999999995</v>
      </c>
    </row>
    <row r="37" spans="2:11" ht="16.95" customHeight="1" x14ac:dyDescent="0.3">
      <c r="B37" s="3">
        <v>42770</v>
      </c>
      <c r="C37" s="1" t="s">
        <v>12</v>
      </c>
      <c r="D37" s="1" t="s">
        <v>17</v>
      </c>
      <c r="E37" s="1" t="s">
        <v>18</v>
      </c>
      <c r="F37" s="2" t="s">
        <v>22</v>
      </c>
      <c r="G37" s="2" t="s">
        <v>19</v>
      </c>
      <c r="H37" s="8">
        <v>189</v>
      </c>
      <c r="I37" s="9">
        <f ca="1">INDIRECT(Data[[#This Row],[Producto]]) INDIRECT(Data[[#This Row],[Marca]])</f>
        <v>2.6</v>
      </c>
      <c r="J37" s="10">
        <f>_xlfn.XLOOKUP(Data[[#This Row],[Marca]],$R$3:$R$5,$S$3:$S$5,,0,1)</f>
        <v>1.7999999999999999E-2</v>
      </c>
      <c r="K37" s="8">
        <f ca="1">PRODUCT(Data[[#This Row],[Precio '[Bs.']]],1-Data[[#This Row],[Comisión '[Bs.']]],Data[[#This Row],[Cantidad]])</f>
        <v>482.5548</v>
      </c>
    </row>
    <row r="38" spans="2:11" ht="16.95" customHeight="1" x14ac:dyDescent="0.3">
      <c r="B38" s="3">
        <v>42771</v>
      </c>
      <c r="C38" s="1" t="s">
        <v>20</v>
      </c>
      <c r="D38" s="1" t="s">
        <v>21</v>
      </c>
      <c r="E38" s="1" t="s">
        <v>9</v>
      </c>
      <c r="F38" s="2" t="s">
        <v>22</v>
      </c>
      <c r="G38" s="2" t="s">
        <v>16</v>
      </c>
      <c r="H38" s="8">
        <v>132</v>
      </c>
      <c r="I38" s="9">
        <f ca="1">INDIRECT(Data[[#This Row],[Producto]]) INDIRECT(Data[[#This Row],[Marca]])</f>
        <v>4.0999999999999996</v>
      </c>
      <c r="J38" s="10">
        <f>_xlfn.XLOOKUP(Data[[#This Row],[Marca]],$R$3:$R$5,$S$3:$S$5,,0,1)</f>
        <v>0.02</v>
      </c>
      <c r="K38" s="8">
        <f ca="1">PRODUCT(Data[[#This Row],[Precio '[Bs.']]],1-Data[[#This Row],[Comisión '[Bs.']]],Data[[#This Row],[Cantidad]])</f>
        <v>530.37599999999998</v>
      </c>
    </row>
    <row r="39" spans="2:11" ht="16.95" customHeight="1" x14ac:dyDescent="0.3">
      <c r="B39" s="3">
        <v>42772</v>
      </c>
      <c r="C39" s="1" t="s">
        <v>7</v>
      </c>
      <c r="D39" s="1" t="s">
        <v>8</v>
      </c>
      <c r="E39" s="1" t="s">
        <v>9</v>
      </c>
      <c r="F39" s="2" t="s">
        <v>15</v>
      </c>
      <c r="G39" s="2" t="s">
        <v>11</v>
      </c>
      <c r="H39" s="8">
        <v>79</v>
      </c>
      <c r="I39" s="9">
        <f ca="1">INDIRECT(Data[[#This Row],[Producto]]) INDIRECT(Data[[#This Row],[Marca]])</f>
        <v>4.9000000000000004</v>
      </c>
      <c r="J39" s="10">
        <f>_xlfn.XLOOKUP(Data[[#This Row],[Marca]],$R$3:$R$5,$S$3:$S$5,,0,1)</f>
        <v>1.4999999999999999E-2</v>
      </c>
      <c r="K39" s="8">
        <f ca="1">PRODUCT(Data[[#This Row],[Precio '[Bs.']]],1-Data[[#This Row],[Comisión '[Bs.']]],Data[[#This Row],[Cantidad]])</f>
        <v>381.29349999999999</v>
      </c>
    </row>
    <row r="40" spans="2:11" ht="16.95" customHeight="1" x14ac:dyDescent="0.3">
      <c r="B40" s="3">
        <v>42773</v>
      </c>
      <c r="C40" s="1" t="s">
        <v>12</v>
      </c>
      <c r="D40" s="1" t="s">
        <v>13</v>
      </c>
      <c r="E40" s="1" t="s">
        <v>18</v>
      </c>
      <c r="F40" s="2" t="s">
        <v>22</v>
      </c>
      <c r="G40" s="2" t="s">
        <v>16</v>
      </c>
      <c r="H40" s="8">
        <v>270</v>
      </c>
      <c r="I40" s="9">
        <f ca="1">INDIRECT(Data[[#This Row],[Producto]]) INDIRECT(Data[[#This Row],[Marca]])</f>
        <v>4.0999999999999996</v>
      </c>
      <c r="J40" s="10">
        <f>_xlfn.XLOOKUP(Data[[#This Row],[Marca]],$R$3:$R$5,$S$3:$S$5,,0,1)</f>
        <v>0.02</v>
      </c>
      <c r="K40" s="8">
        <f ca="1">PRODUCT(Data[[#This Row],[Precio '[Bs.']]],1-Data[[#This Row],[Comisión '[Bs.']]],Data[[#This Row],[Cantidad]])</f>
        <v>1084.8599999999999</v>
      </c>
    </row>
    <row r="41" spans="2:11" ht="16.95" customHeight="1" x14ac:dyDescent="0.3">
      <c r="B41" s="3">
        <v>42774</v>
      </c>
      <c r="C41" s="1" t="s">
        <v>7</v>
      </c>
      <c r="D41" s="1" t="s">
        <v>17</v>
      </c>
      <c r="E41" s="1" t="s">
        <v>14</v>
      </c>
      <c r="F41" s="2" t="s">
        <v>15</v>
      </c>
      <c r="G41" s="2" t="s">
        <v>19</v>
      </c>
      <c r="H41" s="8">
        <v>142</v>
      </c>
      <c r="I41" s="9">
        <f ca="1">INDIRECT(Data[[#This Row],[Producto]]) INDIRECT(Data[[#This Row],[Marca]])</f>
        <v>3.8</v>
      </c>
      <c r="J41" s="10">
        <f>_xlfn.XLOOKUP(Data[[#This Row],[Marca]],$R$3:$R$5,$S$3:$S$5,,0,1)</f>
        <v>1.7999999999999999E-2</v>
      </c>
      <c r="K41" s="8">
        <f ca="1">PRODUCT(Data[[#This Row],[Precio '[Bs.']]],1-Data[[#This Row],[Comisión '[Bs.']]],Data[[#This Row],[Cantidad]])</f>
        <v>529.88720000000001</v>
      </c>
    </row>
    <row r="42" spans="2:11" ht="16.95" customHeight="1" x14ac:dyDescent="0.3">
      <c r="B42" s="3">
        <v>42775</v>
      </c>
      <c r="C42" s="1" t="s">
        <v>12</v>
      </c>
      <c r="D42" s="1" t="s">
        <v>21</v>
      </c>
      <c r="E42" s="1" t="s">
        <v>18</v>
      </c>
      <c r="F42" s="2" t="s">
        <v>10</v>
      </c>
      <c r="G42" s="2" t="s">
        <v>11</v>
      </c>
      <c r="H42" s="8">
        <v>243</v>
      </c>
      <c r="I42" s="9">
        <f ca="1">INDIRECT(Data[[#This Row],[Producto]]) INDIRECT(Data[[#This Row],[Marca]])</f>
        <v>7.3</v>
      </c>
      <c r="J42" s="10">
        <f>_xlfn.XLOOKUP(Data[[#This Row],[Marca]],$R$3:$R$5,$S$3:$S$5,,0,1)</f>
        <v>1.4999999999999999E-2</v>
      </c>
      <c r="K42" s="8">
        <f ca="1">PRODUCT(Data[[#This Row],[Precio '[Bs.']]],1-Data[[#This Row],[Comisión '[Bs.']]],Data[[#This Row],[Cantidad]])</f>
        <v>1747.2915</v>
      </c>
    </row>
    <row r="43" spans="2:11" ht="16.95" customHeight="1" x14ac:dyDescent="0.3">
      <c r="B43" s="3">
        <v>42776</v>
      </c>
      <c r="C43" s="1" t="s">
        <v>12</v>
      </c>
      <c r="D43" s="1" t="s">
        <v>8</v>
      </c>
      <c r="E43" s="1" t="s">
        <v>14</v>
      </c>
      <c r="F43" s="2" t="s">
        <v>10</v>
      </c>
      <c r="G43" s="2" t="s">
        <v>16</v>
      </c>
      <c r="H43" s="8">
        <v>42</v>
      </c>
      <c r="I43" s="9">
        <f ca="1">INDIRECT(Data[[#This Row],[Producto]]) INDIRECT(Data[[#This Row],[Marca]])</f>
        <v>5.5</v>
      </c>
      <c r="J43" s="10">
        <f>_xlfn.XLOOKUP(Data[[#This Row],[Marca]],$R$3:$R$5,$S$3:$S$5,,0,1)</f>
        <v>0.02</v>
      </c>
      <c r="K43" s="8">
        <f ca="1">PRODUCT(Data[[#This Row],[Precio '[Bs.']]],1-Data[[#This Row],[Comisión '[Bs.']]],Data[[#This Row],[Cantidad]])</f>
        <v>226.38</v>
      </c>
    </row>
    <row r="44" spans="2:11" ht="16.95" customHeight="1" x14ac:dyDescent="0.3">
      <c r="B44" s="3">
        <v>42777</v>
      </c>
      <c r="C44" s="1" t="s">
        <v>20</v>
      </c>
      <c r="D44" s="1" t="s">
        <v>13</v>
      </c>
      <c r="E44" s="1" t="s">
        <v>9</v>
      </c>
      <c r="F44" s="2" t="s">
        <v>10</v>
      </c>
      <c r="G44" s="2" t="s">
        <v>16</v>
      </c>
      <c r="H44" s="8">
        <v>38</v>
      </c>
      <c r="I44" s="9">
        <f ca="1">INDIRECT(Data[[#This Row],[Producto]]) INDIRECT(Data[[#This Row],[Marca]])</f>
        <v>5.5</v>
      </c>
      <c r="J44" s="10">
        <f>_xlfn.XLOOKUP(Data[[#This Row],[Marca]],$R$3:$R$5,$S$3:$S$5,,0,1)</f>
        <v>0.02</v>
      </c>
      <c r="K44" s="8">
        <f ca="1">PRODUCT(Data[[#This Row],[Precio '[Bs.']]],1-Data[[#This Row],[Comisión '[Bs.']]],Data[[#This Row],[Cantidad]])</f>
        <v>204.82</v>
      </c>
    </row>
    <row r="45" spans="2:11" ht="16.95" customHeight="1" x14ac:dyDescent="0.3">
      <c r="B45" s="3">
        <v>42778</v>
      </c>
      <c r="C45" s="1" t="s">
        <v>7</v>
      </c>
      <c r="D45" s="1" t="s">
        <v>17</v>
      </c>
      <c r="E45" s="1" t="s">
        <v>14</v>
      </c>
      <c r="F45" s="2" t="s">
        <v>22</v>
      </c>
      <c r="G45" s="2" t="s">
        <v>11</v>
      </c>
      <c r="H45" s="8">
        <v>220</v>
      </c>
      <c r="I45" s="9">
        <f ca="1">INDIRECT(Data[[#This Row],[Producto]]) INDIRECT(Data[[#This Row],[Marca]])</f>
        <v>3.4</v>
      </c>
      <c r="J45" s="10">
        <f>_xlfn.XLOOKUP(Data[[#This Row],[Marca]],$R$3:$R$5,$S$3:$S$5,,0,1)</f>
        <v>1.4999999999999999E-2</v>
      </c>
      <c r="K45" s="8">
        <f ca="1">PRODUCT(Data[[#This Row],[Precio '[Bs.']]],1-Data[[#This Row],[Comisión '[Bs.']]],Data[[#This Row],[Cantidad]])</f>
        <v>736.78</v>
      </c>
    </row>
    <row r="46" spans="2:11" ht="16.95" customHeight="1" x14ac:dyDescent="0.3">
      <c r="B46" s="3">
        <v>42779</v>
      </c>
      <c r="C46" s="1" t="s">
        <v>20</v>
      </c>
      <c r="D46" s="1" t="s">
        <v>21</v>
      </c>
      <c r="E46" s="1" t="s">
        <v>9</v>
      </c>
      <c r="F46" s="2" t="s">
        <v>15</v>
      </c>
      <c r="G46" s="2" t="s">
        <v>19</v>
      </c>
      <c r="H46" s="8">
        <v>171</v>
      </c>
      <c r="I46" s="9">
        <f ca="1">INDIRECT(Data[[#This Row],[Producto]]) INDIRECT(Data[[#This Row],[Marca]])</f>
        <v>3.8</v>
      </c>
      <c r="J46" s="10">
        <f>_xlfn.XLOOKUP(Data[[#This Row],[Marca]],$R$3:$R$5,$S$3:$S$5,,0,1)</f>
        <v>1.7999999999999999E-2</v>
      </c>
      <c r="K46" s="8">
        <f ca="1">PRODUCT(Data[[#This Row],[Precio '[Bs.']]],1-Data[[#This Row],[Comisión '[Bs.']]],Data[[#This Row],[Cantidad]])</f>
        <v>638.10359999999991</v>
      </c>
    </row>
    <row r="47" spans="2:11" ht="16.95" customHeight="1" x14ac:dyDescent="0.3">
      <c r="B47" s="3">
        <v>42780</v>
      </c>
      <c r="C47" s="1" t="s">
        <v>20</v>
      </c>
      <c r="D47" s="1" t="s">
        <v>8</v>
      </c>
      <c r="E47" s="1" t="s">
        <v>14</v>
      </c>
      <c r="F47" s="2" t="s">
        <v>10</v>
      </c>
      <c r="G47" s="2" t="s">
        <v>11</v>
      </c>
      <c r="H47" s="8">
        <v>120</v>
      </c>
      <c r="I47" s="9">
        <f ca="1">INDIRECT(Data[[#This Row],[Producto]]) INDIRECT(Data[[#This Row],[Marca]])</f>
        <v>7.3</v>
      </c>
      <c r="J47" s="10">
        <f>_xlfn.XLOOKUP(Data[[#This Row],[Marca]],$R$3:$R$5,$S$3:$S$5,,0,1)</f>
        <v>1.4999999999999999E-2</v>
      </c>
      <c r="K47" s="8">
        <f ca="1">PRODUCT(Data[[#This Row],[Precio '[Bs.']]],1-Data[[#This Row],[Comisión '[Bs.']]],Data[[#This Row],[Cantidad]])</f>
        <v>862.86</v>
      </c>
    </row>
    <row r="48" spans="2:11" ht="16.95" customHeight="1" x14ac:dyDescent="0.3">
      <c r="B48" s="3">
        <v>42781</v>
      </c>
      <c r="C48" s="1" t="s">
        <v>7</v>
      </c>
      <c r="D48" s="1" t="s">
        <v>13</v>
      </c>
      <c r="E48" s="1" t="s">
        <v>14</v>
      </c>
      <c r="F48" s="2" t="s">
        <v>15</v>
      </c>
      <c r="G48" s="2" t="s">
        <v>19</v>
      </c>
      <c r="H48" s="8">
        <v>75</v>
      </c>
      <c r="I48" s="9">
        <f ca="1">INDIRECT(Data[[#This Row],[Producto]]) INDIRECT(Data[[#This Row],[Marca]])</f>
        <v>3.8</v>
      </c>
      <c r="J48" s="10">
        <f>_xlfn.XLOOKUP(Data[[#This Row],[Marca]],$R$3:$R$5,$S$3:$S$5,,0,1)</f>
        <v>1.7999999999999999E-2</v>
      </c>
      <c r="K48" s="8">
        <f ca="1">PRODUCT(Data[[#This Row],[Precio '[Bs.']]],1-Data[[#This Row],[Comisión '[Bs.']]],Data[[#This Row],[Cantidad]])</f>
        <v>279.87</v>
      </c>
    </row>
    <row r="49" spans="2:11" ht="16.95" customHeight="1" x14ac:dyDescent="0.3">
      <c r="B49" s="3">
        <v>42782</v>
      </c>
      <c r="C49" s="1" t="s">
        <v>7</v>
      </c>
      <c r="D49" s="1" t="s">
        <v>17</v>
      </c>
      <c r="E49" s="1" t="s">
        <v>18</v>
      </c>
      <c r="F49" s="2" t="s">
        <v>10</v>
      </c>
      <c r="G49" s="2" t="s">
        <v>19</v>
      </c>
      <c r="H49" s="8">
        <v>252</v>
      </c>
      <c r="I49" s="9">
        <f ca="1">INDIRECT(Data[[#This Row],[Producto]]) INDIRECT(Data[[#This Row],[Marca]])</f>
        <v>8</v>
      </c>
      <c r="J49" s="10">
        <f>_xlfn.XLOOKUP(Data[[#This Row],[Marca]],$R$3:$R$5,$S$3:$S$5,,0,1)</f>
        <v>1.7999999999999999E-2</v>
      </c>
      <c r="K49" s="8">
        <f ca="1">PRODUCT(Data[[#This Row],[Precio '[Bs.']]],1-Data[[#This Row],[Comisión '[Bs.']]],Data[[#This Row],[Cantidad]])</f>
        <v>1979.712</v>
      </c>
    </row>
    <row r="50" spans="2:11" ht="16.95" customHeight="1" x14ac:dyDescent="0.3">
      <c r="B50" s="3">
        <v>42783</v>
      </c>
      <c r="C50" s="1" t="s">
        <v>12</v>
      </c>
      <c r="D50" s="1" t="s">
        <v>21</v>
      </c>
      <c r="E50" s="1" t="s">
        <v>9</v>
      </c>
      <c r="F50" s="2" t="s">
        <v>22</v>
      </c>
      <c r="G50" s="2" t="s">
        <v>16</v>
      </c>
      <c r="H50" s="8">
        <v>179</v>
      </c>
      <c r="I50" s="9">
        <f ca="1">INDIRECT(Data[[#This Row],[Producto]]) INDIRECT(Data[[#This Row],[Marca]])</f>
        <v>4.0999999999999996</v>
      </c>
      <c r="J50" s="10">
        <f>_xlfn.XLOOKUP(Data[[#This Row],[Marca]],$R$3:$R$5,$S$3:$S$5,,0,1)</f>
        <v>0.02</v>
      </c>
      <c r="K50" s="8">
        <f ca="1">PRODUCT(Data[[#This Row],[Precio '[Bs.']]],1-Data[[#This Row],[Comisión '[Bs.']]],Data[[#This Row],[Cantidad]])</f>
        <v>719.22199999999998</v>
      </c>
    </row>
    <row r="51" spans="2:11" ht="16.95" customHeight="1" x14ac:dyDescent="0.3">
      <c r="B51" s="3">
        <v>42784</v>
      </c>
      <c r="C51" s="1" t="s">
        <v>7</v>
      </c>
      <c r="D51" s="1" t="s">
        <v>8</v>
      </c>
      <c r="E51" s="1" t="s">
        <v>18</v>
      </c>
      <c r="F51" s="2" t="s">
        <v>15</v>
      </c>
      <c r="G51" s="2" t="s">
        <v>11</v>
      </c>
      <c r="H51" s="8">
        <v>121</v>
      </c>
      <c r="I51" s="9">
        <f ca="1">INDIRECT(Data[[#This Row],[Producto]]) INDIRECT(Data[[#This Row],[Marca]])</f>
        <v>4.9000000000000004</v>
      </c>
      <c r="J51" s="10">
        <f>_xlfn.XLOOKUP(Data[[#This Row],[Marca]],$R$3:$R$5,$S$3:$S$5,,0,1)</f>
        <v>1.4999999999999999E-2</v>
      </c>
      <c r="K51" s="8">
        <f ca="1">PRODUCT(Data[[#This Row],[Precio '[Bs.']]],1-Data[[#This Row],[Comisión '[Bs.']]],Data[[#This Row],[Cantidad]])</f>
        <v>584.00650000000007</v>
      </c>
    </row>
    <row r="52" spans="2:11" ht="16.95" customHeight="1" x14ac:dyDescent="0.3">
      <c r="B52" s="3">
        <v>42785</v>
      </c>
      <c r="C52" s="1" t="s">
        <v>20</v>
      </c>
      <c r="D52" s="1" t="s">
        <v>13</v>
      </c>
      <c r="E52" s="1" t="s">
        <v>18</v>
      </c>
      <c r="F52" s="2" t="s">
        <v>15</v>
      </c>
      <c r="G52" s="2" t="s">
        <v>16</v>
      </c>
      <c r="H52" s="8">
        <v>237</v>
      </c>
      <c r="I52" s="9">
        <f ca="1">INDIRECT(Data[[#This Row],[Producto]]) INDIRECT(Data[[#This Row],[Marca]])</f>
        <v>2.5</v>
      </c>
      <c r="J52" s="10">
        <f>_xlfn.XLOOKUP(Data[[#This Row],[Marca]],$R$3:$R$5,$S$3:$S$5,,0,1)</f>
        <v>0.02</v>
      </c>
      <c r="K52" s="8">
        <f ca="1">PRODUCT(Data[[#This Row],[Precio '[Bs.']]],1-Data[[#This Row],[Comisión '[Bs.']]],Data[[#This Row],[Cantidad]])</f>
        <v>580.65000000000009</v>
      </c>
    </row>
    <row r="53" spans="2:11" ht="16.95" customHeight="1" x14ac:dyDescent="0.3">
      <c r="B53" s="3">
        <v>42786</v>
      </c>
      <c r="C53" s="1" t="s">
        <v>12</v>
      </c>
      <c r="D53" s="1" t="s">
        <v>17</v>
      </c>
      <c r="E53" s="1" t="s">
        <v>14</v>
      </c>
      <c r="F53" s="2" t="s">
        <v>10</v>
      </c>
      <c r="G53" s="2" t="s">
        <v>19</v>
      </c>
      <c r="H53" s="8">
        <v>137</v>
      </c>
      <c r="I53" s="9">
        <f ca="1">INDIRECT(Data[[#This Row],[Producto]]) INDIRECT(Data[[#This Row],[Marca]])</f>
        <v>8</v>
      </c>
      <c r="J53" s="10">
        <f>_xlfn.XLOOKUP(Data[[#This Row],[Marca]],$R$3:$R$5,$S$3:$S$5,,0,1)</f>
        <v>1.7999999999999999E-2</v>
      </c>
      <c r="K53" s="8">
        <f ca="1">PRODUCT(Data[[#This Row],[Precio '[Bs.']]],1-Data[[#This Row],[Comisión '[Bs.']]],Data[[#This Row],[Cantidad]])</f>
        <v>1076.2719999999999</v>
      </c>
    </row>
    <row r="54" spans="2:11" ht="16.95" customHeight="1" x14ac:dyDescent="0.3">
      <c r="B54" s="3">
        <v>42787</v>
      </c>
      <c r="C54" s="1" t="s">
        <v>20</v>
      </c>
      <c r="D54" s="1" t="s">
        <v>21</v>
      </c>
      <c r="E54" s="1" t="s">
        <v>18</v>
      </c>
      <c r="F54" s="2" t="s">
        <v>22</v>
      </c>
      <c r="G54" s="2" t="s">
        <v>11</v>
      </c>
      <c r="H54" s="8">
        <v>73</v>
      </c>
      <c r="I54" s="9">
        <f ca="1">INDIRECT(Data[[#This Row],[Producto]]) INDIRECT(Data[[#This Row],[Marca]])</f>
        <v>3.4</v>
      </c>
      <c r="J54" s="10">
        <f>_xlfn.XLOOKUP(Data[[#This Row],[Marca]],$R$3:$R$5,$S$3:$S$5,,0,1)</f>
        <v>1.4999999999999999E-2</v>
      </c>
      <c r="K54" s="8">
        <f ca="1">PRODUCT(Data[[#This Row],[Precio '[Bs.']]],1-Data[[#This Row],[Comisión '[Bs.']]],Data[[#This Row],[Cantidad]])</f>
        <v>244.47699999999998</v>
      </c>
    </row>
    <row r="55" spans="2:11" ht="16.95" customHeight="1" x14ac:dyDescent="0.3">
      <c r="B55" s="3">
        <v>42788</v>
      </c>
      <c r="C55" s="1" t="s">
        <v>20</v>
      </c>
      <c r="D55" s="1" t="s">
        <v>8</v>
      </c>
      <c r="E55" s="1" t="s">
        <v>9</v>
      </c>
      <c r="F55" s="2" t="s">
        <v>22</v>
      </c>
      <c r="G55" s="2" t="s">
        <v>16</v>
      </c>
      <c r="H55" s="8">
        <v>252</v>
      </c>
      <c r="I55" s="9">
        <f ca="1">INDIRECT(Data[[#This Row],[Producto]]) INDIRECT(Data[[#This Row],[Marca]])</f>
        <v>4.0999999999999996</v>
      </c>
      <c r="J55" s="10">
        <f>_xlfn.XLOOKUP(Data[[#This Row],[Marca]],$R$3:$R$5,$S$3:$S$5,,0,1)</f>
        <v>0.02</v>
      </c>
      <c r="K55" s="8">
        <f ca="1">PRODUCT(Data[[#This Row],[Precio '[Bs.']]],1-Data[[#This Row],[Comisión '[Bs.']]],Data[[#This Row],[Cantidad]])</f>
        <v>1012.5359999999999</v>
      </c>
    </row>
    <row r="56" spans="2:11" ht="16.95" customHeight="1" x14ac:dyDescent="0.3">
      <c r="B56" s="3">
        <v>42789</v>
      </c>
      <c r="C56" s="1" t="s">
        <v>12</v>
      </c>
      <c r="D56" s="1" t="s">
        <v>13</v>
      </c>
      <c r="E56" s="1" t="s">
        <v>9</v>
      </c>
      <c r="F56" s="2" t="s">
        <v>10</v>
      </c>
      <c r="G56" s="2" t="s">
        <v>16</v>
      </c>
      <c r="H56" s="8">
        <v>167</v>
      </c>
      <c r="I56" s="9">
        <f ca="1">INDIRECT(Data[[#This Row],[Producto]]) INDIRECT(Data[[#This Row],[Marca]])</f>
        <v>5.5</v>
      </c>
      <c r="J56" s="10">
        <f>_xlfn.XLOOKUP(Data[[#This Row],[Marca]],$R$3:$R$5,$S$3:$S$5,,0,1)</f>
        <v>0.02</v>
      </c>
      <c r="K56" s="8">
        <f ca="1">PRODUCT(Data[[#This Row],[Precio '[Bs.']]],1-Data[[#This Row],[Comisión '[Bs.']]],Data[[#This Row],[Cantidad]])</f>
        <v>900.13</v>
      </c>
    </row>
    <row r="57" spans="2:11" ht="16.95" customHeight="1" x14ac:dyDescent="0.3">
      <c r="B57" s="3">
        <v>42790</v>
      </c>
      <c r="C57" s="1" t="s">
        <v>7</v>
      </c>
      <c r="D57" s="1" t="s">
        <v>17</v>
      </c>
      <c r="E57" s="1" t="s">
        <v>14</v>
      </c>
      <c r="F57" s="2" t="s">
        <v>22</v>
      </c>
      <c r="G57" s="2" t="s">
        <v>11</v>
      </c>
      <c r="H57" s="8">
        <v>63</v>
      </c>
      <c r="I57" s="9">
        <f ca="1">INDIRECT(Data[[#This Row],[Producto]]) INDIRECT(Data[[#This Row],[Marca]])</f>
        <v>3.4</v>
      </c>
      <c r="J57" s="10">
        <f>_xlfn.XLOOKUP(Data[[#This Row],[Marca]],$R$3:$R$5,$S$3:$S$5,,0,1)</f>
        <v>1.4999999999999999E-2</v>
      </c>
      <c r="K57" s="8">
        <f ca="1">PRODUCT(Data[[#This Row],[Precio '[Bs.']]],1-Data[[#This Row],[Comisión '[Bs.']]],Data[[#This Row],[Cantidad]])</f>
        <v>210.98699999999999</v>
      </c>
    </row>
    <row r="58" spans="2:11" ht="16.95" customHeight="1" x14ac:dyDescent="0.3">
      <c r="B58" s="3">
        <v>42791</v>
      </c>
      <c r="C58" s="1" t="s">
        <v>7</v>
      </c>
      <c r="D58" s="1" t="s">
        <v>21</v>
      </c>
      <c r="E58" s="1" t="s">
        <v>9</v>
      </c>
      <c r="F58" s="2" t="s">
        <v>15</v>
      </c>
      <c r="G58" s="2" t="s">
        <v>19</v>
      </c>
      <c r="H58" s="8">
        <v>263</v>
      </c>
      <c r="I58" s="9">
        <f ca="1">INDIRECT(Data[[#This Row],[Producto]]) INDIRECT(Data[[#This Row],[Marca]])</f>
        <v>3.8</v>
      </c>
      <c r="J58" s="10">
        <f>_xlfn.XLOOKUP(Data[[#This Row],[Marca]],$R$3:$R$5,$S$3:$S$5,,0,1)</f>
        <v>1.7999999999999999E-2</v>
      </c>
      <c r="K58" s="8">
        <f ca="1">PRODUCT(Data[[#This Row],[Precio '[Bs.']]],1-Data[[#This Row],[Comisión '[Bs.']]],Data[[#This Row],[Cantidad]])</f>
        <v>981.41079999999999</v>
      </c>
    </row>
    <row r="59" spans="2:11" ht="16.95" customHeight="1" x14ac:dyDescent="0.3">
      <c r="B59" s="3">
        <v>42792</v>
      </c>
      <c r="C59" s="1" t="s">
        <v>20</v>
      </c>
      <c r="D59" s="1" t="s">
        <v>8</v>
      </c>
      <c r="E59" s="1" t="s">
        <v>18</v>
      </c>
      <c r="F59" s="2" t="s">
        <v>22</v>
      </c>
      <c r="G59" s="2" t="s">
        <v>11</v>
      </c>
      <c r="H59" s="8">
        <v>200</v>
      </c>
      <c r="I59" s="9">
        <f ca="1">INDIRECT(Data[[#This Row],[Producto]]) INDIRECT(Data[[#This Row],[Marca]])</f>
        <v>3.4</v>
      </c>
      <c r="J59" s="10">
        <f>_xlfn.XLOOKUP(Data[[#This Row],[Marca]],$R$3:$R$5,$S$3:$S$5,,0,1)</f>
        <v>1.4999999999999999E-2</v>
      </c>
      <c r="K59" s="8">
        <f ca="1">PRODUCT(Data[[#This Row],[Precio '[Bs.']]],1-Data[[#This Row],[Comisión '[Bs.']]],Data[[#This Row],[Cantidad]])</f>
        <v>669.8</v>
      </c>
    </row>
    <row r="60" spans="2:11" ht="16.95" customHeight="1" x14ac:dyDescent="0.3">
      <c r="B60" s="3">
        <v>42793</v>
      </c>
      <c r="C60" s="1" t="s">
        <v>12</v>
      </c>
      <c r="D60" s="1" t="s">
        <v>13</v>
      </c>
      <c r="E60" s="1" t="s">
        <v>14</v>
      </c>
      <c r="F60" s="2" t="s">
        <v>22</v>
      </c>
      <c r="G60" s="2" t="s">
        <v>19</v>
      </c>
      <c r="H60" s="8">
        <v>139</v>
      </c>
      <c r="I60" s="9">
        <f ca="1">INDIRECT(Data[[#This Row],[Producto]]) INDIRECT(Data[[#This Row],[Marca]])</f>
        <v>2.6</v>
      </c>
      <c r="J60" s="10">
        <f>_xlfn.XLOOKUP(Data[[#This Row],[Marca]],$R$3:$R$5,$S$3:$S$5,,0,1)</f>
        <v>1.7999999999999999E-2</v>
      </c>
      <c r="K60" s="8">
        <f ca="1">PRODUCT(Data[[#This Row],[Precio '[Bs.']]],1-Data[[#This Row],[Comisión '[Bs.']]],Data[[#This Row],[Cantidad]])</f>
        <v>354.89479999999998</v>
      </c>
    </row>
    <row r="61" spans="2:11" ht="16.95" customHeight="1" x14ac:dyDescent="0.3">
      <c r="B61" s="3">
        <v>42794</v>
      </c>
      <c r="C61" s="1" t="s">
        <v>20</v>
      </c>
      <c r="D61" s="1" t="s">
        <v>17</v>
      </c>
      <c r="E61" s="1" t="s">
        <v>18</v>
      </c>
      <c r="F61" s="2" t="s">
        <v>15</v>
      </c>
      <c r="G61" s="2" t="s">
        <v>19</v>
      </c>
      <c r="H61" s="8">
        <v>196</v>
      </c>
      <c r="I61" s="9">
        <f ca="1">INDIRECT(Data[[#This Row],[Producto]]) INDIRECT(Data[[#This Row],[Marca]])</f>
        <v>3.8</v>
      </c>
      <c r="J61" s="10">
        <f>_xlfn.XLOOKUP(Data[[#This Row],[Marca]],$R$3:$R$5,$S$3:$S$5,,0,1)</f>
        <v>1.7999999999999999E-2</v>
      </c>
      <c r="K61" s="8">
        <f ca="1">PRODUCT(Data[[#This Row],[Precio '[Bs.']]],1-Data[[#This Row],[Comisión '[Bs.']]],Data[[#This Row],[Cantidad]])</f>
        <v>731.39359999999999</v>
      </c>
    </row>
    <row r="62" spans="2:11" ht="16.95" customHeight="1" x14ac:dyDescent="0.3">
      <c r="B62" s="3">
        <v>42795</v>
      </c>
      <c r="C62" s="1" t="s">
        <v>7</v>
      </c>
      <c r="D62" s="1" t="s">
        <v>21</v>
      </c>
      <c r="E62" s="1" t="s">
        <v>18</v>
      </c>
      <c r="F62" s="2" t="s">
        <v>22</v>
      </c>
      <c r="G62" s="2" t="s">
        <v>16</v>
      </c>
      <c r="H62" s="8">
        <v>119</v>
      </c>
      <c r="I62" s="9">
        <f ca="1">INDIRECT(Data[[#This Row],[Producto]]) INDIRECT(Data[[#This Row],[Marca]])</f>
        <v>4.0999999999999996</v>
      </c>
      <c r="J62" s="10">
        <f>_xlfn.XLOOKUP(Data[[#This Row],[Marca]],$R$3:$R$5,$S$3:$S$5,,0,1)</f>
        <v>0.02</v>
      </c>
      <c r="K62" s="8">
        <f ca="1">PRODUCT(Data[[#This Row],[Precio '[Bs.']]],1-Data[[#This Row],[Comisión '[Bs.']]],Data[[#This Row],[Cantidad]])</f>
        <v>478.142</v>
      </c>
    </row>
    <row r="63" spans="2:11" ht="16.95" customHeight="1" x14ac:dyDescent="0.3">
      <c r="B63" s="3">
        <v>42796</v>
      </c>
      <c r="C63" s="1" t="s">
        <v>12</v>
      </c>
      <c r="D63" s="1" t="s">
        <v>8</v>
      </c>
      <c r="E63" s="1" t="s">
        <v>14</v>
      </c>
      <c r="F63" s="2" t="s">
        <v>15</v>
      </c>
      <c r="G63" s="2" t="s">
        <v>11</v>
      </c>
      <c r="H63" s="8">
        <v>224</v>
      </c>
      <c r="I63" s="9">
        <f ca="1">INDIRECT(Data[[#This Row],[Producto]]) INDIRECT(Data[[#This Row],[Marca]])</f>
        <v>4.9000000000000004</v>
      </c>
      <c r="J63" s="10">
        <f>_xlfn.XLOOKUP(Data[[#This Row],[Marca]],$R$3:$R$5,$S$3:$S$5,,0,1)</f>
        <v>1.4999999999999999E-2</v>
      </c>
      <c r="K63" s="8">
        <f ca="1">PRODUCT(Data[[#This Row],[Precio '[Bs.']]],1-Data[[#This Row],[Comisión '[Bs.']]],Data[[#This Row],[Cantidad]])</f>
        <v>1081.136</v>
      </c>
    </row>
    <row r="64" spans="2:11" ht="16.95" customHeight="1" x14ac:dyDescent="0.3">
      <c r="B64" s="3">
        <v>42797</v>
      </c>
      <c r="C64" s="1" t="s">
        <v>7</v>
      </c>
      <c r="D64" s="1" t="s">
        <v>13</v>
      </c>
      <c r="E64" s="1" t="s">
        <v>9</v>
      </c>
      <c r="F64" s="2" t="s">
        <v>10</v>
      </c>
      <c r="G64" s="2" t="s">
        <v>16</v>
      </c>
      <c r="H64" s="8">
        <v>265</v>
      </c>
      <c r="I64" s="9">
        <f ca="1">INDIRECT(Data[[#This Row],[Producto]]) INDIRECT(Data[[#This Row],[Marca]])</f>
        <v>5.5</v>
      </c>
      <c r="J64" s="10">
        <f>_xlfn.XLOOKUP(Data[[#This Row],[Marca]],$R$3:$R$5,$S$3:$S$5,,0,1)</f>
        <v>0.02</v>
      </c>
      <c r="K64" s="8">
        <f ca="1">PRODUCT(Data[[#This Row],[Precio '[Bs.']]],1-Data[[#This Row],[Comisión '[Bs.']]],Data[[#This Row],[Cantidad]])</f>
        <v>1428.35</v>
      </c>
    </row>
    <row r="65" spans="2:11" ht="16.95" customHeight="1" x14ac:dyDescent="0.3">
      <c r="B65" s="3">
        <v>42798</v>
      </c>
      <c r="C65" s="1" t="s">
        <v>12</v>
      </c>
      <c r="D65" s="1" t="s">
        <v>17</v>
      </c>
      <c r="E65" s="1" t="s">
        <v>14</v>
      </c>
      <c r="F65" s="2" t="s">
        <v>10</v>
      </c>
      <c r="G65" s="2" t="s">
        <v>19</v>
      </c>
      <c r="H65" s="8">
        <v>124</v>
      </c>
      <c r="I65" s="9">
        <f ca="1">INDIRECT(Data[[#This Row],[Producto]]) INDIRECT(Data[[#This Row],[Marca]])</f>
        <v>8</v>
      </c>
      <c r="J65" s="10">
        <f>_xlfn.XLOOKUP(Data[[#This Row],[Marca]],$R$3:$R$5,$S$3:$S$5,,0,1)</f>
        <v>1.7999999999999999E-2</v>
      </c>
      <c r="K65" s="8">
        <f ca="1">PRODUCT(Data[[#This Row],[Precio '[Bs.']]],1-Data[[#This Row],[Comisión '[Bs.']]],Data[[#This Row],[Cantidad]])</f>
        <v>974.14400000000001</v>
      </c>
    </row>
    <row r="66" spans="2:11" ht="16.95" customHeight="1" x14ac:dyDescent="0.3">
      <c r="B66" s="3">
        <v>42799</v>
      </c>
      <c r="C66" s="1" t="s">
        <v>12</v>
      </c>
      <c r="D66" s="1" t="s">
        <v>21</v>
      </c>
      <c r="E66" s="1" t="s">
        <v>14</v>
      </c>
      <c r="F66" s="2" t="s">
        <v>10</v>
      </c>
      <c r="G66" s="2" t="s">
        <v>11</v>
      </c>
      <c r="H66" s="8">
        <v>121</v>
      </c>
      <c r="I66" s="9">
        <f ca="1">INDIRECT(Data[[#This Row],[Producto]]) INDIRECT(Data[[#This Row],[Marca]])</f>
        <v>7.3</v>
      </c>
      <c r="J66" s="10">
        <f>_xlfn.XLOOKUP(Data[[#This Row],[Marca]],$R$3:$R$5,$S$3:$S$5,,0,1)</f>
        <v>1.4999999999999999E-2</v>
      </c>
      <c r="K66" s="8">
        <f ca="1">PRODUCT(Data[[#This Row],[Precio '[Bs.']]],1-Data[[#This Row],[Comisión '[Bs.']]],Data[[#This Row],[Cantidad]])</f>
        <v>870.05050000000006</v>
      </c>
    </row>
    <row r="67" spans="2:11" ht="16.95" customHeight="1" x14ac:dyDescent="0.3">
      <c r="B67" s="3">
        <v>42800</v>
      </c>
      <c r="C67" s="1" t="s">
        <v>20</v>
      </c>
      <c r="D67" s="1" t="s">
        <v>8</v>
      </c>
      <c r="E67" s="1" t="s">
        <v>9</v>
      </c>
      <c r="F67" s="2" t="s">
        <v>22</v>
      </c>
      <c r="G67" s="2" t="s">
        <v>16</v>
      </c>
      <c r="H67" s="8">
        <v>86</v>
      </c>
      <c r="I67" s="9">
        <f ca="1">INDIRECT(Data[[#This Row],[Producto]]) INDIRECT(Data[[#This Row],[Marca]])</f>
        <v>4.0999999999999996</v>
      </c>
      <c r="J67" s="10">
        <f>_xlfn.XLOOKUP(Data[[#This Row],[Marca]],$R$3:$R$5,$S$3:$S$5,,0,1)</f>
        <v>0.02</v>
      </c>
      <c r="K67" s="8">
        <f ca="1">PRODUCT(Data[[#This Row],[Precio '[Bs.']]],1-Data[[#This Row],[Comisión '[Bs.']]],Data[[#This Row],[Cantidad]])</f>
        <v>345.548</v>
      </c>
    </row>
    <row r="68" spans="2:11" ht="16.95" customHeight="1" x14ac:dyDescent="0.3">
      <c r="B68" s="3">
        <v>42801</v>
      </c>
      <c r="C68" s="1" t="s">
        <v>7</v>
      </c>
      <c r="D68" s="1" t="s">
        <v>13</v>
      </c>
      <c r="E68" s="1" t="s">
        <v>14</v>
      </c>
      <c r="F68" s="2" t="s">
        <v>15</v>
      </c>
      <c r="G68" s="2" t="s">
        <v>16</v>
      </c>
      <c r="H68" s="8">
        <v>31</v>
      </c>
      <c r="I68" s="9">
        <f ca="1">INDIRECT(Data[[#This Row],[Producto]]) INDIRECT(Data[[#This Row],[Marca]])</f>
        <v>2.5</v>
      </c>
      <c r="J68" s="10">
        <f>_xlfn.XLOOKUP(Data[[#This Row],[Marca]],$R$3:$R$5,$S$3:$S$5,,0,1)</f>
        <v>0.02</v>
      </c>
      <c r="K68" s="8">
        <f ca="1">PRODUCT(Data[[#This Row],[Precio '[Bs.']]],1-Data[[#This Row],[Comisión '[Bs.']]],Data[[#This Row],[Cantidad]])</f>
        <v>75.95</v>
      </c>
    </row>
    <row r="69" spans="2:11" ht="16.95" customHeight="1" x14ac:dyDescent="0.3">
      <c r="B69" s="3">
        <v>42802</v>
      </c>
      <c r="C69" s="1" t="s">
        <v>20</v>
      </c>
      <c r="D69" s="1" t="s">
        <v>17</v>
      </c>
      <c r="E69" s="1" t="s">
        <v>18</v>
      </c>
      <c r="F69" s="2" t="s">
        <v>10</v>
      </c>
      <c r="G69" s="2" t="s">
        <v>11</v>
      </c>
      <c r="H69" s="8">
        <v>108</v>
      </c>
      <c r="I69" s="9">
        <f ca="1">INDIRECT(Data[[#This Row],[Producto]]) INDIRECT(Data[[#This Row],[Marca]])</f>
        <v>7.3</v>
      </c>
      <c r="J69" s="10">
        <f>_xlfn.XLOOKUP(Data[[#This Row],[Marca]],$R$3:$R$5,$S$3:$S$5,,0,1)</f>
        <v>1.4999999999999999E-2</v>
      </c>
      <c r="K69" s="8">
        <f ca="1">PRODUCT(Data[[#This Row],[Precio '[Bs.']]],1-Data[[#This Row],[Comisión '[Bs.']]],Data[[#This Row],[Cantidad]])</f>
        <v>776.57400000000007</v>
      </c>
    </row>
    <row r="70" spans="2:11" ht="16.95" customHeight="1" x14ac:dyDescent="0.3">
      <c r="B70" s="3">
        <v>42803</v>
      </c>
      <c r="C70" s="1" t="s">
        <v>20</v>
      </c>
      <c r="D70" s="1" t="s">
        <v>21</v>
      </c>
      <c r="E70" s="1" t="s">
        <v>9</v>
      </c>
      <c r="F70" s="2" t="s">
        <v>15</v>
      </c>
      <c r="G70" s="2" t="s">
        <v>19</v>
      </c>
      <c r="H70" s="8">
        <v>109</v>
      </c>
      <c r="I70" s="9">
        <f ca="1">INDIRECT(Data[[#This Row],[Producto]]) INDIRECT(Data[[#This Row],[Marca]])</f>
        <v>3.8</v>
      </c>
      <c r="J70" s="10">
        <f>_xlfn.XLOOKUP(Data[[#This Row],[Marca]],$R$3:$R$5,$S$3:$S$5,,0,1)</f>
        <v>1.7999999999999999E-2</v>
      </c>
      <c r="K70" s="8">
        <f ca="1">PRODUCT(Data[[#This Row],[Precio '[Bs.']]],1-Data[[#This Row],[Comisión '[Bs.']]],Data[[#This Row],[Cantidad]])</f>
        <v>406.74439999999998</v>
      </c>
    </row>
    <row r="71" spans="2:11" ht="16.95" customHeight="1" x14ac:dyDescent="0.3">
      <c r="B71" s="3">
        <v>42804</v>
      </c>
      <c r="C71" s="1" t="s">
        <v>7</v>
      </c>
      <c r="D71" s="1" t="s">
        <v>8</v>
      </c>
      <c r="E71" s="1" t="s">
        <v>9</v>
      </c>
      <c r="F71" s="2" t="s">
        <v>10</v>
      </c>
      <c r="G71" s="2" t="s">
        <v>11</v>
      </c>
      <c r="H71" s="8">
        <v>224</v>
      </c>
      <c r="I71" s="9">
        <f ca="1">INDIRECT(Data[[#This Row],[Producto]]) INDIRECT(Data[[#This Row],[Marca]])</f>
        <v>7.3</v>
      </c>
      <c r="J71" s="10">
        <f>_xlfn.XLOOKUP(Data[[#This Row],[Marca]],$R$3:$R$5,$S$3:$S$5,,0,1)</f>
        <v>1.4999999999999999E-2</v>
      </c>
      <c r="K71" s="8">
        <f ca="1">PRODUCT(Data[[#This Row],[Precio '[Bs.']]],1-Data[[#This Row],[Comisión '[Bs.']]],Data[[#This Row],[Cantidad]])</f>
        <v>1610.672</v>
      </c>
    </row>
    <row r="72" spans="2:11" ht="16.95" customHeight="1" x14ac:dyDescent="0.3">
      <c r="B72" s="3">
        <v>42805</v>
      </c>
      <c r="C72" s="1" t="s">
        <v>7</v>
      </c>
      <c r="D72" s="1" t="s">
        <v>13</v>
      </c>
      <c r="E72" s="1" t="s">
        <v>18</v>
      </c>
      <c r="F72" s="2" t="s">
        <v>22</v>
      </c>
      <c r="G72" s="2" t="s">
        <v>19</v>
      </c>
      <c r="H72" s="8">
        <v>133</v>
      </c>
      <c r="I72" s="9">
        <f ca="1">INDIRECT(Data[[#This Row],[Producto]]) INDIRECT(Data[[#This Row],[Marca]])</f>
        <v>2.6</v>
      </c>
      <c r="J72" s="10">
        <f>_xlfn.XLOOKUP(Data[[#This Row],[Marca]],$R$3:$R$5,$S$3:$S$5,,0,1)</f>
        <v>1.7999999999999999E-2</v>
      </c>
      <c r="K72" s="8">
        <f ca="1">PRODUCT(Data[[#This Row],[Precio '[Bs.']]],1-Data[[#This Row],[Comisión '[Bs.']]],Data[[#This Row],[Cantidad]])</f>
        <v>339.57560000000001</v>
      </c>
    </row>
    <row r="73" spans="2:11" ht="16.95" customHeight="1" x14ac:dyDescent="0.3">
      <c r="B73" s="3">
        <v>42806</v>
      </c>
      <c r="C73" s="1" t="s">
        <v>12</v>
      </c>
      <c r="D73" s="1" t="s">
        <v>17</v>
      </c>
      <c r="E73" s="1" t="s">
        <v>14</v>
      </c>
      <c r="F73" s="2" t="s">
        <v>15</v>
      </c>
      <c r="G73" s="2" t="s">
        <v>19</v>
      </c>
      <c r="H73" s="8">
        <v>207</v>
      </c>
      <c r="I73" s="9">
        <f ca="1">INDIRECT(Data[[#This Row],[Producto]]) INDIRECT(Data[[#This Row],[Marca]])</f>
        <v>3.8</v>
      </c>
      <c r="J73" s="10">
        <f>_xlfn.XLOOKUP(Data[[#This Row],[Marca]],$R$3:$R$5,$S$3:$S$5,,0,1)</f>
        <v>1.7999999999999999E-2</v>
      </c>
      <c r="K73" s="8">
        <f ca="1">PRODUCT(Data[[#This Row],[Precio '[Bs.']]],1-Data[[#This Row],[Comisión '[Bs.']]],Data[[#This Row],[Cantidad]])</f>
        <v>772.44119999999998</v>
      </c>
    </row>
    <row r="74" spans="2:11" ht="16.95" customHeight="1" x14ac:dyDescent="0.3">
      <c r="B74" s="3">
        <v>42807</v>
      </c>
      <c r="C74" s="1" t="s">
        <v>7</v>
      </c>
      <c r="D74" s="1" t="s">
        <v>21</v>
      </c>
      <c r="E74" s="1" t="s">
        <v>18</v>
      </c>
      <c r="F74" s="2" t="s">
        <v>15</v>
      </c>
      <c r="G74" s="2" t="s">
        <v>16</v>
      </c>
      <c r="H74" s="8">
        <v>103</v>
      </c>
      <c r="I74" s="9">
        <f ca="1">INDIRECT(Data[[#This Row],[Producto]]) INDIRECT(Data[[#This Row],[Marca]])</f>
        <v>2.5</v>
      </c>
      <c r="J74" s="10">
        <f>_xlfn.XLOOKUP(Data[[#This Row],[Marca]],$R$3:$R$5,$S$3:$S$5,,0,1)</f>
        <v>0.02</v>
      </c>
      <c r="K74" s="8">
        <f ca="1">PRODUCT(Data[[#This Row],[Precio '[Bs.']]],1-Data[[#This Row],[Comisión '[Bs.']]],Data[[#This Row],[Cantidad]])</f>
        <v>252.35000000000002</v>
      </c>
    </row>
    <row r="75" spans="2:11" ht="16.95" customHeight="1" x14ac:dyDescent="0.3">
      <c r="B75" s="3">
        <v>42808</v>
      </c>
      <c r="C75" s="1" t="s">
        <v>20</v>
      </c>
      <c r="D75" s="1" t="s">
        <v>8</v>
      </c>
      <c r="E75" s="1" t="s">
        <v>14</v>
      </c>
      <c r="F75" s="2" t="s">
        <v>10</v>
      </c>
      <c r="G75" s="2" t="s">
        <v>11</v>
      </c>
      <c r="H75" s="8">
        <v>33</v>
      </c>
      <c r="I75" s="9">
        <f ca="1">INDIRECT(Data[[#This Row],[Producto]]) INDIRECT(Data[[#This Row],[Marca]])</f>
        <v>7.3</v>
      </c>
      <c r="J75" s="10">
        <f>_xlfn.XLOOKUP(Data[[#This Row],[Marca]],$R$3:$R$5,$S$3:$S$5,,0,1)</f>
        <v>1.4999999999999999E-2</v>
      </c>
      <c r="K75" s="8">
        <f ca="1">PRODUCT(Data[[#This Row],[Precio '[Bs.']]],1-Data[[#This Row],[Comisión '[Bs.']]],Data[[#This Row],[Cantidad]])</f>
        <v>237.28649999999999</v>
      </c>
    </row>
    <row r="76" spans="2:11" ht="16.95" customHeight="1" x14ac:dyDescent="0.3">
      <c r="B76" s="3">
        <v>42809</v>
      </c>
      <c r="C76" s="1" t="s">
        <v>12</v>
      </c>
      <c r="D76" s="1" t="s">
        <v>13</v>
      </c>
      <c r="E76" s="1" t="s">
        <v>9</v>
      </c>
      <c r="F76" s="2" t="s">
        <v>22</v>
      </c>
      <c r="G76" s="2" t="s">
        <v>16</v>
      </c>
      <c r="H76" s="8">
        <v>237</v>
      </c>
      <c r="I76" s="9">
        <f ca="1">INDIRECT(Data[[#This Row],[Producto]]) INDIRECT(Data[[#This Row],[Marca]])</f>
        <v>4.0999999999999996</v>
      </c>
      <c r="J76" s="10">
        <f>_xlfn.XLOOKUP(Data[[#This Row],[Marca]],$R$3:$R$5,$S$3:$S$5,,0,1)</f>
        <v>0.02</v>
      </c>
      <c r="K76" s="8">
        <f ca="1">PRODUCT(Data[[#This Row],[Precio '[Bs.']]],1-Data[[#This Row],[Comisión '[Bs.']]],Data[[#This Row],[Cantidad]])</f>
        <v>952.26599999999996</v>
      </c>
    </row>
    <row r="77" spans="2:11" ht="16.95" customHeight="1" x14ac:dyDescent="0.3">
      <c r="B77" s="3">
        <v>42810</v>
      </c>
      <c r="C77" s="1" t="s">
        <v>20</v>
      </c>
      <c r="D77" s="1" t="s">
        <v>17</v>
      </c>
      <c r="E77" s="1" t="s">
        <v>14</v>
      </c>
      <c r="F77" s="2" t="s">
        <v>22</v>
      </c>
      <c r="G77" s="2" t="s">
        <v>19</v>
      </c>
      <c r="H77" s="8">
        <v>75</v>
      </c>
      <c r="I77" s="9">
        <f ca="1">INDIRECT(Data[[#This Row],[Producto]]) INDIRECT(Data[[#This Row],[Marca]])</f>
        <v>2.6</v>
      </c>
      <c r="J77" s="10">
        <f>_xlfn.XLOOKUP(Data[[#This Row],[Marca]],$R$3:$R$5,$S$3:$S$5,,0,1)</f>
        <v>1.7999999999999999E-2</v>
      </c>
      <c r="K77" s="8">
        <f ca="1">PRODUCT(Data[[#This Row],[Precio '[Bs.']]],1-Data[[#This Row],[Comisión '[Bs.']]],Data[[#This Row],[Cantidad]])</f>
        <v>191.48999999999998</v>
      </c>
    </row>
    <row r="78" spans="2:11" ht="16.95" customHeight="1" x14ac:dyDescent="0.3">
      <c r="B78" s="3">
        <v>42811</v>
      </c>
      <c r="C78" s="1" t="s">
        <v>20</v>
      </c>
      <c r="D78" s="1" t="s">
        <v>21</v>
      </c>
      <c r="E78" s="1" t="s">
        <v>9</v>
      </c>
      <c r="F78" s="2" t="s">
        <v>10</v>
      </c>
      <c r="G78" s="2" t="s">
        <v>11</v>
      </c>
      <c r="H78" s="8">
        <v>53</v>
      </c>
      <c r="I78" s="9">
        <f ca="1">INDIRECT(Data[[#This Row],[Producto]]) INDIRECT(Data[[#This Row],[Marca]])</f>
        <v>7.3</v>
      </c>
      <c r="J78" s="10">
        <f>_xlfn.XLOOKUP(Data[[#This Row],[Marca]],$R$3:$R$5,$S$3:$S$5,,0,1)</f>
        <v>1.4999999999999999E-2</v>
      </c>
      <c r="K78" s="8">
        <f ca="1">PRODUCT(Data[[#This Row],[Precio '[Bs.']]],1-Data[[#This Row],[Comisión '[Bs.']]],Data[[#This Row],[Cantidad]])</f>
        <v>381.09649999999999</v>
      </c>
    </row>
    <row r="79" spans="2:11" ht="16.95" customHeight="1" x14ac:dyDescent="0.3">
      <c r="B79" s="3">
        <v>42812</v>
      </c>
      <c r="C79" s="1" t="s">
        <v>12</v>
      </c>
      <c r="D79" s="1" t="s">
        <v>8</v>
      </c>
      <c r="E79" s="1" t="s">
        <v>14</v>
      </c>
      <c r="F79" s="2" t="s">
        <v>22</v>
      </c>
      <c r="G79" s="2" t="s">
        <v>16</v>
      </c>
      <c r="H79" s="8">
        <v>54</v>
      </c>
      <c r="I79" s="9">
        <f ca="1">INDIRECT(Data[[#This Row],[Producto]]) INDIRECT(Data[[#This Row],[Marca]])</f>
        <v>4.0999999999999996</v>
      </c>
      <c r="J79" s="10">
        <f>_xlfn.XLOOKUP(Data[[#This Row],[Marca]],$R$3:$R$5,$S$3:$S$5,,0,1)</f>
        <v>0.02</v>
      </c>
      <c r="K79" s="8">
        <f ca="1">PRODUCT(Data[[#This Row],[Precio '[Bs.']]],1-Data[[#This Row],[Comisión '[Bs.']]],Data[[#This Row],[Cantidad]])</f>
        <v>216.97199999999998</v>
      </c>
    </row>
    <row r="80" spans="2:11" ht="16.95" customHeight="1" x14ac:dyDescent="0.3">
      <c r="B80" s="3">
        <v>42813</v>
      </c>
      <c r="C80" s="1" t="s">
        <v>7</v>
      </c>
      <c r="D80" s="1" t="s">
        <v>13</v>
      </c>
      <c r="E80" s="1" t="s">
        <v>14</v>
      </c>
      <c r="F80" s="2" t="s">
        <v>15</v>
      </c>
      <c r="G80" s="2" t="s">
        <v>16</v>
      </c>
      <c r="H80" s="8">
        <v>198</v>
      </c>
      <c r="I80" s="9">
        <f ca="1">INDIRECT(Data[[#This Row],[Producto]]) INDIRECT(Data[[#This Row],[Marca]])</f>
        <v>2.5</v>
      </c>
      <c r="J80" s="10">
        <f>_xlfn.XLOOKUP(Data[[#This Row],[Marca]],$R$3:$R$5,$S$3:$S$5,,0,1)</f>
        <v>0.02</v>
      </c>
      <c r="K80" s="8">
        <f ca="1">PRODUCT(Data[[#This Row],[Precio '[Bs.']]],1-Data[[#This Row],[Comisión '[Bs.']]],Data[[#This Row],[Cantidad]])</f>
        <v>485.1</v>
      </c>
    </row>
    <row r="81" spans="2:11" ht="16.95" customHeight="1" x14ac:dyDescent="0.3">
      <c r="B81" s="3">
        <v>42814</v>
      </c>
      <c r="C81" s="1" t="s">
        <v>7</v>
      </c>
      <c r="D81" s="1" t="s">
        <v>17</v>
      </c>
      <c r="E81" s="1" t="s">
        <v>18</v>
      </c>
      <c r="F81" s="2" t="s">
        <v>22</v>
      </c>
      <c r="G81" s="2" t="s">
        <v>11</v>
      </c>
      <c r="H81" s="8">
        <v>131</v>
      </c>
      <c r="I81" s="9">
        <f ca="1">INDIRECT(Data[[#This Row],[Producto]]) INDIRECT(Data[[#This Row],[Marca]])</f>
        <v>3.4</v>
      </c>
      <c r="J81" s="10">
        <f>_xlfn.XLOOKUP(Data[[#This Row],[Marca]],$R$3:$R$5,$S$3:$S$5,,0,1)</f>
        <v>1.4999999999999999E-2</v>
      </c>
      <c r="K81" s="8">
        <f ca="1">PRODUCT(Data[[#This Row],[Precio '[Bs.']]],1-Data[[#This Row],[Comisión '[Bs.']]],Data[[#This Row],[Cantidad]])</f>
        <v>438.71899999999999</v>
      </c>
    </row>
    <row r="82" spans="2:11" ht="16.95" customHeight="1" x14ac:dyDescent="0.3">
      <c r="B82" s="3">
        <v>42815</v>
      </c>
      <c r="C82" s="1" t="s">
        <v>20</v>
      </c>
      <c r="D82" s="1" t="s">
        <v>21</v>
      </c>
      <c r="E82" s="1" t="s">
        <v>9</v>
      </c>
      <c r="F82" s="2" t="s">
        <v>22</v>
      </c>
      <c r="G82" s="2" t="s">
        <v>19</v>
      </c>
      <c r="H82" s="8">
        <v>196</v>
      </c>
      <c r="I82" s="9">
        <f ca="1">INDIRECT(Data[[#This Row],[Producto]]) INDIRECT(Data[[#This Row],[Marca]])</f>
        <v>2.6</v>
      </c>
      <c r="J82" s="10">
        <f>_xlfn.XLOOKUP(Data[[#This Row],[Marca]],$R$3:$R$5,$S$3:$S$5,,0,1)</f>
        <v>1.7999999999999999E-2</v>
      </c>
      <c r="K82" s="8">
        <f ca="1">PRODUCT(Data[[#This Row],[Precio '[Bs.']]],1-Data[[#This Row],[Comisión '[Bs.']]],Data[[#This Row],[Cantidad]])</f>
        <v>500.42719999999997</v>
      </c>
    </row>
    <row r="83" spans="2:11" ht="16.95" customHeight="1" x14ac:dyDescent="0.3">
      <c r="B83" s="3">
        <v>42816</v>
      </c>
      <c r="C83" s="1" t="s">
        <v>12</v>
      </c>
      <c r="D83" s="1" t="s">
        <v>8</v>
      </c>
      <c r="E83" s="1" t="s">
        <v>18</v>
      </c>
      <c r="F83" s="2" t="s">
        <v>15</v>
      </c>
      <c r="G83" s="2" t="s">
        <v>11</v>
      </c>
      <c r="H83" s="8">
        <v>230</v>
      </c>
      <c r="I83" s="9">
        <f ca="1">INDIRECT(Data[[#This Row],[Producto]]) INDIRECT(Data[[#This Row],[Marca]])</f>
        <v>4.9000000000000004</v>
      </c>
      <c r="J83" s="10">
        <f>_xlfn.XLOOKUP(Data[[#This Row],[Marca]],$R$3:$R$5,$S$3:$S$5,,0,1)</f>
        <v>1.4999999999999999E-2</v>
      </c>
      <c r="K83" s="8">
        <f ca="1">PRODUCT(Data[[#This Row],[Precio '[Bs.']]],1-Data[[#This Row],[Comisión '[Bs.']]],Data[[#This Row],[Cantidad]])</f>
        <v>1110.095</v>
      </c>
    </row>
    <row r="84" spans="2:11" ht="16.95" customHeight="1" x14ac:dyDescent="0.3">
      <c r="B84" s="3">
        <v>42817</v>
      </c>
      <c r="C84" s="1" t="s">
        <v>20</v>
      </c>
      <c r="D84" s="1" t="s">
        <v>13</v>
      </c>
      <c r="E84" s="1" t="s">
        <v>18</v>
      </c>
      <c r="F84" s="2" t="s">
        <v>22</v>
      </c>
      <c r="G84" s="2" t="s">
        <v>19</v>
      </c>
      <c r="H84" s="8">
        <v>82</v>
      </c>
      <c r="I84" s="9">
        <f ca="1">INDIRECT(Data[[#This Row],[Producto]]) INDIRECT(Data[[#This Row],[Marca]])</f>
        <v>2.6</v>
      </c>
      <c r="J84" s="10">
        <f>_xlfn.XLOOKUP(Data[[#This Row],[Marca]],$R$3:$R$5,$S$3:$S$5,,0,1)</f>
        <v>1.7999999999999999E-2</v>
      </c>
      <c r="K84" s="8">
        <f ca="1">PRODUCT(Data[[#This Row],[Precio '[Bs.']]],1-Data[[#This Row],[Comisión '[Bs.']]],Data[[#This Row],[Cantidad]])</f>
        <v>209.36239999999998</v>
      </c>
    </row>
    <row r="85" spans="2:11" ht="16.95" customHeight="1" x14ac:dyDescent="0.3">
      <c r="B85" s="3">
        <v>42818</v>
      </c>
      <c r="C85" s="1" t="s">
        <v>7</v>
      </c>
      <c r="D85" s="1" t="s">
        <v>17</v>
      </c>
      <c r="E85" s="1" t="s">
        <v>14</v>
      </c>
      <c r="F85" s="2" t="s">
        <v>15</v>
      </c>
      <c r="G85" s="2" t="s">
        <v>19</v>
      </c>
      <c r="H85" s="8">
        <v>266</v>
      </c>
      <c r="I85" s="9">
        <f ca="1">INDIRECT(Data[[#This Row],[Producto]]) INDIRECT(Data[[#This Row],[Marca]])</f>
        <v>3.8</v>
      </c>
      <c r="J85" s="10">
        <f>_xlfn.XLOOKUP(Data[[#This Row],[Marca]],$R$3:$R$5,$S$3:$S$5,,0,1)</f>
        <v>1.7999999999999999E-2</v>
      </c>
      <c r="K85" s="8">
        <f ca="1">PRODUCT(Data[[#This Row],[Precio '[Bs.']]],1-Data[[#This Row],[Comisión '[Bs.']]],Data[[#This Row],[Cantidad]])</f>
        <v>992.60559999999998</v>
      </c>
    </row>
    <row r="86" spans="2:11" ht="16.95" customHeight="1" x14ac:dyDescent="0.3">
      <c r="B86" s="3">
        <v>42819</v>
      </c>
      <c r="C86" s="1" t="s">
        <v>12</v>
      </c>
      <c r="D86" s="1" t="s">
        <v>21</v>
      </c>
      <c r="E86" s="1" t="s">
        <v>18</v>
      </c>
      <c r="F86" s="2" t="s">
        <v>10</v>
      </c>
      <c r="G86" s="2" t="s">
        <v>16</v>
      </c>
      <c r="H86" s="8">
        <v>196</v>
      </c>
      <c r="I86" s="9">
        <f ca="1">INDIRECT(Data[[#This Row],[Producto]]) INDIRECT(Data[[#This Row],[Marca]])</f>
        <v>5.5</v>
      </c>
      <c r="J86" s="10">
        <f>_xlfn.XLOOKUP(Data[[#This Row],[Marca]],$R$3:$R$5,$S$3:$S$5,,0,1)</f>
        <v>0.02</v>
      </c>
      <c r="K86" s="8">
        <f ca="1">PRODUCT(Data[[#This Row],[Precio '[Bs.']]],1-Data[[#This Row],[Comisión '[Bs.']]],Data[[#This Row],[Cantidad]])</f>
        <v>1056.4399999999998</v>
      </c>
    </row>
    <row r="87" spans="2:11" ht="16.95" customHeight="1" x14ac:dyDescent="0.3">
      <c r="B87" s="3">
        <v>42820</v>
      </c>
      <c r="C87" s="1" t="s">
        <v>7</v>
      </c>
      <c r="D87" s="1" t="s">
        <v>8</v>
      </c>
      <c r="E87" s="1" t="s">
        <v>9</v>
      </c>
      <c r="F87" s="2" t="s">
        <v>10</v>
      </c>
      <c r="G87" s="2" t="s">
        <v>11</v>
      </c>
      <c r="H87" s="8">
        <v>176</v>
      </c>
      <c r="I87" s="9">
        <f ca="1">INDIRECT(Data[[#This Row],[Producto]]) INDIRECT(Data[[#This Row],[Marca]])</f>
        <v>7.3</v>
      </c>
      <c r="J87" s="10">
        <f>_xlfn.XLOOKUP(Data[[#This Row],[Marca]],$R$3:$R$5,$S$3:$S$5,,0,1)</f>
        <v>1.4999999999999999E-2</v>
      </c>
      <c r="K87" s="8">
        <f ca="1">PRODUCT(Data[[#This Row],[Precio '[Bs.']]],1-Data[[#This Row],[Comisión '[Bs.']]],Data[[#This Row],[Cantidad]])</f>
        <v>1265.528</v>
      </c>
    </row>
    <row r="88" spans="2:11" ht="16.95" customHeight="1" x14ac:dyDescent="0.3">
      <c r="B88" s="3">
        <v>42821</v>
      </c>
      <c r="C88" s="1" t="s">
        <v>12</v>
      </c>
      <c r="D88" s="1" t="s">
        <v>13</v>
      </c>
      <c r="E88" s="1" t="s">
        <v>9</v>
      </c>
      <c r="F88" s="2" t="s">
        <v>10</v>
      </c>
      <c r="G88" s="2" t="s">
        <v>16</v>
      </c>
      <c r="H88" s="8">
        <v>164</v>
      </c>
      <c r="I88" s="9">
        <f ca="1">INDIRECT(Data[[#This Row],[Producto]]) INDIRECT(Data[[#This Row],[Marca]])</f>
        <v>5.5</v>
      </c>
      <c r="J88" s="10">
        <f>_xlfn.XLOOKUP(Data[[#This Row],[Marca]],$R$3:$R$5,$S$3:$S$5,,0,1)</f>
        <v>0.02</v>
      </c>
      <c r="K88" s="8">
        <f ca="1">PRODUCT(Data[[#This Row],[Precio '[Bs.']]],1-Data[[#This Row],[Comisión '[Bs.']]],Data[[#This Row],[Cantidad]])</f>
        <v>883.95999999999992</v>
      </c>
    </row>
    <row r="89" spans="2:11" ht="16.95" customHeight="1" x14ac:dyDescent="0.3">
      <c r="B89" s="3">
        <v>42822</v>
      </c>
      <c r="C89" s="1" t="s">
        <v>12</v>
      </c>
      <c r="D89" s="1" t="s">
        <v>17</v>
      </c>
      <c r="E89" s="1" t="s">
        <v>14</v>
      </c>
      <c r="F89" s="2" t="s">
        <v>22</v>
      </c>
      <c r="G89" s="2" t="s">
        <v>19</v>
      </c>
      <c r="H89" s="8">
        <v>181</v>
      </c>
      <c r="I89" s="9">
        <f ca="1">INDIRECT(Data[[#This Row],[Producto]]) INDIRECT(Data[[#This Row],[Marca]])</f>
        <v>2.6</v>
      </c>
      <c r="J89" s="10">
        <f>_xlfn.XLOOKUP(Data[[#This Row],[Marca]],$R$3:$R$5,$S$3:$S$5,,0,1)</f>
        <v>1.7999999999999999E-2</v>
      </c>
      <c r="K89" s="8">
        <f ca="1">PRODUCT(Data[[#This Row],[Precio '[Bs.']]],1-Data[[#This Row],[Comisión '[Bs.']]],Data[[#This Row],[Cantidad]])</f>
        <v>462.12919999999997</v>
      </c>
    </row>
    <row r="90" spans="2:11" ht="16.95" customHeight="1" x14ac:dyDescent="0.3">
      <c r="B90" s="3">
        <v>42823</v>
      </c>
      <c r="C90" s="1" t="s">
        <v>20</v>
      </c>
      <c r="D90" s="1" t="s">
        <v>21</v>
      </c>
      <c r="E90" s="1" t="s">
        <v>9</v>
      </c>
      <c r="F90" s="2" t="s">
        <v>15</v>
      </c>
      <c r="G90" s="2" t="s">
        <v>11</v>
      </c>
      <c r="H90" s="8">
        <v>155</v>
      </c>
      <c r="I90" s="9">
        <f ca="1">INDIRECT(Data[[#This Row],[Producto]]) INDIRECT(Data[[#This Row],[Marca]])</f>
        <v>4.9000000000000004</v>
      </c>
      <c r="J90" s="10">
        <f>_xlfn.XLOOKUP(Data[[#This Row],[Marca]],$R$3:$R$5,$S$3:$S$5,,0,1)</f>
        <v>1.4999999999999999E-2</v>
      </c>
      <c r="K90" s="8">
        <f ca="1">PRODUCT(Data[[#This Row],[Precio '[Bs.']]],1-Data[[#This Row],[Comisión '[Bs.']]],Data[[#This Row],[Cantidad]])</f>
        <v>748.10750000000007</v>
      </c>
    </row>
    <row r="91" spans="2:11" ht="16.95" customHeight="1" x14ac:dyDescent="0.3">
      <c r="B91" s="3">
        <v>42824</v>
      </c>
      <c r="C91" s="1" t="s">
        <v>7</v>
      </c>
      <c r="D91" s="1" t="s">
        <v>8</v>
      </c>
      <c r="E91" s="1" t="s">
        <v>18</v>
      </c>
      <c r="F91" s="2" t="s">
        <v>10</v>
      </c>
      <c r="G91" s="2" t="s">
        <v>16</v>
      </c>
      <c r="H91" s="8">
        <v>125</v>
      </c>
      <c r="I91" s="9">
        <f ca="1">INDIRECT(Data[[#This Row],[Producto]]) INDIRECT(Data[[#This Row],[Marca]])</f>
        <v>5.5</v>
      </c>
      <c r="J91" s="10">
        <f>_xlfn.XLOOKUP(Data[[#This Row],[Marca]],$R$3:$R$5,$S$3:$S$5,,0,1)</f>
        <v>0.02</v>
      </c>
      <c r="K91" s="8">
        <f ca="1">PRODUCT(Data[[#This Row],[Precio '[Bs.']]],1-Data[[#This Row],[Comisión '[Bs.']]],Data[[#This Row],[Cantidad]])</f>
        <v>673.75</v>
      </c>
    </row>
    <row r="92" spans="2:11" ht="16.95" customHeight="1" x14ac:dyDescent="0.3">
      <c r="B92" s="3">
        <v>42825</v>
      </c>
      <c r="C92" s="1" t="s">
        <v>20</v>
      </c>
      <c r="D92" s="1" t="s">
        <v>13</v>
      </c>
      <c r="E92" s="1" t="s">
        <v>14</v>
      </c>
      <c r="F92" s="2" t="s">
        <v>15</v>
      </c>
      <c r="G92" s="2" t="s">
        <v>16</v>
      </c>
      <c r="H92" s="8">
        <v>160</v>
      </c>
      <c r="I92" s="9">
        <f ca="1">INDIRECT(Data[[#This Row],[Producto]]) INDIRECT(Data[[#This Row],[Marca]])</f>
        <v>2.5</v>
      </c>
      <c r="J92" s="10">
        <f>_xlfn.XLOOKUP(Data[[#This Row],[Marca]],$R$3:$R$5,$S$3:$S$5,,0,1)</f>
        <v>0.02</v>
      </c>
      <c r="K92" s="8">
        <f ca="1">PRODUCT(Data[[#This Row],[Precio '[Bs.']]],1-Data[[#This Row],[Comisión '[Bs.']]],Data[[#This Row],[Cantidad]])</f>
        <v>392</v>
      </c>
    </row>
    <row r="93" spans="2:11" ht="16.95" customHeight="1" x14ac:dyDescent="0.3">
      <c r="B93" s="3">
        <v>42826</v>
      </c>
      <c r="C93" s="1" t="s">
        <v>7</v>
      </c>
      <c r="D93" s="1" t="s">
        <v>8</v>
      </c>
      <c r="E93" s="1" t="s">
        <v>9</v>
      </c>
      <c r="F93" s="2" t="s">
        <v>10</v>
      </c>
      <c r="G93" s="2" t="s">
        <v>11</v>
      </c>
      <c r="H93" s="8">
        <v>151</v>
      </c>
      <c r="I93" s="9">
        <f ca="1">INDIRECT(Data[[#This Row],[Producto]]) INDIRECT(Data[[#This Row],[Marca]])</f>
        <v>7.3</v>
      </c>
      <c r="J93" s="10">
        <f>_xlfn.XLOOKUP(Data[[#This Row],[Marca]],$R$3:$R$5,$S$3:$S$5,,0,1)</f>
        <v>1.4999999999999999E-2</v>
      </c>
      <c r="K93" s="8">
        <f ca="1">PRODUCT(Data[[#This Row],[Precio '[Bs.']]],1-Data[[#This Row],[Comisión '[Bs.']]],Data[[#This Row],[Cantidad]])</f>
        <v>1085.7655</v>
      </c>
    </row>
    <row r="94" spans="2:11" ht="16.95" customHeight="1" x14ac:dyDescent="0.3">
      <c r="B94" s="3">
        <v>42827</v>
      </c>
      <c r="C94" s="1" t="s">
        <v>12</v>
      </c>
      <c r="D94" s="1" t="s">
        <v>13</v>
      </c>
      <c r="E94" s="1" t="s">
        <v>14</v>
      </c>
      <c r="F94" s="2" t="s">
        <v>15</v>
      </c>
      <c r="G94" s="2" t="s">
        <v>16</v>
      </c>
      <c r="H94" s="8">
        <v>80</v>
      </c>
      <c r="I94" s="9">
        <f ca="1">INDIRECT(Data[[#This Row],[Producto]]) INDIRECT(Data[[#This Row],[Marca]])</f>
        <v>2.5</v>
      </c>
      <c r="J94" s="10">
        <f>_xlfn.XLOOKUP(Data[[#This Row],[Marca]],$R$3:$R$5,$S$3:$S$5,,0,1)</f>
        <v>0.02</v>
      </c>
      <c r="K94" s="8">
        <f ca="1">PRODUCT(Data[[#This Row],[Precio '[Bs.']]],1-Data[[#This Row],[Comisión '[Bs.']]],Data[[#This Row],[Cantidad]])</f>
        <v>196</v>
      </c>
    </row>
    <row r="95" spans="2:11" ht="16.95" customHeight="1" x14ac:dyDescent="0.3">
      <c r="B95" s="3">
        <v>42828</v>
      </c>
      <c r="C95" s="1" t="s">
        <v>7</v>
      </c>
      <c r="D95" s="1" t="s">
        <v>17</v>
      </c>
      <c r="E95" s="1" t="s">
        <v>18</v>
      </c>
      <c r="F95" s="2" t="s">
        <v>10</v>
      </c>
      <c r="G95" s="2" t="s">
        <v>19</v>
      </c>
      <c r="H95" s="8">
        <v>127</v>
      </c>
      <c r="I95" s="9">
        <f ca="1">INDIRECT(Data[[#This Row],[Producto]]) INDIRECT(Data[[#This Row],[Marca]])</f>
        <v>8</v>
      </c>
      <c r="J95" s="10">
        <f>_xlfn.XLOOKUP(Data[[#This Row],[Marca]],$R$3:$R$5,$S$3:$S$5,,0,1)</f>
        <v>1.7999999999999999E-2</v>
      </c>
      <c r="K95" s="8">
        <f ca="1">PRODUCT(Data[[#This Row],[Precio '[Bs.']]],1-Data[[#This Row],[Comisión '[Bs.']]],Data[[#This Row],[Cantidad]])</f>
        <v>997.71199999999999</v>
      </c>
    </row>
    <row r="96" spans="2:11" ht="16.95" customHeight="1" x14ac:dyDescent="0.3">
      <c r="B96" s="3">
        <v>42829</v>
      </c>
      <c r="C96" s="1" t="s">
        <v>20</v>
      </c>
      <c r="D96" s="1" t="s">
        <v>21</v>
      </c>
      <c r="E96" s="1" t="s">
        <v>9</v>
      </c>
      <c r="F96" s="2" t="s">
        <v>22</v>
      </c>
      <c r="G96" s="2" t="s">
        <v>11</v>
      </c>
      <c r="H96" s="8">
        <v>132</v>
      </c>
      <c r="I96" s="9">
        <f ca="1">INDIRECT(Data[[#This Row],[Producto]]) INDIRECT(Data[[#This Row],[Marca]])</f>
        <v>3.4</v>
      </c>
      <c r="J96" s="10">
        <f>_xlfn.XLOOKUP(Data[[#This Row],[Marca]],$R$3:$R$5,$S$3:$S$5,,0,1)</f>
        <v>1.4999999999999999E-2</v>
      </c>
      <c r="K96" s="8">
        <f ca="1">PRODUCT(Data[[#This Row],[Precio '[Bs.']]],1-Data[[#This Row],[Comisión '[Bs.']]],Data[[#This Row],[Cantidad]])</f>
        <v>442.06799999999998</v>
      </c>
    </row>
    <row r="97" spans="2:11" ht="16.95" customHeight="1" x14ac:dyDescent="0.3">
      <c r="B97" s="3">
        <v>42830</v>
      </c>
      <c r="C97" s="1" t="s">
        <v>12</v>
      </c>
      <c r="D97" s="1" t="s">
        <v>8</v>
      </c>
      <c r="E97" s="1" t="s">
        <v>9</v>
      </c>
      <c r="F97" s="2" t="s">
        <v>15</v>
      </c>
      <c r="G97" s="2" t="s">
        <v>16</v>
      </c>
      <c r="H97" s="8">
        <v>55</v>
      </c>
      <c r="I97" s="9">
        <f ca="1">INDIRECT(Data[[#This Row],[Producto]]) INDIRECT(Data[[#This Row],[Marca]])</f>
        <v>2.5</v>
      </c>
      <c r="J97" s="10">
        <f>_xlfn.XLOOKUP(Data[[#This Row],[Marca]],$R$3:$R$5,$S$3:$S$5,,0,1)</f>
        <v>0.02</v>
      </c>
      <c r="K97" s="8">
        <f ca="1">PRODUCT(Data[[#This Row],[Precio '[Bs.']]],1-Data[[#This Row],[Comisión '[Bs.']]],Data[[#This Row],[Cantidad]])</f>
        <v>134.75</v>
      </c>
    </row>
    <row r="98" spans="2:11" ht="16.95" customHeight="1" x14ac:dyDescent="0.3">
      <c r="B98" s="3">
        <v>42831</v>
      </c>
      <c r="C98" s="1" t="s">
        <v>20</v>
      </c>
      <c r="D98" s="1" t="s">
        <v>13</v>
      </c>
      <c r="E98" s="1" t="s">
        <v>18</v>
      </c>
      <c r="F98" s="2" t="s">
        <v>15</v>
      </c>
      <c r="G98" s="2" t="s">
        <v>16</v>
      </c>
      <c r="H98" s="8">
        <v>113</v>
      </c>
      <c r="I98" s="9">
        <f ca="1">INDIRECT(Data[[#This Row],[Producto]]) INDIRECT(Data[[#This Row],[Marca]])</f>
        <v>2.5</v>
      </c>
      <c r="J98" s="10">
        <f>_xlfn.XLOOKUP(Data[[#This Row],[Marca]],$R$3:$R$5,$S$3:$S$5,,0,1)</f>
        <v>0.02</v>
      </c>
      <c r="K98" s="8">
        <f ca="1">PRODUCT(Data[[#This Row],[Precio '[Bs.']]],1-Data[[#This Row],[Comisión '[Bs.']]],Data[[#This Row],[Cantidad]])</f>
        <v>276.85000000000002</v>
      </c>
    </row>
    <row r="99" spans="2:11" ht="16.95" customHeight="1" x14ac:dyDescent="0.3">
      <c r="B99" s="3">
        <v>42832</v>
      </c>
      <c r="C99" s="1" t="s">
        <v>20</v>
      </c>
      <c r="D99" s="1" t="s">
        <v>17</v>
      </c>
      <c r="E99" s="1" t="s">
        <v>14</v>
      </c>
      <c r="F99" s="2" t="s">
        <v>10</v>
      </c>
      <c r="G99" s="2" t="s">
        <v>11</v>
      </c>
      <c r="H99" s="8">
        <v>166</v>
      </c>
      <c r="I99" s="9">
        <f ca="1">INDIRECT(Data[[#This Row],[Producto]]) INDIRECT(Data[[#This Row],[Marca]])</f>
        <v>7.3</v>
      </c>
      <c r="J99" s="10">
        <f>_xlfn.XLOOKUP(Data[[#This Row],[Marca]],$R$3:$R$5,$S$3:$S$5,,0,1)</f>
        <v>1.4999999999999999E-2</v>
      </c>
      <c r="K99" s="8">
        <f ca="1">PRODUCT(Data[[#This Row],[Precio '[Bs.']]],1-Data[[#This Row],[Comisión '[Bs.']]],Data[[#This Row],[Cantidad]])</f>
        <v>1193.623</v>
      </c>
    </row>
    <row r="100" spans="2:11" ht="16.95" customHeight="1" x14ac:dyDescent="0.3">
      <c r="B100" s="3">
        <v>42833</v>
      </c>
      <c r="C100" s="1" t="s">
        <v>12</v>
      </c>
      <c r="D100" s="1" t="s">
        <v>21</v>
      </c>
      <c r="E100" s="1" t="s">
        <v>18</v>
      </c>
      <c r="F100" s="2" t="s">
        <v>22</v>
      </c>
      <c r="G100" s="2" t="s">
        <v>19</v>
      </c>
      <c r="H100" s="8">
        <v>185</v>
      </c>
      <c r="I100" s="9">
        <f ca="1">INDIRECT(Data[[#This Row],[Producto]]) INDIRECT(Data[[#This Row],[Marca]])</f>
        <v>2.6</v>
      </c>
      <c r="J100" s="10">
        <f>_xlfn.XLOOKUP(Data[[#This Row],[Marca]],$R$3:$R$5,$S$3:$S$5,,0,1)</f>
        <v>1.7999999999999999E-2</v>
      </c>
      <c r="K100" s="8">
        <f ca="1">PRODUCT(Data[[#This Row],[Precio '[Bs.']]],1-Data[[#This Row],[Comisión '[Bs.']]],Data[[#This Row],[Cantidad]])</f>
        <v>472.34199999999998</v>
      </c>
    </row>
    <row r="101" spans="2:11" ht="16.95" customHeight="1" x14ac:dyDescent="0.3">
      <c r="B101" s="3">
        <v>42834</v>
      </c>
      <c r="C101" s="1" t="s">
        <v>7</v>
      </c>
      <c r="D101" s="1" t="s">
        <v>8</v>
      </c>
      <c r="E101" s="1" t="s">
        <v>14</v>
      </c>
      <c r="F101" s="2" t="s">
        <v>22</v>
      </c>
      <c r="G101" s="2" t="s">
        <v>11</v>
      </c>
      <c r="H101" s="8">
        <v>101</v>
      </c>
      <c r="I101" s="9">
        <f ca="1">INDIRECT(Data[[#This Row],[Producto]]) INDIRECT(Data[[#This Row],[Marca]])</f>
        <v>3.4</v>
      </c>
      <c r="J101" s="10">
        <f>_xlfn.XLOOKUP(Data[[#This Row],[Marca]],$R$3:$R$5,$S$3:$S$5,,0,1)</f>
        <v>1.4999999999999999E-2</v>
      </c>
      <c r="K101" s="8">
        <f ca="1">PRODUCT(Data[[#This Row],[Precio '[Bs.']]],1-Data[[#This Row],[Comisión '[Bs.']]],Data[[#This Row],[Cantidad]])</f>
        <v>338.24899999999997</v>
      </c>
    </row>
    <row r="102" spans="2:11" ht="16.95" customHeight="1" x14ac:dyDescent="0.3">
      <c r="B102" s="3">
        <v>42835</v>
      </c>
      <c r="C102" s="1" t="s">
        <v>7</v>
      </c>
      <c r="D102" s="1" t="s">
        <v>13</v>
      </c>
      <c r="E102" s="1" t="s">
        <v>9</v>
      </c>
      <c r="F102" s="2" t="s">
        <v>10</v>
      </c>
      <c r="G102" s="2" t="s">
        <v>19</v>
      </c>
      <c r="H102" s="8">
        <v>138</v>
      </c>
      <c r="I102" s="9">
        <f ca="1">INDIRECT(Data[[#This Row],[Producto]]) INDIRECT(Data[[#This Row],[Marca]])</f>
        <v>8</v>
      </c>
      <c r="J102" s="10">
        <f>_xlfn.XLOOKUP(Data[[#This Row],[Marca]],$R$3:$R$5,$S$3:$S$5,,0,1)</f>
        <v>1.7999999999999999E-2</v>
      </c>
      <c r="K102" s="8">
        <f ca="1">PRODUCT(Data[[#This Row],[Precio '[Bs.']]],1-Data[[#This Row],[Comisión '[Bs.']]],Data[[#This Row],[Cantidad]])</f>
        <v>1084.1279999999999</v>
      </c>
    </row>
    <row r="103" spans="2:11" ht="16.95" customHeight="1" x14ac:dyDescent="0.3">
      <c r="B103" s="3">
        <v>42836</v>
      </c>
      <c r="C103" s="1" t="s">
        <v>20</v>
      </c>
      <c r="D103" s="1" t="s">
        <v>17</v>
      </c>
      <c r="E103" s="1" t="s">
        <v>14</v>
      </c>
      <c r="F103" s="2" t="s">
        <v>22</v>
      </c>
      <c r="G103" s="2" t="s">
        <v>19</v>
      </c>
      <c r="H103" s="8">
        <v>63</v>
      </c>
      <c r="I103" s="9">
        <f ca="1">INDIRECT(Data[[#This Row],[Producto]]) INDIRECT(Data[[#This Row],[Marca]])</f>
        <v>2.6</v>
      </c>
      <c r="J103" s="10">
        <f>_xlfn.XLOOKUP(Data[[#This Row],[Marca]],$R$3:$R$5,$S$3:$S$5,,0,1)</f>
        <v>1.7999999999999999E-2</v>
      </c>
      <c r="K103" s="8">
        <f ca="1">PRODUCT(Data[[#This Row],[Precio '[Bs.']]],1-Data[[#This Row],[Comisión '[Bs.']]],Data[[#This Row],[Cantidad]])</f>
        <v>160.85159999999999</v>
      </c>
    </row>
    <row r="104" spans="2:11" ht="16.95" customHeight="1" x14ac:dyDescent="0.3">
      <c r="B104" s="3">
        <v>42837</v>
      </c>
      <c r="C104" s="1" t="s">
        <v>12</v>
      </c>
      <c r="D104" s="1" t="s">
        <v>21</v>
      </c>
      <c r="E104" s="1" t="s">
        <v>9</v>
      </c>
      <c r="F104" s="2" t="s">
        <v>15</v>
      </c>
      <c r="G104" s="2" t="s">
        <v>16</v>
      </c>
      <c r="H104" s="8">
        <v>153</v>
      </c>
      <c r="I104" s="9">
        <f ca="1">INDIRECT(Data[[#This Row],[Producto]]) INDIRECT(Data[[#This Row],[Marca]])</f>
        <v>2.5</v>
      </c>
      <c r="J104" s="10">
        <f>_xlfn.XLOOKUP(Data[[#This Row],[Marca]],$R$3:$R$5,$S$3:$S$5,,0,1)</f>
        <v>0.02</v>
      </c>
      <c r="K104" s="8">
        <f ca="1">PRODUCT(Data[[#This Row],[Precio '[Bs.']]],1-Data[[#This Row],[Comisión '[Bs.']]],Data[[#This Row],[Cantidad]])</f>
        <v>374.85</v>
      </c>
    </row>
    <row r="105" spans="2:11" ht="16.95" customHeight="1" x14ac:dyDescent="0.3">
      <c r="B105" s="3">
        <v>42838</v>
      </c>
      <c r="C105" s="1" t="s">
        <v>20</v>
      </c>
      <c r="D105" s="1" t="s">
        <v>8</v>
      </c>
      <c r="E105" s="1" t="s">
        <v>14</v>
      </c>
      <c r="F105" s="2" t="s">
        <v>22</v>
      </c>
      <c r="G105" s="2" t="s">
        <v>11</v>
      </c>
      <c r="H105" s="8">
        <v>59</v>
      </c>
      <c r="I105" s="9">
        <f ca="1">INDIRECT(Data[[#This Row],[Producto]]) INDIRECT(Data[[#This Row],[Marca]])</f>
        <v>3.4</v>
      </c>
      <c r="J105" s="10">
        <f>_xlfn.XLOOKUP(Data[[#This Row],[Marca]],$R$3:$R$5,$S$3:$S$5,,0,1)</f>
        <v>1.4999999999999999E-2</v>
      </c>
      <c r="K105" s="8">
        <f ca="1">PRODUCT(Data[[#This Row],[Precio '[Bs.']]],1-Data[[#This Row],[Comisión '[Bs.']]],Data[[#This Row],[Cantidad]])</f>
        <v>197.59099999999998</v>
      </c>
    </row>
    <row r="106" spans="2:11" ht="16.95" customHeight="1" x14ac:dyDescent="0.3">
      <c r="B106" s="3">
        <v>42839</v>
      </c>
      <c r="C106" s="1" t="s">
        <v>7</v>
      </c>
      <c r="D106" s="1" t="s">
        <v>13</v>
      </c>
      <c r="E106" s="1" t="s">
        <v>14</v>
      </c>
      <c r="F106" s="2" t="s">
        <v>22</v>
      </c>
      <c r="G106" s="2" t="s">
        <v>16</v>
      </c>
      <c r="H106" s="8">
        <v>64</v>
      </c>
      <c r="I106" s="9">
        <f ca="1">INDIRECT(Data[[#This Row],[Producto]]) INDIRECT(Data[[#This Row],[Marca]])</f>
        <v>4.0999999999999996</v>
      </c>
      <c r="J106" s="10">
        <f>_xlfn.XLOOKUP(Data[[#This Row],[Marca]],$R$3:$R$5,$S$3:$S$5,,0,1)</f>
        <v>0.02</v>
      </c>
      <c r="K106" s="8">
        <f ca="1">PRODUCT(Data[[#This Row],[Precio '[Bs.']]],1-Data[[#This Row],[Comisión '[Bs.']]],Data[[#This Row],[Cantidad]])</f>
        <v>257.15199999999999</v>
      </c>
    </row>
    <row r="107" spans="2:11" ht="16.95" customHeight="1" x14ac:dyDescent="0.3">
      <c r="B107" s="3">
        <v>42840</v>
      </c>
      <c r="C107" s="1" t="s">
        <v>12</v>
      </c>
      <c r="D107" s="1" t="s">
        <v>17</v>
      </c>
      <c r="E107" s="1" t="s">
        <v>18</v>
      </c>
      <c r="F107" s="2" t="s">
        <v>15</v>
      </c>
      <c r="G107" s="2" t="s">
        <v>19</v>
      </c>
      <c r="H107" s="8">
        <v>24</v>
      </c>
      <c r="I107" s="9">
        <f ca="1">INDIRECT(Data[[#This Row],[Producto]]) INDIRECT(Data[[#This Row],[Marca]])</f>
        <v>3.8</v>
      </c>
      <c r="J107" s="10">
        <f>_xlfn.XLOOKUP(Data[[#This Row],[Marca]],$R$3:$R$5,$S$3:$S$5,,0,1)</f>
        <v>1.7999999999999999E-2</v>
      </c>
      <c r="K107" s="8">
        <f ca="1">PRODUCT(Data[[#This Row],[Precio '[Bs.']]],1-Data[[#This Row],[Comisión '[Bs.']]],Data[[#This Row],[Cantidad]])</f>
        <v>89.558399999999992</v>
      </c>
    </row>
    <row r="108" spans="2:11" ht="16.95" customHeight="1" x14ac:dyDescent="0.3">
      <c r="B108" s="3">
        <v>42841</v>
      </c>
      <c r="C108" s="1" t="s">
        <v>7</v>
      </c>
      <c r="D108" s="1" t="s">
        <v>21</v>
      </c>
      <c r="E108" s="1" t="s">
        <v>9</v>
      </c>
      <c r="F108" s="2" t="s">
        <v>22</v>
      </c>
      <c r="G108" s="2" t="s">
        <v>11</v>
      </c>
      <c r="H108" s="8">
        <v>104</v>
      </c>
      <c r="I108" s="9">
        <f ca="1">INDIRECT(Data[[#This Row],[Producto]]) INDIRECT(Data[[#This Row],[Marca]])</f>
        <v>3.4</v>
      </c>
      <c r="J108" s="10">
        <f>_xlfn.XLOOKUP(Data[[#This Row],[Marca]],$R$3:$R$5,$S$3:$S$5,,0,1)</f>
        <v>1.4999999999999999E-2</v>
      </c>
      <c r="K108" s="8">
        <f ca="1">PRODUCT(Data[[#This Row],[Precio '[Bs.']]],1-Data[[#This Row],[Comisión '[Bs.']]],Data[[#This Row],[Cantidad]])</f>
        <v>348.29599999999999</v>
      </c>
    </row>
    <row r="109" spans="2:11" ht="16.95" customHeight="1" x14ac:dyDescent="0.3">
      <c r="B109" s="3">
        <v>42842</v>
      </c>
      <c r="C109" s="1" t="s">
        <v>12</v>
      </c>
      <c r="D109" s="1" t="s">
        <v>8</v>
      </c>
      <c r="E109" s="1" t="s">
        <v>18</v>
      </c>
      <c r="F109" s="2" t="s">
        <v>15</v>
      </c>
      <c r="G109" s="2" t="s">
        <v>16</v>
      </c>
      <c r="H109" s="8">
        <v>102</v>
      </c>
      <c r="I109" s="9">
        <f ca="1">INDIRECT(Data[[#This Row],[Producto]]) INDIRECT(Data[[#This Row],[Marca]])</f>
        <v>2.5</v>
      </c>
      <c r="J109" s="10">
        <f>_xlfn.XLOOKUP(Data[[#This Row],[Marca]],$R$3:$R$5,$S$3:$S$5,,0,1)</f>
        <v>0.02</v>
      </c>
      <c r="K109" s="8">
        <f ca="1">PRODUCT(Data[[#This Row],[Precio '[Bs.']]],1-Data[[#This Row],[Comisión '[Bs.']]],Data[[#This Row],[Cantidad]])</f>
        <v>249.9</v>
      </c>
    </row>
    <row r="110" spans="2:11" ht="16.95" customHeight="1" x14ac:dyDescent="0.3">
      <c r="B110" s="3">
        <v>42843</v>
      </c>
      <c r="C110" s="1" t="s">
        <v>12</v>
      </c>
      <c r="D110" s="1" t="s">
        <v>13</v>
      </c>
      <c r="E110" s="1" t="s">
        <v>18</v>
      </c>
      <c r="F110" s="2" t="s">
        <v>10</v>
      </c>
      <c r="G110" s="2" t="s">
        <v>16</v>
      </c>
      <c r="H110" s="8">
        <v>137</v>
      </c>
      <c r="I110" s="9">
        <f ca="1">INDIRECT(Data[[#This Row],[Producto]]) INDIRECT(Data[[#This Row],[Marca]])</f>
        <v>5.5</v>
      </c>
      <c r="J110" s="10">
        <f>_xlfn.XLOOKUP(Data[[#This Row],[Marca]],$R$3:$R$5,$S$3:$S$5,,0,1)</f>
        <v>0.02</v>
      </c>
      <c r="K110" s="8">
        <f ca="1">PRODUCT(Data[[#This Row],[Precio '[Bs.']]],1-Data[[#This Row],[Comisión '[Bs.']]],Data[[#This Row],[Cantidad]])</f>
        <v>738.43</v>
      </c>
    </row>
    <row r="111" spans="2:11" ht="16.95" customHeight="1" x14ac:dyDescent="0.3">
      <c r="B111" s="3">
        <v>42844</v>
      </c>
      <c r="C111" s="1" t="s">
        <v>20</v>
      </c>
      <c r="D111" s="1" t="s">
        <v>17</v>
      </c>
      <c r="E111" s="1" t="s">
        <v>14</v>
      </c>
      <c r="F111" s="2" t="s">
        <v>10</v>
      </c>
      <c r="G111" s="2" t="s">
        <v>11</v>
      </c>
      <c r="H111" s="8">
        <v>97</v>
      </c>
      <c r="I111" s="9">
        <f ca="1">INDIRECT(Data[[#This Row],[Producto]]) INDIRECT(Data[[#This Row],[Marca]])</f>
        <v>7.3</v>
      </c>
      <c r="J111" s="10">
        <f>_xlfn.XLOOKUP(Data[[#This Row],[Marca]],$R$3:$R$5,$S$3:$S$5,,0,1)</f>
        <v>1.4999999999999999E-2</v>
      </c>
      <c r="K111" s="8">
        <f ca="1">PRODUCT(Data[[#This Row],[Precio '[Bs.']]],1-Data[[#This Row],[Comisión '[Bs.']]],Data[[#This Row],[Cantidad]])</f>
        <v>697.47850000000005</v>
      </c>
    </row>
    <row r="112" spans="2:11" ht="16.95" customHeight="1" x14ac:dyDescent="0.3">
      <c r="B112" s="3">
        <v>42845</v>
      </c>
      <c r="C112" s="1" t="s">
        <v>7</v>
      </c>
      <c r="D112" s="1" t="s">
        <v>21</v>
      </c>
      <c r="E112" s="1" t="s">
        <v>18</v>
      </c>
      <c r="F112" s="2" t="s">
        <v>10</v>
      </c>
      <c r="G112" s="2" t="s">
        <v>19</v>
      </c>
      <c r="H112" s="8">
        <v>100</v>
      </c>
      <c r="I112" s="9">
        <f ca="1">INDIRECT(Data[[#This Row],[Producto]]) INDIRECT(Data[[#This Row],[Marca]])</f>
        <v>8</v>
      </c>
      <c r="J112" s="10">
        <f>_xlfn.XLOOKUP(Data[[#This Row],[Marca]],$R$3:$R$5,$S$3:$S$5,,0,1)</f>
        <v>1.7999999999999999E-2</v>
      </c>
      <c r="K112" s="8">
        <f ca="1">PRODUCT(Data[[#This Row],[Precio '[Bs.']]],1-Data[[#This Row],[Comisión '[Bs.']]],Data[[#This Row],[Cantidad]])</f>
        <v>785.6</v>
      </c>
    </row>
    <row r="113" spans="2:11" ht="16.95" customHeight="1" x14ac:dyDescent="0.3">
      <c r="B113" s="3">
        <v>42846</v>
      </c>
      <c r="C113" s="1" t="s">
        <v>20</v>
      </c>
      <c r="D113" s="1" t="s">
        <v>8</v>
      </c>
      <c r="E113" s="1" t="s">
        <v>9</v>
      </c>
      <c r="F113" s="2" t="s">
        <v>22</v>
      </c>
      <c r="G113" s="2" t="s">
        <v>11</v>
      </c>
      <c r="H113" s="8">
        <v>196</v>
      </c>
      <c r="I113" s="9">
        <f ca="1">INDIRECT(Data[[#This Row],[Producto]]) INDIRECT(Data[[#This Row],[Marca]])</f>
        <v>3.4</v>
      </c>
      <c r="J113" s="10">
        <f>_xlfn.XLOOKUP(Data[[#This Row],[Marca]],$R$3:$R$5,$S$3:$S$5,,0,1)</f>
        <v>1.4999999999999999E-2</v>
      </c>
      <c r="K113" s="8">
        <f ca="1">PRODUCT(Data[[#This Row],[Precio '[Bs.']]],1-Data[[#This Row],[Comisión '[Bs.']]],Data[[#This Row],[Cantidad]])</f>
        <v>656.404</v>
      </c>
    </row>
    <row r="114" spans="2:11" ht="16.95" customHeight="1" x14ac:dyDescent="0.3">
      <c r="B114" s="3">
        <v>42847</v>
      </c>
      <c r="C114" s="1" t="s">
        <v>20</v>
      </c>
      <c r="D114" s="1" t="s">
        <v>13</v>
      </c>
      <c r="E114" s="1" t="s">
        <v>9</v>
      </c>
      <c r="F114" s="2" t="s">
        <v>15</v>
      </c>
      <c r="G114" s="2" t="s">
        <v>19</v>
      </c>
      <c r="H114" s="8">
        <v>139</v>
      </c>
      <c r="I114" s="9">
        <f ca="1">INDIRECT(Data[[#This Row],[Producto]]) INDIRECT(Data[[#This Row],[Marca]])</f>
        <v>3.8</v>
      </c>
      <c r="J114" s="10">
        <f>_xlfn.XLOOKUP(Data[[#This Row],[Marca]],$R$3:$R$5,$S$3:$S$5,,0,1)</f>
        <v>1.7999999999999999E-2</v>
      </c>
      <c r="K114" s="8">
        <f ca="1">PRODUCT(Data[[#This Row],[Precio '[Bs.']]],1-Data[[#This Row],[Comisión '[Bs.']]],Data[[#This Row],[Cantidad]])</f>
        <v>518.69240000000002</v>
      </c>
    </row>
    <row r="115" spans="2:11" ht="16.95" customHeight="1" x14ac:dyDescent="0.3">
      <c r="B115" s="3">
        <v>42848</v>
      </c>
      <c r="C115" s="1" t="s">
        <v>7</v>
      </c>
      <c r="D115" s="1" t="s">
        <v>17</v>
      </c>
      <c r="E115" s="1" t="s">
        <v>14</v>
      </c>
      <c r="F115" s="2" t="s">
        <v>10</v>
      </c>
      <c r="G115" s="2" t="s">
        <v>19</v>
      </c>
      <c r="H115" s="8">
        <v>94</v>
      </c>
      <c r="I115" s="9">
        <f ca="1">INDIRECT(Data[[#This Row],[Producto]]) INDIRECT(Data[[#This Row],[Marca]])</f>
        <v>8</v>
      </c>
      <c r="J115" s="10">
        <f>_xlfn.XLOOKUP(Data[[#This Row],[Marca]],$R$3:$R$5,$S$3:$S$5,,0,1)</f>
        <v>1.7999999999999999E-2</v>
      </c>
      <c r="K115" s="8">
        <f ca="1">PRODUCT(Data[[#This Row],[Precio '[Bs.']]],1-Data[[#This Row],[Comisión '[Bs.']]],Data[[#This Row],[Cantidad]])</f>
        <v>738.46399999999994</v>
      </c>
    </row>
    <row r="116" spans="2:11" ht="16.95" customHeight="1" x14ac:dyDescent="0.3">
      <c r="B116" s="3">
        <v>42849</v>
      </c>
      <c r="C116" s="1" t="s">
        <v>7</v>
      </c>
      <c r="D116" s="1" t="s">
        <v>21</v>
      </c>
      <c r="E116" s="1" t="s">
        <v>9</v>
      </c>
      <c r="F116" s="2" t="s">
        <v>15</v>
      </c>
      <c r="G116" s="2" t="s">
        <v>16</v>
      </c>
      <c r="H116" s="8">
        <v>80</v>
      </c>
      <c r="I116" s="9">
        <f ca="1">INDIRECT(Data[[#This Row],[Producto]]) INDIRECT(Data[[#This Row],[Marca]])</f>
        <v>2.5</v>
      </c>
      <c r="J116" s="10">
        <f>_xlfn.XLOOKUP(Data[[#This Row],[Marca]],$R$3:$R$5,$S$3:$S$5,,0,1)</f>
        <v>0.02</v>
      </c>
      <c r="K116" s="8">
        <f ca="1">PRODUCT(Data[[#This Row],[Precio '[Bs.']]],1-Data[[#This Row],[Comisión '[Bs.']]],Data[[#This Row],[Cantidad]])</f>
        <v>196</v>
      </c>
    </row>
    <row r="117" spans="2:11" ht="16.95" customHeight="1" x14ac:dyDescent="0.3">
      <c r="B117" s="3">
        <v>42850</v>
      </c>
      <c r="C117" s="1" t="s">
        <v>12</v>
      </c>
      <c r="D117" s="1" t="s">
        <v>8</v>
      </c>
      <c r="E117" s="1" t="s">
        <v>18</v>
      </c>
      <c r="F117" s="2" t="s">
        <v>10</v>
      </c>
      <c r="G117" s="2" t="s">
        <v>11</v>
      </c>
      <c r="H117" s="8">
        <v>134</v>
      </c>
      <c r="I117" s="9">
        <f ca="1">INDIRECT(Data[[#This Row],[Producto]]) INDIRECT(Data[[#This Row],[Marca]])</f>
        <v>7.3</v>
      </c>
      <c r="J117" s="10">
        <f>_xlfn.XLOOKUP(Data[[#This Row],[Marca]],$R$3:$R$5,$S$3:$S$5,,0,1)</f>
        <v>1.4999999999999999E-2</v>
      </c>
      <c r="K117" s="8">
        <f ca="1">PRODUCT(Data[[#This Row],[Precio '[Bs.']]],1-Data[[#This Row],[Comisión '[Bs.']]],Data[[#This Row],[Cantidad]])</f>
        <v>963.52700000000004</v>
      </c>
    </row>
    <row r="118" spans="2:11" ht="16.95" customHeight="1" x14ac:dyDescent="0.3">
      <c r="B118" s="3">
        <v>42851</v>
      </c>
      <c r="C118" s="1" t="s">
        <v>7</v>
      </c>
      <c r="D118" s="1" t="s">
        <v>13</v>
      </c>
      <c r="E118" s="1" t="s">
        <v>14</v>
      </c>
      <c r="F118" s="2" t="s">
        <v>22</v>
      </c>
      <c r="G118" s="2" t="s">
        <v>16</v>
      </c>
      <c r="H118" s="8">
        <v>85</v>
      </c>
      <c r="I118" s="9">
        <f ca="1">INDIRECT(Data[[#This Row],[Producto]]) INDIRECT(Data[[#This Row],[Marca]])</f>
        <v>4.0999999999999996</v>
      </c>
      <c r="J118" s="10">
        <f>_xlfn.XLOOKUP(Data[[#This Row],[Marca]],$R$3:$R$5,$S$3:$S$5,,0,1)</f>
        <v>0.02</v>
      </c>
      <c r="K118" s="8">
        <f ca="1">PRODUCT(Data[[#This Row],[Precio '[Bs.']]],1-Data[[#This Row],[Comisión '[Bs.']]],Data[[#This Row],[Cantidad]])</f>
        <v>341.53</v>
      </c>
    </row>
    <row r="119" spans="2:11" ht="16.95" customHeight="1" x14ac:dyDescent="0.3">
      <c r="B119" s="3">
        <v>42852</v>
      </c>
      <c r="C119" s="1" t="s">
        <v>20</v>
      </c>
      <c r="D119" s="1" t="s">
        <v>17</v>
      </c>
      <c r="E119" s="1" t="s">
        <v>18</v>
      </c>
      <c r="F119" s="2" t="s">
        <v>15</v>
      </c>
      <c r="G119" s="2" t="s">
        <v>19</v>
      </c>
      <c r="H119" s="8">
        <v>34</v>
      </c>
      <c r="I119" s="9">
        <f ca="1">INDIRECT(Data[[#This Row],[Producto]]) INDIRECT(Data[[#This Row],[Marca]])</f>
        <v>3.8</v>
      </c>
      <c r="J119" s="10">
        <f>_xlfn.XLOOKUP(Data[[#This Row],[Marca]],$R$3:$R$5,$S$3:$S$5,,0,1)</f>
        <v>1.7999999999999999E-2</v>
      </c>
      <c r="K119" s="8">
        <f ca="1">PRODUCT(Data[[#This Row],[Precio '[Bs.']]],1-Data[[#This Row],[Comisión '[Bs.']]],Data[[#This Row],[Cantidad]])</f>
        <v>126.87439999999999</v>
      </c>
    </row>
    <row r="120" spans="2:11" ht="16.95" customHeight="1" x14ac:dyDescent="0.3">
      <c r="B120" s="3">
        <v>42853</v>
      </c>
      <c r="C120" s="1" t="s">
        <v>12</v>
      </c>
      <c r="D120" s="1" t="s">
        <v>21</v>
      </c>
      <c r="E120" s="1" t="s">
        <v>18</v>
      </c>
      <c r="F120" s="2" t="s">
        <v>15</v>
      </c>
      <c r="G120" s="2" t="s">
        <v>11</v>
      </c>
      <c r="H120" s="8">
        <v>102</v>
      </c>
      <c r="I120" s="9">
        <f ca="1">INDIRECT(Data[[#This Row],[Producto]]) INDIRECT(Data[[#This Row],[Marca]])</f>
        <v>4.9000000000000004</v>
      </c>
      <c r="J120" s="10">
        <f>_xlfn.XLOOKUP(Data[[#This Row],[Marca]],$R$3:$R$5,$S$3:$S$5,,0,1)</f>
        <v>1.4999999999999999E-2</v>
      </c>
      <c r="K120" s="8">
        <f ca="1">PRODUCT(Data[[#This Row],[Precio '[Bs.']]],1-Data[[#This Row],[Comisión '[Bs.']]],Data[[#This Row],[Cantidad]])</f>
        <v>492.303</v>
      </c>
    </row>
    <row r="121" spans="2:11" ht="16.95" customHeight="1" x14ac:dyDescent="0.3">
      <c r="B121" s="3">
        <v>42854</v>
      </c>
      <c r="C121" s="1" t="s">
        <v>20</v>
      </c>
      <c r="D121" s="1" t="s">
        <v>8</v>
      </c>
      <c r="E121" s="1" t="s">
        <v>14</v>
      </c>
      <c r="F121" s="2" t="s">
        <v>10</v>
      </c>
      <c r="G121" s="2" t="s">
        <v>16</v>
      </c>
      <c r="H121" s="8">
        <v>154</v>
      </c>
      <c r="I121" s="9">
        <f ca="1">INDIRECT(Data[[#This Row],[Producto]]) INDIRECT(Data[[#This Row],[Marca]])</f>
        <v>5.5</v>
      </c>
      <c r="J121" s="10">
        <f>_xlfn.XLOOKUP(Data[[#This Row],[Marca]],$R$3:$R$5,$S$3:$S$5,,0,1)</f>
        <v>0.02</v>
      </c>
      <c r="K121" s="8">
        <f ca="1">PRODUCT(Data[[#This Row],[Precio '[Bs.']]],1-Data[[#This Row],[Comisión '[Bs.']]],Data[[#This Row],[Cantidad]])</f>
        <v>830.06</v>
      </c>
    </row>
    <row r="122" spans="2:11" ht="16.95" customHeight="1" x14ac:dyDescent="0.3">
      <c r="B122" s="3">
        <v>42855</v>
      </c>
      <c r="C122" s="1" t="s">
        <v>20</v>
      </c>
      <c r="D122" s="1" t="s">
        <v>13</v>
      </c>
      <c r="E122" s="1" t="s">
        <v>9</v>
      </c>
      <c r="F122" s="2" t="s">
        <v>22</v>
      </c>
      <c r="G122" s="2" t="s">
        <v>16</v>
      </c>
      <c r="H122" s="8">
        <v>129</v>
      </c>
      <c r="I122" s="9">
        <f ca="1">INDIRECT(Data[[#This Row],[Producto]]) INDIRECT(Data[[#This Row],[Marca]])</f>
        <v>4.0999999999999996</v>
      </c>
      <c r="J122" s="10">
        <f>_xlfn.XLOOKUP(Data[[#This Row],[Marca]],$R$3:$R$5,$S$3:$S$5,,0,1)</f>
        <v>0.02</v>
      </c>
      <c r="K122" s="8">
        <f ca="1">PRODUCT(Data[[#This Row],[Precio '[Bs.']]],1-Data[[#This Row],[Comisión '[Bs.']]],Data[[#This Row],[Cantidad]])</f>
        <v>518.322</v>
      </c>
    </row>
    <row r="123" spans="2:11" ht="16.95" customHeight="1" x14ac:dyDescent="0.3">
      <c r="B123" s="3">
        <v>42856</v>
      </c>
      <c r="C123" s="1" t="s">
        <v>12</v>
      </c>
      <c r="D123" s="1" t="s">
        <v>17</v>
      </c>
      <c r="E123" s="1" t="s">
        <v>14</v>
      </c>
      <c r="F123" s="2" t="s">
        <v>22</v>
      </c>
      <c r="G123" s="2" t="s">
        <v>11</v>
      </c>
      <c r="H123" s="8">
        <v>193</v>
      </c>
      <c r="I123" s="9">
        <f ca="1">INDIRECT(Data[[#This Row],[Producto]]) INDIRECT(Data[[#This Row],[Marca]])</f>
        <v>3.4</v>
      </c>
      <c r="J123" s="10">
        <f>_xlfn.XLOOKUP(Data[[#This Row],[Marca]],$R$3:$R$5,$S$3:$S$5,,0,1)</f>
        <v>1.4999999999999999E-2</v>
      </c>
      <c r="K123" s="8">
        <f ca="1">PRODUCT(Data[[#This Row],[Precio '[Bs.']]],1-Data[[#This Row],[Comisión '[Bs.']]],Data[[#This Row],[Cantidad]])</f>
        <v>646.35699999999997</v>
      </c>
    </row>
    <row r="124" spans="2:11" ht="16.95" customHeight="1" x14ac:dyDescent="0.3">
      <c r="B124" s="3">
        <v>42857</v>
      </c>
      <c r="C124" s="1" t="s">
        <v>7</v>
      </c>
      <c r="D124" s="1" t="s">
        <v>21</v>
      </c>
      <c r="E124" s="1" t="s">
        <v>14</v>
      </c>
      <c r="F124" s="2" t="s">
        <v>10</v>
      </c>
      <c r="G124" s="2" t="s">
        <v>19</v>
      </c>
      <c r="H124" s="8">
        <v>149</v>
      </c>
      <c r="I124" s="9">
        <f ca="1">INDIRECT(Data[[#This Row],[Producto]]) INDIRECT(Data[[#This Row],[Marca]])</f>
        <v>8</v>
      </c>
      <c r="J124" s="10">
        <f>_xlfn.XLOOKUP(Data[[#This Row],[Marca]],$R$3:$R$5,$S$3:$S$5,,0,1)</f>
        <v>1.7999999999999999E-2</v>
      </c>
      <c r="K124" s="8">
        <f ca="1">PRODUCT(Data[[#This Row],[Precio '[Bs.']]],1-Data[[#This Row],[Comisión '[Bs.']]],Data[[#This Row],[Cantidad]])</f>
        <v>1170.5439999999999</v>
      </c>
    </row>
    <row r="125" spans="2:11" ht="16.95" customHeight="1" x14ac:dyDescent="0.3">
      <c r="B125" s="3">
        <v>42858</v>
      </c>
      <c r="C125" s="1" t="s">
        <v>7</v>
      </c>
      <c r="D125" s="1" t="s">
        <v>8</v>
      </c>
      <c r="E125" s="1" t="s">
        <v>9</v>
      </c>
      <c r="F125" s="2" t="s">
        <v>22</v>
      </c>
      <c r="G125" s="2" t="s">
        <v>11</v>
      </c>
      <c r="H125" s="8">
        <v>173</v>
      </c>
      <c r="I125" s="9">
        <f ca="1">INDIRECT(Data[[#This Row],[Producto]]) INDIRECT(Data[[#This Row],[Marca]])</f>
        <v>3.4</v>
      </c>
      <c r="J125" s="10">
        <f>_xlfn.XLOOKUP(Data[[#This Row],[Marca]],$R$3:$R$5,$S$3:$S$5,,0,1)</f>
        <v>1.4999999999999999E-2</v>
      </c>
      <c r="K125" s="8">
        <f ca="1">PRODUCT(Data[[#This Row],[Precio '[Bs.']]],1-Data[[#This Row],[Comisión '[Bs.']]],Data[[#This Row],[Cantidad]])</f>
        <v>579.37699999999995</v>
      </c>
    </row>
    <row r="126" spans="2:11" ht="16.95" customHeight="1" x14ac:dyDescent="0.3">
      <c r="B126" s="3">
        <v>42859</v>
      </c>
      <c r="C126" s="1" t="s">
        <v>20</v>
      </c>
      <c r="D126" s="1" t="s">
        <v>13</v>
      </c>
      <c r="E126" s="1" t="s">
        <v>14</v>
      </c>
      <c r="F126" s="2" t="s">
        <v>15</v>
      </c>
      <c r="G126" s="2" t="s">
        <v>19</v>
      </c>
      <c r="H126" s="8">
        <v>54</v>
      </c>
      <c r="I126" s="9">
        <f ca="1">INDIRECT(Data[[#This Row],[Producto]]) INDIRECT(Data[[#This Row],[Marca]])</f>
        <v>3.8</v>
      </c>
      <c r="J126" s="10">
        <f>_xlfn.XLOOKUP(Data[[#This Row],[Marca]],$R$3:$R$5,$S$3:$S$5,,0,1)</f>
        <v>1.7999999999999999E-2</v>
      </c>
      <c r="K126" s="8">
        <f ca="1">PRODUCT(Data[[#This Row],[Precio '[Bs.']]],1-Data[[#This Row],[Comisión '[Bs.']]],Data[[#This Row],[Cantidad]])</f>
        <v>201.50639999999999</v>
      </c>
    </row>
    <row r="127" spans="2:11" ht="16.95" customHeight="1" x14ac:dyDescent="0.3">
      <c r="B127" s="3">
        <v>42860</v>
      </c>
      <c r="C127" s="1" t="s">
        <v>12</v>
      </c>
      <c r="D127" s="1" t="s">
        <v>17</v>
      </c>
      <c r="E127" s="1" t="s">
        <v>18</v>
      </c>
      <c r="F127" s="2" t="s">
        <v>22</v>
      </c>
      <c r="G127" s="2" t="s">
        <v>19</v>
      </c>
      <c r="H127" s="8">
        <v>93</v>
      </c>
      <c r="I127" s="9">
        <f ca="1">INDIRECT(Data[[#This Row],[Producto]]) INDIRECT(Data[[#This Row],[Marca]])</f>
        <v>2.6</v>
      </c>
      <c r="J127" s="10">
        <f>_xlfn.XLOOKUP(Data[[#This Row],[Marca]],$R$3:$R$5,$S$3:$S$5,,0,1)</f>
        <v>1.7999999999999999E-2</v>
      </c>
      <c r="K127" s="8">
        <f ca="1">PRODUCT(Data[[#This Row],[Precio '[Bs.']]],1-Data[[#This Row],[Comisión '[Bs.']]],Data[[#This Row],[Cantidad]])</f>
        <v>237.44759999999999</v>
      </c>
    </row>
    <row r="128" spans="2:11" ht="16.95" customHeight="1" x14ac:dyDescent="0.3">
      <c r="B128" s="3">
        <v>42861</v>
      </c>
      <c r="C128" s="1" t="s">
        <v>20</v>
      </c>
      <c r="D128" s="1" t="s">
        <v>21</v>
      </c>
      <c r="E128" s="1" t="s">
        <v>9</v>
      </c>
      <c r="F128" s="2" t="s">
        <v>22</v>
      </c>
      <c r="G128" s="2" t="s">
        <v>16</v>
      </c>
      <c r="H128" s="8">
        <v>80</v>
      </c>
      <c r="I128" s="9">
        <f ca="1">INDIRECT(Data[[#This Row],[Producto]]) INDIRECT(Data[[#This Row],[Marca]])</f>
        <v>4.0999999999999996</v>
      </c>
      <c r="J128" s="10">
        <f>_xlfn.XLOOKUP(Data[[#This Row],[Marca]],$R$3:$R$5,$S$3:$S$5,,0,1)</f>
        <v>0.02</v>
      </c>
      <c r="K128" s="8">
        <f ca="1">PRODUCT(Data[[#This Row],[Precio '[Bs.']]],1-Data[[#This Row],[Comisión '[Bs.']]],Data[[#This Row],[Cantidad]])</f>
        <v>321.44</v>
      </c>
    </row>
    <row r="129" spans="2:11" ht="16.95" customHeight="1" x14ac:dyDescent="0.3">
      <c r="B129" s="3">
        <v>42862</v>
      </c>
      <c r="C129" s="1" t="s">
        <v>7</v>
      </c>
      <c r="D129" s="1" t="s">
        <v>8</v>
      </c>
      <c r="E129" s="1" t="s">
        <v>9</v>
      </c>
      <c r="F129" s="2" t="s">
        <v>15</v>
      </c>
      <c r="G129" s="2" t="s">
        <v>11</v>
      </c>
      <c r="H129" s="8">
        <v>70</v>
      </c>
      <c r="I129" s="9">
        <f ca="1">INDIRECT(Data[[#This Row],[Producto]]) INDIRECT(Data[[#This Row],[Marca]])</f>
        <v>4.9000000000000004</v>
      </c>
      <c r="J129" s="10">
        <f>_xlfn.XLOOKUP(Data[[#This Row],[Marca]],$R$3:$R$5,$S$3:$S$5,,0,1)</f>
        <v>1.4999999999999999E-2</v>
      </c>
      <c r="K129" s="8">
        <f ca="1">PRODUCT(Data[[#This Row],[Precio '[Bs.']]],1-Data[[#This Row],[Comisión '[Bs.']]],Data[[#This Row],[Cantidad]])</f>
        <v>337.85500000000002</v>
      </c>
    </row>
    <row r="130" spans="2:11" ht="16.95" customHeight="1" x14ac:dyDescent="0.3">
      <c r="B130" s="3">
        <v>42863</v>
      </c>
      <c r="C130" s="1" t="s">
        <v>12</v>
      </c>
      <c r="D130" s="1" t="s">
        <v>13</v>
      </c>
      <c r="E130" s="1" t="s">
        <v>18</v>
      </c>
      <c r="F130" s="2" t="s">
        <v>22</v>
      </c>
      <c r="G130" s="2" t="s">
        <v>16</v>
      </c>
      <c r="H130" s="8">
        <v>111</v>
      </c>
      <c r="I130" s="9">
        <f ca="1">INDIRECT(Data[[#This Row],[Producto]]) INDIRECT(Data[[#This Row],[Marca]])</f>
        <v>4.0999999999999996</v>
      </c>
      <c r="J130" s="10">
        <f>_xlfn.XLOOKUP(Data[[#This Row],[Marca]],$R$3:$R$5,$S$3:$S$5,,0,1)</f>
        <v>0.02</v>
      </c>
      <c r="K130" s="8">
        <f ca="1">PRODUCT(Data[[#This Row],[Precio '[Bs.']]],1-Data[[#This Row],[Comisión '[Bs.']]],Data[[#This Row],[Cantidad]])</f>
        <v>445.99799999999999</v>
      </c>
    </row>
    <row r="131" spans="2:11" ht="16.95" customHeight="1" x14ac:dyDescent="0.3">
      <c r="B131" s="3">
        <v>42864</v>
      </c>
      <c r="C131" s="1" t="s">
        <v>7</v>
      </c>
      <c r="D131" s="1" t="s">
        <v>17</v>
      </c>
      <c r="E131" s="1" t="s">
        <v>14</v>
      </c>
      <c r="F131" s="2" t="s">
        <v>15</v>
      </c>
      <c r="G131" s="2" t="s">
        <v>19</v>
      </c>
      <c r="H131" s="8">
        <v>67</v>
      </c>
      <c r="I131" s="9">
        <f ca="1">INDIRECT(Data[[#This Row],[Producto]]) INDIRECT(Data[[#This Row],[Marca]])</f>
        <v>3.8</v>
      </c>
      <c r="J131" s="10">
        <f>_xlfn.XLOOKUP(Data[[#This Row],[Marca]],$R$3:$R$5,$S$3:$S$5,,0,1)</f>
        <v>1.7999999999999999E-2</v>
      </c>
      <c r="K131" s="8">
        <f ca="1">PRODUCT(Data[[#This Row],[Precio '[Bs.']]],1-Data[[#This Row],[Comisión '[Bs.']]],Data[[#This Row],[Cantidad]])</f>
        <v>250.01719999999997</v>
      </c>
    </row>
    <row r="132" spans="2:11" ht="16.95" customHeight="1" x14ac:dyDescent="0.3">
      <c r="B132" s="3">
        <v>42865</v>
      </c>
      <c r="C132" s="1" t="s">
        <v>12</v>
      </c>
      <c r="D132" s="1" t="s">
        <v>21</v>
      </c>
      <c r="E132" s="1" t="s">
        <v>18</v>
      </c>
      <c r="F132" s="2" t="s">
        <v>10</v>
      </c>
      <c r="G132" s="2" t="s">
        <v>11</v>
      </c>
      <c r="H132" s="8">
        <v>82</v>
      </c>
      <c r="I132" s="9">
        <f ca="1">INDIRECT(Data[[#This Row],[Producto]]) INDIRECT(Data[[#This Row],[Marca]])</f>
        <v>7.3</v>
      </c>
      <c r="J132" s="10">
        <f>_xlfn.XLOOKUP(Data[[#This Row],[Marca]],$R$3:$R$5,$S$3:$S$5,,0,1)</f>
        <v>1.4999999999999999E-2</v>
      </c>
      <c r="K132" s="8">
        <f ca="1">PRODUCT(Data[[#This Row],[Precio '[Bs.']]],1-Data[[#This Row],[Comisión '[Bs.']]],Data[[#This Row],[Cantidad]])</f>
        <v>589.62099999999998</v>
      </c>
    </row>
    <row r="133" spans="2:11" ht="16.95" customHeight="1" x14ac:dyDescent="0.3">
      <c r="B133" s="3">
        <v>42866</v>
      </c>
      <c r="C133" s="1" t="s">
        <v>12</v>
      </c>
      <c r="D133" s="1" t="s">
        <v>8</v>
      </c>
      <c r="E133" s="1" t="s">
        <v>14</v>
      </c>
      <c r="F133" s="2" t="s">
        <v>10</v>
      </c>
      <c r="G133" s="2" t="s">
        <v>16</v>
      </c>
      <c r="H133" s="8">
        <v>64</v>
      </c>
      <c r="I133" s="9">
        <f ca="1">INDIRECT(Data[[#This Row],[Producto]]) INDIRECT(Data[[#This Row],[Marca]])</f>
        <v>5.5</v>
      </c>
      <c r="J133" s="10">
        <f>_xlfn.XLOOKUP(Data[[#This Row],[Marca]],$R$3:$R$5,$S$3:$S$5,,0,1)</f>
        <v>0.02</v>
      </c>
      <c r="K133" s="8">
        <f ca="1">PRODUCT(Data[[#This Row],[Precio '[Bs.']]],1-Data[[#This Row],[Comisión '[Bs.']]],Data[[#This Row],[Cantidad]])</f>
        <v>344.96</v>
      </c>
    </row>
    <row r="134" spans="2:11" ht="16.95" customHeight="1" x14ac:dyDescent="0.3">
      <c r="B134" s="3">
        <v>42867</v>
      </c>
      <c r="C134" s="1" t="s">
        <v>20</v>
      </c>
      <c r="D134" s="1" t="s">
        <v>13</v>
      </c>
      <c r="E134" s="1" t="s">
        <v>9</v>
      </c>
      <c r="F134" s="2" t="s">
        <v>10</v>
      </c>
      <c r="G134" s="2" t="s">
        <v>16</v>
      </c>
      <c r="H134" s="8">
        <v>58</v>
      </c>
      <c r="I134" s="9">
        <f ca="1">INDIRECT(Data[[#This Row],[Producto]]) INDIRECT(Data[[#This Row],[Marca]])</f>
        <v>5.5</v>
      </c>
      <c r="J134" s="10">
        <f>_xlfn.XLOOKUP(Data[[#This Row],[Marca]],$R$3:$R$5,$S$3:$S$5,,0,1)</f>
        <v>0.02</v>
      </c>
      <c r="K134" s="8">
        <f ca="1">PRODUCT(Data[[#This Row],[Precio '[Bs.']]],1-Data[[#This Row],[Comisión '[Bs.']]],Data[[#This Row],[Cantidad]])</f>
        <v>312.62</v>
      </c>
    </row>
    <row r="135" spans="2:11" ht="16.95" customHeight="1" x14ac:dyDescent="0.3">
      <c r="B135" s="3">
        <v>42868</v>
      </c>
      <c r="C135" s="1" t="s">
        <v>7</v>
      </c>
      <c r="D135" s="1" t="s">
        <v>17</v>
      </c>
      <c r="E135" s="1" t="s">
        <v>14</v>
      </c>
      <c r="F135" s="2" t="s">
        <v>22</v>
      </c>
      <c r="G135" s="2" t="s">
        <v>11</v>
      </c>
      <c r="H135" s="8">
        <v>194</v>
      </c>
      <c r="I135" s="9">
        <f ca="1">INDIRECT(Data[[#This Row],[Producto]]) INDIRECT(Data[[#This Row],[Marca]])</f>
        <v>3.4</v>
      </c>
      <c r="J135" s="10">
        <f>_xlfn.XLOOKUP(Data[[#This Row],[Marca]],$R$3:$R$5,$S$3:$S$5,,0,1)</f>
        <v>1.4999999999999999E-2</v>
      </c>
      <c r="K135" s="8">
        <f ca="1">PRODUCT(Data[[#This Row],[Precio '[Bs.']]],1-Data[[#This Row],[Comisión '[Bs.']]],Data[[#This Row],[Cantidad]])</f>
        <v>649.7059999999999</v>
      </c>
    </row>
    <row r="136" spans="2:11" ht="16.95" customHeight="1" x14ac:dyDescent="0.3">
      <c r="B136" s="3">
        <v>42869</v>
      </c>
      <c r="C136" s="1" t="s">
        <v>20</v>
      </c>
      <c r="D136" s="1" t="s">
        <v>21</v>
      </c>
      <c r="E136" s="1" t="s">
        <v>9</v>
      </c>
      <c r="F136" s="2" t="s">
        <v>15</v>
      </c>
      <c r="G136" s="2" t="s">
        <v>19</v>
      </c>
      <c r="H136" s="8">
        <v>184</v>
      </c>
      <c r="I136" s="9">
        <f ca="1">INDIRECT(Data[[#This Row],[Producto]]) INDIRECT(Data[[#This Row],[Marca]])</f>
        <v>3.8</v>
      </c>
      <c r="J136" s="10">
        <f>_xlfn.XLOOKUP(Data[[#This Row],[Marca]],$R$3:$R$5,$S$3:$S$5,,0,1)</f>
        <v>1.7999999999999999E-2</v>
      </c>
      <c r="K136" s="8">
        <f ca="1">PRODUCT(Data[[#This Row],[Precio '[Bs.']]],1-Data[[#This Row],[Comisión '[Bs.']]],Data[[#This Row],[Cantidad]])</f>
        <v>686.61439999999993</v>
      </c>
    </row>
    <row r="137" spans="2:11" ht="16.95" customHeight="1" x14ac:dyDescent="0.3">
      <c r="B137" s="3">
        <v>42870</v>
      </c>
      <c r="C137" s="1" t="s">
        <v>20</v>
      </c>
      <c r="D137" s="1" t="s">
        <v>8</v>
      </c>
      <c r="E137" s="1" t="s">
        <v>14</v>
      </c>
      <c r="F137" s="2" t="s">
        <v>10</v>
      </c>
      <c r="G137" s="2" t="s">
        <v>11</v>
      </c>
      <c r="H137" s="8">
        <v>135</v>
      </c>
      <c r="I137" s="9">
        <f ca="1">INDIRECT(Data[[#This Row],[Producto]]) INDIRECT(Data[[#This Row],[Marca]])</f>
        <v>7.3</v>
      </c>
      <c r="J137" s="10">
        <f>_xlfn.XLOOKUP(Data[[#This Row],[Marca]],$R$3:$R$5,$S$3:$S$5,,0,1)</f>
        <v>1.4999999999999999E-2</v>
      </c>
      <c r="K137" s="8">
        <f ca="1">PRODUCT(Data[[#This Row],[Precio '[Bs.']]],1-Data[[#This Row],[Comisión '[Bs.']]],Data[[#This Row],[Cantidad]])</f>
        <v>970.71749999999997</v>
      </c>
    </row>
    <row r="138" spans="2:11" ht="16.95" customHeight="1" x14ac:dyDescent="0.3">
      <c r="B138" s="3">
        <v>42871</v>
      </c>
      <c r="C138" s="1" t="s">
        <v>7</v>
      </c>
      <c r="D138" s="1" t="s">
        <v>13</v>
      </c>
      <c r="E138" s="1" t="s">
        <v>14</v>
      </c>
      <c r="F138" s="2" t="s">
        <v>15</v>
      </c>
      <c r="G138" s="2" t="s">
        <v>19</v>
      </c>
      <c r="H138" s="8">
        <v>146</v>
      </c>
      <c r="I138" s="9">
        <f ca="1">INDIRECT(Data[[#This Row],[Producto]]) INDIRECT(Data[[#This Row],[Marca]])</f>
        <v>3.8</v>
      </c>
      <c r="J138" s="10">
        <f>_xlfn.XLOOKUP(Data[[#This Row],[Marca]],$R$3:$R$5,$S$3:$S$5,,0,1)</f>
        <v>1.7999999999999999E-2</v>
      </c>
      <c r="K138" s="8">
        <f ca="1">PRODUCT(Data[[#This Row],[Precio '[Bs.']]],1-Data[[#This Row],[Comisión '[Bs.']]],Data[[#This Row],[Cantidad]])</f>
        <v>544.81359999999995</v>
      </c>
    </row>
    <row r="139" spans="2:11" ht="16.95" customHeight="1" x14ac:dyDescent="0.3">
      <c r="B139" s="3">
        <v>42872</v>
      </c>
      <c r="C139" s="1" t="s">
        <v>7</v>
      </c>
      <c r="D139" s="1" t="s">
        <v>17</v>
      </c>
      <c r="E139" s="1" t="s">
        <v>18</v>
      </c>
      <c r="F139" s="2" t="s">
        <v>10</v>
      </c>
      <c r="G139" s="2" t="s">
        <v>19</v>
      </c>
      <c r="H139" s="8">
        <v>33</v>
      </c>
      <c r="I139" s="9">
        <f ca="1">INDIRECT(Data[[#This Row],[Producto]]) INDIRECT(Data[[#This Row],[Marca]])</f>
        <v>8</v>
      </c>
      <c r="J139" s="10">
        <f>_xlfn.XLOOKUP(Data[[#This Row],[Marca]],$R$3:$R$5,$S$3:$S$5,,0,1)</f>
        <v>1.7999999999999999E-2</v>
      </c>
      <c r="K139" s="8">
        <f ca="1">PRODUCT(Data[[#This Row],[Precio '[Bs.']]],1-Data[[#This Row],[Comisión '[Bs.']]],Data[[#This Row],[Cantidad]])</f>
        <v>259.24799999999999</v>
      </c>
    </row>
    <row r="140" spans="2:11" ht="16.95" customHeight="1" x14ac:dyDescent="0.3">
      <c r="B140" s="3">
        <v>42873</v>
      </c>
      <c r="C140" s="1" t="s">
        <v>12</v>
      </c>
      <c r="D140" s="1" t="s">
        <v>21</v>
      </c>
      <c r="E140" s="1" t="s">
        <v>9</v>
      </c>
      <c r="F140" s="2" t="s">
        <v>22</v>
      </c>
      <c r="G140" s="2" t="s">
        <v>16</v>
      </c>
      <c r="H140" s="8">
        <v>126</v>
      </c>
      <c r="I140" s="9">
        <f ca="1">INDIRECT(Data[[#This Row],[Producto]]) INDIRECT(Data[[#This Row],[Marca]])</f>
        <v>4.0999999999999996</v>
      </c>
      <c r="J140" s="10">
        <f>_xlfn.XLOOKUP(Data[[#This Row],[Marca]],$R$3:$R$5,$S$3:$S$5,,0,1)</f>
        <v>0.02</v>
      </c>
      <c r="K140" s="8">
        <f ca="1">PRODUCT(Data[[#This Row],[Precio '[Bs.']]],1-Data[[#This Row],[Comisión '[Bs.']]],Data[[#This Row],[Cantidad]])</f>
        <v>506.26799999999997</v>
      </c>
    </row>
    <row r="141" spans="2:11" ht="16.95" customHeight="1" x14ac:dyDescent="0.3">
      <c r="B141" s="3">
        <v>42874</v>
      </c>
      <c r="C141" s="1" t="s">
        <v>7</v>
      </c>
      <c r="D141" s="1" t="s">
        <v>8</v>
      </c>
      <c r="E141" s="1" t="s">
        <v>18</v>
      </c>
      <c r="F141" s="2" t="s">
        <v>15</v>
      </c>
      <c r="G141" s="2" t="s">
        <v>11</v>
      </c>
      <c r="H141" s="8">
        <v>39</v>
      </c>
      <c r="I141" s="9">
        <f ca="1">INDIRECT(Data[[#This Row],[Producto]]) INDIRECT(Data[[#This Row],[Marca]])</f>
        <v>4.9000000000000004</v>
      </c>
      <c r="J141" s="10">
        <f>_xlfn.XLOOKUP(Data[[#This Row],[Marca]],$R$3:$R$5,$S$3:$S$5,,0,1)</f>
        <v>1.4999999999999999E-2</v>
      </c>
      <c r="K141" s="8">
        <f ca="1">PRODUCT(Data[[#This Row],[Precio '[Bs.']]],1-Data[[#This Row],[Comisión '[Bs.']]],Data[[#This Row],[Cantidad]])</f>
        <v>188.23350000000002</v>
      </c>
    </row>
    <row r="142" spans="2:11" ht="16.95" customHeight="1" x14ac:dyDescent="0.3">
      <c r="B142" s="3">
        <v>42875</v>
      </c>
      <c r="C142" s="1" t="s">
        <v>20</v>
      </c>
      <c r="D142" s="1" t="s">
        <v>13</v>
      </c>
      <c r="E142" s="1" t="s">
        <v>18</v>
      </c>
      <c r="F142" s="2" t="s">
        <v>15</v>
      </c>
      <c r="G142" s="2" t="s">
        <v>16</v>
      </c>
      <c r="H142" s="8">
        <v>148</v>
      </c>
      <c r="I142" s="9">
        <f ca="1">INDIRECT(Data[[#This Row],[Producto]]) INDIRECT(Data[[#This Row],[Marca]])</f>
        <v>2.5</v>
      </c>
      <c r="J142" s="10">
        <f>_xlfn.XLOOKUP(Data[[#This Row],[Marca]],$R$3:$R$5,$S$3:$S$5,,0,1)</f>
        <v>0.02</v>
      </c>
      <c r="K142" s="8">
        <f ca="1">PRODUCT(Data[[#This Row],[Precio '[Bs.']]],1-Data[[#This Row],[Comisión '[Bs.']]],Data[[#This Row],[Cantidad]])</f>
        <v>362.6</v>
      </c>
    </row>
    <row r="143" spans="2:11" ht="16.95" customHeight="1" x14ac:dyDescent="0.3">
      <c r="B143" s="3">
        <v>42876</v>
      </c>
      <c r="C143" s="1" t="s">
        <v>12</v>
      </c>
      <c r="D143" s="1" t="s">
        <v>17</v>
      </c>
      <c r="E143" s="1" t="s">
        <v>14</v>
      </c>
      <c r="F143" s="2" t="s">
        <v>10</v>
      </c>
      <c r="G143" s="2" t="s">
        <v>19</v>
      </c>
      <c r="H143" s="8">
        <v>146</v>
      </c>
      <c r="I143" s="9">
        <f ca="1">INDIRECT(Data[[#This Row],[Producto]]) INDIRECT(Data[[#This Row],[Marca]])</f>
        <v>8</v>
      </c>
      <c r="J143" s="10">
        <f>_xlfn.XLOOKUP(Data[[#This Row],[Marca]],$R$3:$R$5,$S$3:$S$5,,0,1)</f>
        <v>1.7999999999999999E-2</v>
      </c>
      <c r="K143" s="8">
        <f ca="1">PRODUCT(Data[[#This Row],[Precio '[Bs.']]],1-Data[[#This Row],[Comisión '[Bs.']]],Data[[#This Row],[Cantidad]])</f>
        <v>1146.9759999999999</v>
      </c>
    </row>
    <row r="144" spans="2:11" ht="16.95" customHeight="1" x14ac:dyDescent="0.3">
      <c r="B144" s="3">
        <v>42877</v>
      </c>
      <c r="C144" s="1" t="s">
        <v>20</v>
      </c>
      <c r="D144" s="1" t="s">
        <v>21</v>
      </c>
      <c r="E144" s="1" t="s">
        <v>18</v>
      </c>
      <c r="F144" s="2" t="s">
        <v>22</v>
      </c>
      <c r="G144" s="2" t="s">
        <v>11</v>
      </c>
      <c r="H144" s="8">
        <v>69</v>
      </c>
      <c r="I144" s="9">
        <f ca="1">INDIRECT(Data[[#This Row],[Producto]]) INDIRECT(Data[[#This Row],[Marca]])</f>
        <v>3.4</v>
      </c>
      <c r="J144" s="10">
        <f>_xlfn.XLOOKUP(Data[[#This Row],[Marca]],$R$3:$R$5,$S$3:$S$5,,0,1)</f>
        <v>1.4999999999999999E-2</v>
      </c>
      <c r="K144" s="8">
        <f ca="1">PRODUCT(Data[[#This Row],[Precio '[Bs.']]],1-Data[[#This Row],[Comisión '[Bs.']]],Data[[#This Row],[Cantidad]])</f>
        <v>231.08099999999999</v>
      </c>
    </row>
    <row r="145" spans="2:11" ht="16.95" customHeight="1" x14ac:dyDescent="0.3">
      <c r="B145" s="3">
        <v>42878</v>
      </c>
      <c r="C145" s="1" t="s">
        <v>20</v>
      </c>
      <c r="D145" s="1" t="s">
        <v>8</v>
      </c>
      <c r="E145" s="1" t="s">
        <v>9</v>
      </c>
      <c r="F145" s="2" t="s">
        <v>22</v>
      </c>
      <c r="G145" s="2" t="s">
        <v>16</v>
      </c>
      <c r="H145" s="8">
        <v>153</v>
      </c>
      <c r="I145" s="9">
        <f ca="1">INDIRECT(Data[[#This Row],[Producto]]) INDIRECT(Data[[#This Row],[Marca]])</f>
        <v>4.0999999999999996</v>
      </c>
      <c r="J145" s="10">
        <f>_xlfn.XLOOKUP(Data[[#This Row],[Marca]],$R$3:$R$5,$S$3:$S$5,,0,1)</f>
        <v>0.02</v>
      </c>
      <c r="K145" s="8">
        <f ca="1">PRODUCT(Data[[#This Row],[Precio '[Bs.']]],1-Data[[#This Row],[Comisión '[Bs.']]],Data[[#This Row],[Cantidad]])</f>
        <v>614.75400000000002</v>
      </c>
    </row>
    <row r="146" spans="2:11" ht="16.95" customHeight="1" x14ac:dyDescent="0.3">
      <c r="B146" s="3">
        <v>42879</v>
      </c>
      <c r="C146" s="1" t="s">
        <v>12</v>
      </c>
      <c r="D146" s="1" t="s">
        <v>13</v>
      </c>
      <c r="E146" s="1" t="s">
        <v>9</v>
      </c>
      <c r="F146" s="2" t="s">
        <v>10</v>
      </c>
      <c r="G146" s="2" t="s">
        <v>16</v>
      </c>
      <c r="H146" s="8">
        <v>152</v>
      </c>
      <c r="I146" s="9">
        <f ca="1">INDIRECT(Data[[#This Row],[Producto]]) INDIRECT(Data[[#This Row],[Marca]])</f>
        <v>5.5</v>
      </c>
      <c r="J146" s="10">
        <f>_xlfn.XLOOKUP(Data[[#This Row],[Marca]],$R$3:$R$5,$S$3:$S$5,,0,1)</f>
        <v>0.02</v>
      </c>
      <c r="K146" s="8">
        <f ca="1">PRODUCT(Data[[#This Row],[Precio '[Bs.']]],1-Data[[#This Row],[Comisión '[Bs.']]],Data[[#This Row],[Cantidad]])</f>
        <v>819.28</v>
      </c>
    </row>
    <row r="147" spans="2:11" ht="16.95" customHeight="1" x14ac:dyDescent="0.3">
      <c r="B147" s="3">
        <v>42880</v>
      </c>
      <c r="C147" s="1" t="s">
        <v>7</v>
      </c>
      <c r="D147" s="1" t="s">
        <v>17</v>
      </c>
      <c r="E147" s="1" t="s">
        <v>14</v>
      </c>
      <c r="F147" s="2" t="s">
        <v>22</v>
      </c>
      <c r="G147" s="2" t="s">
        <v>11</v>
      </c>
      <c r="H147" s="8">
        <v>127</v>
      </c>
      <c r="I147" s="9">
        <f ca="1">INDIRECT(Data[[#This Row],[Producto]]) INDIRECT(Data[[#This Row],[Marca]])</f>
        <v>3.4</v>
      </c>
      <c r="J147" s="10">
        <f>_xlfn.XLOOKUP(Data[[#This Row],[Marca]],$R$3:$R$5,$S$3:$S$5,,0,1)</f>
        <v>1.4999999999999999E-2</v>
      </c>
      <c r="K147" s="8">
        <f ca="1">PRODUCT(Data[[#This Row],[Precio '[Bs.']]],1-Data[[#This Row],[Comisión '[Bs.']]],Data[[#This Row],[Cantidad]])</f>
        <v>425.32299999999998</v>
      </c>
    </row>
    <row r="148" spans="2:11" ht="16.95" customHeight="1" x14ac:dyDescent="0.3">
      <c r="B148" s="3">
        <v>42881</v>
      </c>
      <c r="C148" s="1" t="s">
        <v>7</v>
      </c>
      <c r="D148" s="1" t="s">
        <v>21</v>
      </c>
      <c r="E148" s="1" t="s">
        <v>9</v>
      </c>
      <c r="F148" s="2" t="s">
        <v>15</v>
      </c>
      <c r="G148" s="2" t="s">
        <v>19</v>
      </c>
      <c r="H148" s="8">
        <v>188</v>
      </c>
      <c r="I148" s="9">
        <f ca="1">INDIRECT(Data[[#This Row],[Producto]]) INDIRECT(Data[[#This Row],[Marca]])</f>
        <v>3.8</v>
      </c>
      <c r="J148" s="10">
        <f>_xlfn.XLOOKUP(Data[[#This Row],[Marca]],$R$3:$R$5,$S$3:$S$5,,0,1)</f>
        <v>1.7999999999999999E-2</v>
      </c>
      <c r="K148" s="8">
        <f ca="1">PRODUCT(Data[[#This Row],[Precio '[Bs.']]],1-Data[[#This Row],[Comisión '[Bs.']]],Data[[#This Row],[Cantidad]])</f>
        <v>701.54079999999999</v>
      </c>
    </row>
    <row r="149" spans="2:11" ht="16.95" customHeight="1" x14ac:dyDescent="0.3">
      <c r="B149" s="3">
        <v>42882</v>
      </c>
      <c r="C149" s="1" t="s">
        <v>20</v>
      </c>
      <c r="D149" s="1" t="s">
        <v>8</v>
      </c>
      <c r="E149" s="1" t="s">
        <v>18</v>
      </c>
      <c r="F149" s="2" t="s">
        <v>22</v>
      </c>
      <c r="G149" s="2" t="s">
        <v>11</v>
      </c>
      <c r="H149" s="8">
        <v>44</v>
      </c>
      <c r="I149" s="9">
        <f ca="1">INDIRECT(Data[[#This Row],[Producto]]) INDIRECT(Data[[#This Row],[Marca]])</f>
        <v>3.4</v>
      </c>
      <c r="J149" s="10">
        <f>_xlfn.XLOOKUP(Data[[#This Row],[Marca]],$R$3:$R$5,$S$3:$S$5,,0,1)</f>
        <v>1.4999999999999999E-2</v>
      </c>
      <c r="K149" s="8">
        <f ca="1">PRODUCT(Data[[#This Row],[Precio '[Bs.']]],1-Data[[#This Row],[Comisión '[Bs.']]],Data[[#This Row],[Cantidad]])</f>
        <v>147.35599999999999</v>
      </c>
    </row>
    <row r="150" spans="2:11" ht="16.95" customHeight="1" x14ac:dyDescent="0.3">
      <c r="B150" s="3">
        <v>42883</v>
      </c>
      <c r="C150" s="1" t="s">
        <v>12</v>
      </c>
      <c r="D150" s="1" t="s">
        <v>13</v>
      </c>
      <c r="E150" s="1" t="s">
        <v>14</v>
      </c>
      <c r="F150" s="2" t="s">
        <v>22</v>
      </c>
      <c r="G150" s="2" t="s">
        <v>19</v>
      </c>
      <c r="H150" s="8">
        <v>200</v>
      </c>
      <c r="I150" s="9">
        <f ca="1">INDIRECT(Data[[#This Row],[Producto]]) INDIRECT(Data[[#This Row],[Marca]])</f>
        <v>2.6</v>
      </c>
      <c r="J150" s="10">
        <f>_xlfn.XLOOKUP(Data[[#This Row],[Marca]],$R$3:$R$5,$S$3:$S$5,,0,1)</f>
        <v>1.7999999999999999E-2</v>
      </c>
      <c r="K150" s="8">
        <f ca="1">PRODUCT(Data[[#This Row],[Precio '[Bs.']]],1-Data[[#This Row],[Comisión '[Bs.']]],Data[[#This Row],[Cantidad]])</f>
        <v>510.64</v>
      </c>
    </row>
    <row r="151" spans="2:11" ht="16.95" customHeight="1" x14ac:dyDescent="0.3">
      <c r="B151" s="3">
        <v>42884</v>
      </c>
      <c r="C151" s="1" t="s">
        <v>20</v>
      </c>
      <c r="D151" s="1" t="s">
        <v>17</v>
      </c>
      <c r="E151" s="1" t="s">
        <v>18</v>
      </c>
      <c r="F151" s="2" t="s">
        <v>15</v>
      </c>
      <c r="G151" s="2" t="s">
        <v>19</v>
      </c>
      <c r="H151" s="8">
        <v>151</v>
      </c>
      <c r="I151" s="9">
        <f ca="1">INDIRECT(Data[[#This Row],[Producto]]) INDIRECT(Data[[#This Row],[Marca]])</f>
        <v>3.8</v>
      </c>
      <c r="J151" s="10">
        <f>_xlfn.XLOOKUP(Data[[#This Row],[Marca]],$R$3:$R$5,$S$3:$S$5,,0,1)</f>
        <v>1.7999999999999999E-2</v>
      </c>
      <c r="K151" s="8">
        <f ca="1">PRODUCT(Data[[#This Row],[Precio '[Bs.']]],1-Data[[#This Row],[Comisión '[Bs.']]],Data[[#This Row],[Cantidad]])</f>
        <v>563.47159999999997</v>
      </c>
    </row>
    <row r="152" spans="2:11" ht="16.95" customHeight="1" x14ac:dyDescent="0.3">
      <c r="B152" s="3">
        <v>42885</v>
      </c>
      <c r="C152" s="1" t="s">
        <v>7</v>
      </c>
      <c r="D152" s="1" t="s">
        <v>21</v>
      </c>
      <c r="E152" s="1" t="s">
        <v>18</v>
      </c>
      <c r="F152" s="2" t="s">
        <v>22</v>
      </c>
      <c r="G152" s="2" t="s">
        <v>16</v>
      </c>
      <c r="H152" s="8">
        <v>167</v>
      </c>
      <c r="I152" s="9">
        <f ca="1">INDIRECT(Data[[#This Row],[Producto]]) INDIRECT(Data[[#This Row],[Marca]])</f>
        <v>4.0999999999999996</v>
      </c>
      <c r="J152" s="10">
        <f>_xlfn.XLOOKUP(Data[[#This Row],[Marca]],$R$3:$R$5,$S$3:$S$5,,0,1)</f>
        <v>0.02</v>
      </c>
      <c r="K152" s="8">
        <f ca="1">PRODUCT(Data[[#This Row],[Precio '[Bs.']]],1-Data[[#This Row],[Comisión '[Bs.']]],Data[[#This Row],[Cantidad]])</f>
        <v>671.00599999999997</v>
      </c>
    </row>
    <row r="153" spans="2:11" ht="16.95" customHeight="1" x14ac:dyDescent="0.3">
      <c r="B153" s="3">
        <v>42886</v>
      </c>
      <c r="C153" s="1" t="s">
        <v>12</v>
      </c>
      <c r="D153" s="1" t="s">
        <v>8</v>
      </c>
      <c r="E153" s="1" t="s">
        <v>14</v>
      </c>
      <c r="F153" s="2" t="s">
        <v>15</v>
      </c>
      <c r="G153" s="2" t="s">
        <v>11</v>
      </c>
      <c r="H153" s="8">
        <v>23</v>
      </c>
      <c r="I153" s="9">
        <f ca="1">INDIRECT(Data[[#This Row],[Producto]]) INDIRECT(Data[[#This Row],[Marca]])</f>
        <v>4.9000000000000004</v>
      </c>
      <c r="J153" s="10">
        <f>_xlfn.XLOOKUP(Data[[#This Row],[Marca]],$R$3:$R$5,$S$3:$S$5,,0,1)</f>
        <v>1.4999999999999999E-2</v>
      </c>
      <c r="K153" s="8">
        <f ca="1">PRODUCT(Data[[#This Row],[Precio '[Bs.']]],1-Data[[#This Row],[Comisión '[Bs.']]],Data[[#This Row],[Cantidad]])</f>
        <v>111.0095</v>
      </c>
    </row>
    <row r="154" spans="2:11" ht="16.95" customHeight="1" x14ac:dyDescent="0.3">
      <c r="B154" s="3">
        <v>42887</v>
      </c>
      <c r="C154" s="1" t="s">
        <v>7</v>
      </c>
      <c r="D154" s="1" t="s">
        <v>13</v>
      </c>
      <c r="E154" s="1" t="s">
        <v>9</v>
      </c>
      <c r="F154" s="2" t="s">
        <v>10</v>
      </c>
      <c r="G154" s="2" t="s">
        <v>16</v>
      </c>
      <c r="H154" s="8">
        <v>37</v>
      </c>
      <c r="I154" s="9">
        <f ca="1">INDIRECT(Data[[#This Row],[Producto]]) INDIRECT(Data[[#This Row],[Marca]])</f>
        <v>5.5</v>
      </c>
      <c r="J154" s="10">
        <f>_xlfn.XLOOKUP(Data[[#This Row],[Marca]],$R$3:$R$5,$S$3:$S$5,,0,1)</f>
        <v>0.02</v>
      </c>
      <c r="K154" s="8">
        <f ca="1">PRODUCT(Data[[#This Row],[Precio '[Bs.']]],1-Data[[#This Row],[Comisión '[Bs.']]],Data[[#This Row],[Cantidad]])</f>
        <v>199.42999999999998</v>
      </c>
    </row>
    <row r="155" spans="2:11" ht="16.95" customHeight="1" x14ac:dyDescent="0.3">
      <c r="B155" s="3">
        <v>42888</v>
      </c>
      <c r="C155" s="1" t="s">
        <v>12</v>
      </c>
      <c r="D155" s="1" t="s">
        <v>17</v>
      </c>
      <c r="E155" s="1" t="s">
        <v>14</v>
      </c>
      <c r="F155" s="2" t="s">
        <v>10</v>
      </c>
      <c r="G155" s="2" t="s">
        <v>19</v>
      </c>
      <c r="H155" s="8">
        <v>96</v>
      </c>
      <c r="I155" s="9">
        <f ca="1">INDIRECT(Data[[#This Row],[Producto]]) INDIRECT(Data[[#This Row],[Marca]])</f>
        <v>8</v>
      </c>
      <c r="J155" s="10">
        <f>_xlfn.XLOOKUP(Data[[#This Row],[Marca]],$R$3:$R$5,$S$3:$S$5,,0,1)</f>
        <v>1.7999999999999999E-2</v>
      </c>
      <c r="K155" s="8">
        <f ca="1">PRODUCT(Data[[#This Row],[Precio '[Bs.']]],1-Data[[#This Row],[Comisión '[Bs.']]],Data[[#This Row],[Cantidad]])</f>
        <v>754.17599999999993</v>
      </c>
    </row>
    <row r="156" spans="2:11" ht="16.95" customHeight="1" x14ac:dyDescent="0.3">
      <c r="B156" s="3">
        <v>42889</v>
      </c>
      <c r="C156" s="1" t="s">
        <v>12</v>
      </c>
      <c r="D156" s="1" t="s">
        <v>21</v>
      </c>
      <c r="E156" s="1" t="s">
        <v>14</v>
      </c>
      <c r="F156" s="2" t="s">
        <v>10</v>
      </c>
      <c r="G156" s="2" t="s">
        <v>11</v>
      </c>
      <c r="H156" s="8">
        <v>171</v>
      </c>
      <c r="I156" s="9">
        <f ca="1">INDIRECT(Data[[#This Row],[Producto]]) INDIRECT(Data[[#This Row],[Marca]])</f>
        <v>7.3</v>
      </c>
      <c r="J156" s="10">
        <f>_xlfn.XLOOKUP(Data[[#This Row],[Marca]],$R$3:$R$5,$S$3:$S$5,,0,1)</f>
        <v>1.4999999999999999E-2</v>
      </c>
      <c r="K156" s="8">
        <f ca="1">PRODUCT(Data[[#This Row],[Precio '[Bs.']]],1-Data[[#This Row],[Comisión '[Bs.']]],Data[[#This Row],[Cantidad]])</f>
        <v>1229.5754999999999</v>
      </c>
    </row>
    <row r="157" spans="2:11" ht="16.95" customHeight="1" x14ac:dyDescent="0.3">
      <c r="B157" s="3">
        <v>42890</v>
      </c>
      <c r="C157" s="1" t="s">
        <v>20</v>
      </c>
      <c r="D157" s="1" t="s">
        <v>8</v>
      </c>
      <c r="E157" s="1" t="s">
        <v>9</v>
      </c>
      <c r="F157" s="2" t="s">
        <v>22</v>
      </c>
      <c r="G157" s="2" t="s">
        <v>16</v>
      </c>
      <c r="H157" s="8">
        <v>62</v>
      </c>
      <c r="I157" s="9">
        <f ca="1">INDIRECT(Data[[#This Row],[Producto]]) INDIRECT(Data[[#This Row],[Marca]])</f>
        <v>4.0999999999999996</v>
      </c>
      <c r="J157" s="10">
        <f>_xlfn.XLOOKUP(Data[[#This Row],[Marca]],$R$3:$R$5,$S$3:$S$5,,0,1)</f>
        <v>0.02</v>
      </c>
      <c r="K157" s="8">
        <f ca="1">PRODUCT(Data[[#This Row],[Precio '[Bs.']]],1-Data[[#This Row],[Comisión '[Bs.']]],Data[[#This Row],[Cantidad]])</f>
        <v>249.11599999999999</v>
      </c>
    </row>
    <row r="158" spans="2:11" ht="16.95" customHeight="1" x14ac:dyDescent="0.3">
      <c r="B158" s="3">
        <v>42891</v>
      </c>
      <c r="C158" s="1" t="s">
        <v>7</v>
      </c>
      <c r="D158" s="1" t="s">
        <v>13</v>
      </c>
      <c r="E158" s="1" t="s">
        <v>14</v>
      </c>
      <c r="F158" s="2" t="s">
        <v>15</v>
      </c>
      <c r="G158" s="2" t="s">
        <v>16</v>
      </c>
      <c r="H158" s="8">
        <v>124</v>
      </c>
      <c r="I158" s="9">
        <f ca="1">INDIRECT(Data[[#This Row],[Producto]]) INDIRECT(Data[[#This Row],[Marca]])</f>
        <v>2.5</v>
      </c>
      <c r="J158" s="10">
        <f>_xlfn.XLOOKUP(Data[[#This Row],[Marca]],$R$3:$R$5,$S$3:$S$5,,0,1)</f>
        <v>0.02</v>
      </c>
      <c r="K158" s="8">
        <f ca="1">PRODUCT(Data[[#This Row],[Precio '[Bs.']]],1-Data[[#This Row],[Comisión '[Bs.']]],Data[[#This Row],[Cantidad]])</f>
        <v>303.8</v>
      </c>
    </row>
    <row r="159" spans="2:11" ht="16.95" customHeight="1" x14ac:dyDescent="0.3">
      <c r="B159" s="3">
        <v>42892</v>
      </c>
      <c r="C159" s="1" t="s">
        <v>20</v>
      </c>
      <c r="D159" s="1" t="s">
        <v>17</v>
      </c>
      <c r="E159" s="1" t="s">
        <v>18</v>
      </c>
      <c r="F159" s="2" t="s">
        <v>10</v>
      </c>
      <c r="G159" s="2" t="s">
        <v>11</v>
      </c>
      <c r="H159" s="8">
        <v>150</v>
      </c>
      <c r="I159" s="9">
        <f ca="1">INDIRECT(Data[[#This Row],[Producto]]) INDIRECT(Data[[#This Row],[Marca]])</f>
        <v>7.3</v>
      </c>
      <c r="J159" s="10">
        <f>_xlfn.XLOOKUP(Data[[#This Row],[Marca]],$R$3:$R$5,$S$3:$S$5,,0,1)</f>
        <v>1.4999999999999999E-2</v>
      </c>
      <c r="K159" s="8">
        <f ca="1">PRODUCT(Data[[#This Row],[Precio '[Bs.']]],1-Data[[#This Row],[Comisión '[Bs.']]],Data[[#This Row],[Cantidad]])</f>
        <v>1078.575</v>
      </c>
    </row>
    <row r="160" spans="2:11" ht="16.95" customHeight="1" x14ac:dyDescent="0.3">
      <c r="B160" s="3">
        <v>42893</v>
      </c>
      <c r="C160" s="1" t="s">
        <v>20</v>
      </c>
      <c r="D160" s="1" t="s">
        <v>21</v>
      </c>
      <c r="E160" s="1" t="s">
        <v>9</v>
      </c>
      <c r="F160" s="2" t="s">
        <v>15</v>
      </c>
      <c r="G160" s="2" t="s">
        <v>19</v>
      </c>
      <c r="H160" s="8">
        <v>87</v>
      </c>
      <c r="I160" s="9">
        <f ca="1">INDIRECT(Data[[#This Row],[Producto]]) INDIRECT(Data[[#This Row],[Marca]])</f>
        <v>3.8</v>
      </c>
      <c r="J160" s="10">
        <f>_xlfn.XLOOKUP(Data[[#This Row],[Marca]],$R$3:$R$5,$S$3:$S$5,,0,1)</f>
        <v>1.7999999999999999E-2</v>
      </c>
      <c r="K160" s="8">
        <f ca="1">PRODUCT(Data[[#This Row],[Precio '[Bs.']]],1-Data[[#This Row],[Comisión '[Bs.']]],Data[[#This Row],[Cantidad]])</f>
        <v>324.64920000000001</v>
      </c>
    </row>
    <row r="161" spans="2:11" ht="16.95" customHeight="1" x14ac:dyDescent="0.3">
      <c r="B161" s="3">
        <v>42894</v>
      </c>
      <c r="C161" s="1" t="s">
        <v>7</v>
      </c>
      <c r="D161" s="1" t="s">
        <v>8</v>
      </c>
      <c r="E161" s="1" t="s">
        <v>9</v>
      </c>
      <c r="F161" s="2" t="s">
        <v>10</v>
      </c>
      <c r="G161" s="2" t="s">
        <v>11</v>
      </c>
      <c r="H161" s="8">
        <v>33</v>
      </c>
      <c r="I161" s="9">
        <f ca="1">INDIRECT(Data[[#This Row],[Producto]]) INDIRECT(Data[[#This Row],[Marca]])</f>
        <v>7.3</v>
      </c>
      <c r="J161" s="10">
        <f>_xlfn.XLOOKUP(Data[[#This Row],[Marca]],$R$3:$R$5,$S$3:$S$5,,0,1)</f>
        <v>1.4999999999999999E-2</v>
      </c>
      <c r="K161" s="8">
        <f ca="1">PRODUCT(Data[[#This Row],[Precio '[Bs.']]],1-Data[[#This Row],[Comisión '[Bs.']]],Data[[#This Row],[Cantidad]])</f>
        <v>237.28649999999999</v>
      </c>
    </row>
    <row r="162" spans="2:11" ht="16.95" customHeight="1" x14ac:dyDescent="0.3">
      <c r="B162" s="3">
        <v>42895</v>
      </c>
      <c r="C162" s="1" t="s">
        <v>7</v>
      </c>
      <c r="D162" s="1" t="s">
        <v>13</v>
      </c>
      <c r="E162" s="1" t="s">
        <v>18</v>
      </c>
      <c r="F162" s="2" t="s">
        <v>22</v>
      </c>
      <c r="G162" s="2" t="s">
        <v>19</v>
      </c>
      <c r="H162" s="8">
        <v>135</v>
      </c>
      <c r="I162" s="9">
        <f ca="1">INDIRECT(Data[[#This Row],[Producto]]) INDIRECT(Data[[#This Row],[Marca]])</f>
        <v>2.6</v>
      </c>
      <c r="J162" s="10">
        <f>_xlfn.XLOOKUP(Data[[#This Row],[Marca]],$R$3:$R$5,$S$3:$S$5,,0,1)</f>
        <v>1.7999999999999999E-2</v>
      </c>
      <c r="K162" s="8">
        <f ca="1">PRODUCT(Data[[#This Row],[Precio '[Bs.']]],1-Data[[#This Row],[Comisión '[Bs.']]],Data[[#This Row],[Cantidad]])</f>
        <v>344.68200000000002</v>
      </c>
    </row>
    <row r="163" spans="2:11" ht="16.95" customHeight="1" x14ac:dyDescent="0.3">
      <c r="B163" s="3">
        <v>42896</v>
      </c>
      <c r="C163" s="1" t="s">
        <v>12</v>
      </c>
      <c r="D163" s="1" t="s">
        <v>17</v>
      </c>
      <c r="E163" s="1" t="s">
        <v>14</v>
      </c>
      <c r="F163" s="2" t="s">
        <v>15</v>
      </c>
      <c r="G163" s="2" t="s">
        <v>19</v>
      </c>
      <c r="H163" s="8">
        <v>82</v>
      </c>
      <c r="I163" s="9">
        <f ca="1">INDIRECT(Data[[#This Row],[Producto]]) INDIRECT(Data[[#This Row],[Marca]])</f>
        <v>3.8</v>
      </c>
      <c r="J163" s="10">
        <f>_xlfn.XLOOKUP(Data[[#This Row],[Marca]],$R$3:$R$5,$S$3:$S$5,,0,1)</f>
        <v>1.7999999999999999E-2</v>
      </c>
      <c r="K163" s="8">
        <f ca="1">PRODUCT(Data[[#This Row],[Precio '[Bs.']]],1-Data[[#This Row],[Comisión '[Bs.']]],Data[[#This Row],[Cantidad]])</f>
        <v>305.99119999999999</v>
      </c>
    </row>
    <row r="164" spans="2:11" ht="16.95" customHeight="1" x14ac:dyDescent="0.3">
      <c r="B164" s="3">
        <v>42897</v>
      </c>
      <c r="C164" s="1" t="s">
        <v>7</v>
      </c>
      <c r="D164" s="1" t="s">
        <v>21</v>
      </c>
      <c r="E164" s="1" t="s">
        <v>18</v>
      </c>
      <c r="F164" s="2" t="s">
        <v>15</v>
      </c>
      <c r="G164" s="2" t="s">
        <v>16</v>
      </c>
      <c r="H164" s="8">
        <v>179</v>
      </c>
      <c r="I164" s="9">
        <f ca="1">INDIRECT(Data[[#This Row],[Producto]]) INDIRECT(Data[[#This Row],[Marca]])</f>
        <v>2.5</v>
      </c>
      <c r="J164" s="10">
        <f>_xlfn.XLOOKUP(Data[[#This Row],[Marca]],$R$3:$R$5,$S$3:$S$5,,0,1)</f>
        <v>0.02</v>
      </c>
      <c r="K164" s="8">
        <f ca="1">PRODUCT(Data[[#This Row],[Precio '[Bs.']]],1-Data[[#This Row],[Comisión '[Bs.']]],Data[[#This Row],[Cantidad]])</f>
        <v>438.55</v>
      </c>
    </row>
    <row r="165" spans="2:11" ht="16.95" customHeight="1" x14ac:dyDescent="0.3">
      <c r="B165" s="3">
        <v>42898</v>
      </c>
      <c r="C165" s="1" t="s">
        <v>20</v>
      </c>
      <c r="D165" s="1" t="s">
        <v>8</v>
      </c>
      <c r="E165" s="1" t="s">
        <v>14</v>
      </c>
      <c r="F165" s="2" t="s">
        <v>10</v>
      </c>
      <c r="G165" s="2" t="s">
        <v>11</v>
      </c>
      <c r="H165" s="8">
        <v>56</v>
      </c>
      <c r="I165" s="9">
        <f ca="1">INDIRECT(Data[[#This Row],[Producto]]) INDIRECT(Data[[#This Row],[Marca]])</f>
        <v>7.3</v>
      </c>
      <c r="J165" s="10">
        <f>_xlfn.XLOOKUP(Data[[#This Row],[Marca]],$R$3:$R$5,$S$3:$S$5,,0,1)</f>
        <v>1.4999999999999999E-2</v>
      </c>
      <c r="K165" s="8">
        <f ca="1">PRODUCT(Data[[#This Row],[Precio '[Bs.']]],1-Data[[#This Row],[Comisión '[Bs.']]],Data[[#This Row],[Cantidad]])</f>
        <v>402.66800000000001</v>
      </c>
    </row>
    <row r="166" spans="2:11" ht="16.95" customHeight="1" x14ac:dyDescent="0.3">
      <c r="B166" s="3">
        <v>42899</v>
      </c>
      <c r="C166" s="1" t="s">
        <v>12</v>
      </c>
      <c r="D166" s="1" t="s">
        <v>13</v>
      </c>
      <c r="E166" s="1" t="s">
        <v>9</v>
      </c>
      <c r="F166" s="2" t="s">
        <v>22</v>
      </c>
      <c r="G166" s="2" t="s">
        <v>16</v>
      </c>
      <c r="H166" s="8">
        <v>136</v>
      </c>
      <c r="I166" s="9">
        <f ca="1">INDIRECT(Data[[#This Row],[Producto]]) INDIRECT(Data[[#This Row],[Marca]])</f>
        <v>4.0999999999999996</v>
      </c>
      <c r="J166" s="10">
        <f>_xlfn.XLOOKUP(Data[[#This Row],[Marca]],$R$3:$R$5,$S$3:$S$5,,0,1)</f>
        <v>0.02</v>
      </c>
      <c r="K166" s="8">
        <f ca="1">PRODUCT(Data[[#This Row],[Precio '[Bs.']]],1-Data[[#This Row],[Comisión '[Bs.']]],Data[[#This Row],[Cantidad]])</f>
        <v>546.44799999999998</v>
      </c>
    </row>
    <row r="167" spans="2:11" ht="16.95" customHeight="1" x14ac:dyDescent="0.3">
      <c r="B167" s="3">
        <v>42900</v>
      </c>
      <c r="C167" s="1" t="s">
        <v>20</v>
      </c>
      <c r="D167" s="1" t="s">
        <v>17</v>
      </c>
      <c r="E167" s="1" t="s">
        <v>14</v>
      </c>
      <c r="F167" s="2" t="s">
        <v>22</v>
      </c>
      <c r="G167" s="2" t="s">
        <v>19</v>
      </c>
      <c r="H167" s="8">
        <v>184</v>
      </c>
      <c r="I167" s="9">
        <f ca="1">INDIRECT(Data[[#This Row],[Producto]]) INDIRECT(Data[[#This Row],[Marca]])</f>
        <v>2.6</v>
      </c>
      <c r="J167" s="10">
        <f>_xlfn.XLOOKUP(Data[[#This Row],[Marca]],$R$3:$R$5,$S$3:$S$5,,0,1)</f>
        <v>1.7999999999999999E-2</v>
      </c>
      <c r="K167" s="8">
        <f ca="1">PRODUCT(Data[[#This Row],[Precio '[Bs.']]],1-Data[[#This Row],[Comisión '[Bs.']]],Data[[#This Row],[Cantidad]])</f>
        <v>469.78879999999998</v>
      </c>
    </row>
    <row r="168" spans="2:11" ht="16.95" customHeight="1" x14ac:dyDescent="0.3">
      <c r="B168" s="3">
        <v>42901</v>
      </c>
      <c r="C168" s="1" t="s">
        <v>20</v>
      </c>
      <c r="D168" s="1" t="s">
        <v>21</v>
      </c>
      <c r="E168" s="1" t="s">
        <v>9</v>
      </c>
      <c r="F168" s="2" t="s">
        <v>10</v>
      </c>
      <c r="G168" s="2" t="s">
        <v>11</v>
      </c>
      <c r="H168" s="8">
        <v>117</v>
      </c>
      <c r="I168" s="9">
        <f ca="1">INDIRECT(Data[[#This Row],[Producto]]) INDIRECT(Data[[#This Row],[Marca]])</f>
        <v>7.3</v>
      </c>
      <c r="J168" s="10">
        <f>_xlfn.XLOOKUP(Data[[#This Row],[Marca]],$R$3:$R$5,$S$3:$S$5,,0,1)</f>
        <v>1.4999999999999999E-2</v>
      </c>
      <c r="K168" s="8">
        <f ca="1">PRODUCT(Data[[#This Row],[Precio '[Bs.']]],1-Data[[#This Row],[Comisión '[Bs.']]],Data[[#This Row],[Cantidad]])</f>
        <v>841.2885</v>
      </c>
    </row>
    <row r="169" spans="2:11" ht="16.95" customHeight="1" x14ac:dyDescent="0.3">
      <c r="B169" s="3">
        <v>42902</v>
      </c>
      <c r="C169" s="1" t="s">
        <v>12</v>
      </c>
      <c r="D169" s="1" t="s">
        <v>8</v>
      </c>
      <c r="E169" s="1" t="s">
        <v>14</v>
      </c>
      <c r="F169" s="2" t="s">
        <v>22</v>
      </c>
      <c r="G169" s="2" t="s">
        <v>16</v>
      </c>
      <c r="H169" s="8">
        <v>145</v>
      </c>
      <c r="I169" s="9">
        <f ca="1">INDIRECT(Data[[#This Row],[Producto]]) INDIRECT(Data[[#This Row],[Marca]])</f>
        <v>4.0999999999999996</v>
      </c>
      <c r="J169" s="10">
        <f>_xlfn.XLOOKUP(Data[[#This Row],[Marca]],$R$3:$R$5,$S$3:$S$5,,0,1)</f>
        <v>0.02</v>
      </c>
      <c r="K169" s="8">
        <f ca="1">PRODUCT(Data[[#This Row],[Precio '[Bs.']]],1-Data[[#This Row],[Comisión '[Bs.']]],Data[[#This Row],[Cantidad]])</f>
        <v>582.61</v>
      </c>
    </row>
    <row r="170" spans="2:11" ht="16.95" customHeight="1" x14ac:dyDescent="0.3">
      <c r="B170" s="3">
        <v>42903</v>
      </c>
      <c r="C170" s="1" t="s">
        <v>7</v>
      </c>
      <c r="D170" s="1" t="s">
        <v>13</v>
      </c>
      <c r="E170" s="1" t="s">
        <v>14</v>
      </c>
      <c r="F170" s="2" t="s">
        <v>15</v>
      </c>
      <c r="G170" s="2" t="s">
        <v>16</v>
      </c>
      <c r="H170" s="8">
        <v>29</v>
      </c>
      <c r="I170" s="9">
        <f ca="1">INDIRECT(Data[[#This Row],[Producto]]) INDIRECT(Data[[#This Row],[Marca]])</f>
        <v>2.5</v>
      </c>
      <c r="J170" s="10">
        <f>_xlfn.XLOOKUP(Data[[#This Row],[Marca]],$R$3:$R$5,$S$3:$S$5,,0,1)</f>
        <v>0.02</v>
      </c>
      <c r="K170" s="8">
        <f ca="1">PRODUCT(Data[[#This Row],[Precio '[Bs.']]],1-Data[[#This Row],[Comisión '[Bs.']]],Data[[#This Row],[Cantidad]])</f>
        <v>71.050000000000011</v>
      </c>
    </row>
    <row r="171" spans="2:11" ht="16.95" customHeight="1" x14ac:dyDescent="0.3">
      <c r="B171" s="3">
        <v>42904</v>
      </c>
      <c r="C171" s="1" t="s">
        <v>7</v>
      </c>
      <c r="D171" s="1" t="s">
        <v>17</v>
      </c>
      <c r="E171" s="1" t="s">
        <v>18</v>
      </c>
      <c r="F171" s="2" t="s">
        <v>22</v>
      </c>
      <c r="G171" s="2" t="s">
        <v>11</v>
      </c>
      <c r="H171" s="8">
        <v>161</v>
      </c>
      <c r="I171" s="9">
        <f ca="1">INDIRECT(Data[[#This Row],[Producto]]) INDIRECT(Data[[#This Row],[Marca]])</f>
        <v>3.4</v>
      </c>
      <c r="J171" s="10">
        <f>_xlfn.XLOOKUP(Data[[#This Row],[Marca]],$R$3:$R$5,$S$3:$S$5,,0,1)</f>
        <v>1.4999999999999999E-2</v>
      </c>
      <c r="K171" s="8">
        <f ca="1">PRODUCT(Data[[#This Row],[Precio '[Bs.']]],1-Data[[#This Row],[Comisión '[Bs.']]],Data[[#This Row],[Cantidad]])</f>
        <v>539.18899999999996</v>
      </c>
    </row>
    <row r="172" spans="2:11" ht="16.95" customHeight="1" x14ac:dyDescent="0.3">
      <c r="B172" s="3">
        <v>42905</v>
      </c>
      <c r="C172" s="1" t="s">
        <v>20</v>
      </c>
      <c r="D172" s="1" t="s">
        <v>21</v>
      </c>
      <c r="E172" s="1" t="s">
        <v>9</v>
      </c>
      <c r="F172" s="2" t="s">
        <v>22</v>
      </c>
      <c r="G172" s="2" t="s">
        <v>19</v>
      </c>
      <c r="H172" s="8">
        <v>198</v>
      </c>
      <c r="I172" s="9">
        <f ca="1">INDIRECT(Data[[#This Row],[Producto]]) INDIRECT(Data[[#This Row],[Marca]])</f>
        <v>2.6</v>
      </c>
      <c r="J172" s="10">
        <f>_xlfn.XLOOKUP(Data[[#This Row],[Marca]],$R$3:$R$5,$S$3:$S$5,,0,1)</f>
        <v>1.7999999999999999E-2</v>
      </c>
      <c r="K172" s="8">
        <f ca="1">PRODUCT(Data[[#This Row],[Precio '[Bs.']]],1-Data[[#This Row],[Comisión '[Bs.']]],Data[[#This Row],[Cantidad]])</f>
        <v>505.53359999999998</v>
      </c>
    </row>
    <row r="173" spans="2:11" ht="16.95" customHeight="1" x14ac:dyDescent="0.3">
      <c r="B173" s="3">
        <v>42906</v>
      </c>
      <c r="C173" s="1" t="s">
        <v>12</v>
      </c>
      <c r="D173" s="1" t="s">
        <v>8</v>
      </c>
      <c r="E173" s="1" t="s">
        <v>18</v>
      </c>
      <c r="F173" s="2" t="s">
        <v>15</v>
      </c>
      <c r="G173" s="2" t="s">
        <v>11</v>
      </c>
      <c r="H173" s="8">
        <v>147</v>
      </c>
      <c r="I173" s="9">
        <f ca="1">INDIRECT(Data[[#This Row],[Producto]]) INDIRECT(Data[[#This Row],[Marca]])</f>
        <v>4.9000000000000004</v>
      </c>
      <c r="J173" s="10">
        <f>_xlfn.XLOOKUP(Data[[#This Row],[Marca]],$R$3:$R$5,$S$3:$S$5,,0,1)</f>
        <v>1.4999999999999999E-2</v>
      </c>
      <c r="K173" s="8">
        <f ca="1">PRODUCT(Data[[#This Row],[Precio '[Bs.']]],1-Data[[#This Row],[Comisión '[Bs.']]],Data[[#This Row],[Cantidad]])</f>
        <v>709.49549999999999</v>
      </c>
    </row>
    <row r="174" spans="2:11" ht="16.95" customHeight="1" x14ac:dyDescent="0.3">
      <c r="B174" s="3">
        <v>42907</v>
      </c>
      <c r="C174" s="1" t="s">
        <v>20</v>
      </c>
      <c r="D174" s="1" t="s">
        <v>13</v>
      </c>
      <c r="E174" s="1" t="s">
        <v>18</v>
      </c>
      <c r="F174" s="2" t="s">
        <v>22</v>
      </c>
      <c r="G174" s="2" t="s">
        <v>19</v>
      </c>
      <c r="H174" s="8">
        <v>116</v>
      </c>
      <c r="I174" s="9">
        <f ca="1">INDIRECT(Data[[#This Row],[Producto]]) INDIRECT(Data[[#This Row],[Marca]])</f>
        <v>2.6</v>
      </c>
      <c r="J174" s="10">
        <f>_xlfn.XLOOKUP(Data[[#This Row],[Marca]],$R$3:$R$5,$S$3:$S$5,,0,1)</f>
        <v>1.7999999999999999E-2</v>
      </c>
      <c r="K174" s="8">
        <f ca="1">PRODUCT(Data[[#This Row],[Precio '[Bs.']]],1-Data[[#This Row],[Comisión '[Bs.']]],Data[[#This Row],[Cantidad]])</f>
        <v>296.1712</v>
      </c>
    </row>
    <row r="175" spans="2:11" ht="16.95" customHeight="1" x14ac:dyDescent="0.3">
      <c r="B175" s="3">
        <v>42908</v>
      </c>
      <c r="C175" s="1" t="s">
        <v>7</v>
      </c>
      <c r="D175" s="1" t="s">
        <v>17</v>
      </c>
      <c r="E175" s="1" t="s">
        <v>14</v>
      </c>
      <c r="F175" s="2" t="s">
        <v>15</v>
      </c>
      <c r="G175" s="2" t="s">
        <v>19</v>
      </c>
      <c r="H175" s="8">
        <v>171</v>
      </c>
      <c r="I175" s="9">
        <f ca="1">INDIRECT(Data[[#This Row],[Producto]]) INDIRECT(Data[[#This Row],[Marca]])</f>
        <v>3.8</v>
      </c>
      <c r="J175" s="10">
        <f>_xlfn.XLOOKUP(Data[[#This Row],[Marca]],$R$3:$R$5,$S$3:$S$5,,0,1)</f>
        <v>1.7999999999999999E-2</v>
      </c>
      <c r="K175" s="8">
        <f ca="1">PRODUCT(Data[[#This Row],[Precio '[Bs.']]],1-Data[[#This Row],[Comisión '[Bs.']]],Data[[#This Row],[Cantidad]])</f>
        <v>638.10359999999991</v>
      </c>
    </row>
    <row r="176" spans="2:11" ht="16.95" customHeight="1" x14ac:dyDescent="0.3">
      <c r="B176" s="3">
        <v>42909</v>
      </c>
      <c r="C176" s="1" t="s">
        <v>12</v>
      </c>
      <c r="D176" s="1" t="s">
        <v>21</v>
      </c>
      <c r="E176" s="1" t="s">
        <v>18</v>
      </c>
      <c r="F176" s="2" t="s">
        <v>10</v>
      </c>
      <c r="G176" s="2" t="s">
        <v>16</v>
      </c>
      <c r="H176" s="8">
        <v>84</v>
      </c>
      <c r="I176" s="9">
        <f ca="1">INDIRECT(Data[[#This Row],[Producto]]) INDIRECT(Data[[#This Row],[Marca]])</f>
        <v>5.5</v>
      </c>
      <c r="J176" s="10">
        <f>_xlfn.XLOOKUP(Data[[#This Row],[Marca]],$R$3:$R$5,$S$3:$S$5,,0,1)</f>
        <v>0.02</v>
      </c>
      <c r="K176" s="8">
        <f ca="1">PRODUCT(Data[[#This Row],[Precio '[Bs.']]],1-Data[[#This Row],[Comisión '[Bs.']]],Data[[#This Row],[Cantidad]])</f>
        <v>452.76</v>
      </c>
    </row>
    <row r="177" spans="2:11" ht="16.95" customHeight="1" x14ac:dyDescent="0.3">
      <c r="B177" s="3">
        <v>42910</v>
      </c>
      <c r="C177" s="1" t="s">
        <v>7</v>
      </c>
      <c r="D177" s="1" t="s">
        <v>8</v>
      </c>
      <c r="E177" s="1" t="s">
        <v>9</v>
      </c>
      <c r="F177" s="2" t="s">
        <v>10</v>
      </c>
      <c r="G177" s="2" t="s">
        <v>11</v>
      </c>
      <c r="H177" s="8">
        <v>115</v>
      </c>
      <c r="I177" s="9">
        <f ca="1">INDIRECT(Data[[#This Row],[Producto]]) INDIRECT(Data[[#This Row],[Marca]])</f>
        <v>7.3</v>
      </c>
      <c r="J177" s="10">
        <f>_xlfn.XLOOKUP(Data[[#This Row],[Marca]],$R$3:$R$5,$S$3:$S$5,,0,1)</f>
        <v>1.4999999999999999E-2</v>
      </c>
      <c r="K177" s="8">
        <f ca="1">PRODUCT(Data[[#This Row],[Precio '[Bs.']]],1-Data[[#This Row],[Comisión '[Bs.']]],Data[[#This Row],[Cantidad]])</f>
        <v>826.90750000000003</v>
      </c>
    </row>
    <row r="178" spans="2:11" ht="16.95" customHeight="1" x14ac:dyDescent="0.3">
      <c r="B178" s="3">
        <v>42911</v>
      </c>
      <c r="C178" s="1" t="s">
        <v>12</v>
      </c>
      <c r="D178" s="1" t="s">
        <v>13</v>
      </c>
      <c r="E178" s="1" t="s">
        <v>9</v>
      </c>
      <c r="F178" s="2" t="s">
        <v>10</v>
      </c>
      <c r="G178" s="2" t="s">
        <v>16</v>
      </c>
      <c r="H178" s="8">
        <v>158</v>
      </c>
      <c r="I178" s="9">
        <f ca="1">INDIRECT(Data[[#This Row],[Producto]]) INDIRECT(Data[[#This Row],[Marca]])</f>
        <v>5.5</v>
      </c>
      <c r="J178" s="10">
        <f>_xlfn.XLOOKUP(Data[[#This Row],[Marca]],$R$3:$R$5,$S$3:$S$5,,0,1)</f>
        <v>0.02</v>
      </c>
      <c r="K178" s="8">
        <f ca="1">PRODUCT(Data[[#This Row],[Precio '[Bs.']]],1-Data[[#This Row],[Comisión '[Bs.']]],Data[[#This Row],[Cantidad]])</f>
        <v>851.62</v>
      </c>
    </row>
    <row r="179" spans="2:11" ht="16.95" customHeight="1" x14ac:dyDescent="0.3">
      <c r="B179" s="3">
        <v>42912</v>
      </c>
      <c r="C179" s="1" t="s">
        <v>12</v>
      </c>
      <c r="D179" s="1" t="s">
        <v>17</v>
      </c>
      <c r="E179" s="1" t="s">
        <v>14</v>
      </c>
      <c r="F179" s="2" t="s">
        <v>22</v>
      </c>
      <c r="G179" s="2" t="s">
        <v>19</v>
      </c>
      <c r="H179" s="8">
        <v>114</v>
      </c>
      <c r="I179" s="9">
        <f ca="1">INDIRECT(Data[[#This Row],[Producto]]) INDIRECT(Data[[#This Row],[Marca]])</f>
        <v>2.6</v>
      </c>
      <c r="J179" s="10">
        <f>_xlfn.XLOOKUP(Data[[#This Row],[Marca]],$R$3:$R$5,$S$3:$S$5,,0,1)</f>
        <v>1.7999999999999999E-2</v>
      </c>
      <c r="K179" s="8">
        <f ca="1">PRODUCT(Data[[#This Row],[Precio '[Bs.']]],1-Data[[#This Row],[Comisión '[Bs.']]],Data[[#This Row],[Cantidad]])</f>
        <v>291.06479999999999</v>
      </c>
    </row>
    <row r="180" spans="2:11" ht="16.95" customHeight="1" x14ac:dyDescent="0.3">
      <c r="B180" s="3">
        <v>42913</v>
      </c>
      <c r="C180" s="1" t="s">
        <v>20</v>
      </c>
      <c r="D180" s="1" t="s">
        <v>21</v>
      </c>
      <c r="E180" s="1" t="s">
        <v>9</v>
      </c>
      <c r="F180" s="2" t="s">
        <v>15</v>
      </c>
      <c r="G180" s="2" t="s">
        <v>11</v>
      </c>
      <c r="H180" s="8">
        <v>147</v>
      </c>
      <c r="I180" s="9">
        <f ca="1">INDIRECT(Data[[#This Row],[Producto]]) INDIRECT(Data[[#This Row],[Marca]])</f>
        <v>4.9000000000000004</v>
      </c>
      <c r="J180" s="10">
        <f>_xlfn.XLOOKUP(Data[[#This Row],[Marca]],$R$3:$R$5,$S$3:$S$5,,0,1)</f>
        <v>1.4999999999999999E-2</v>
      </c>
      <c r="K180" s="8">
        <f ca="1">PRODUCT(Data[[#This Row],[Precio '[Bs.']]],1-Data[[#This Row],[Comisión '[Bs.']]],Data[[#This Row],[Cantidad]])</f>
        <v>709.49549999999999</v>
      </c>
    </row>
    <row r="181" spans="2:11" ht="16.95" customHeight="1" x14ac:dyDescent="0.3">
      <c r="B181" s="3">
        <v>42914</v>
      </c>
      <c r="C181" s="1" t="s">
        <v>7</v>
      </c>
      <c r="D181" s="1" t="s">
        <v>8</v>
      </c>
      <c r="E181" s="1" t="s">
        <v>18</v>
      </c>
      <c r="F181" s="2" t="s">
        <v>10</v>
      </c>
      <c r="G181" s="2" t="s">
        <v>16</v>
      </c>
      <c r="H181" s="8">
        <v>143</v>
      </c>
      <c r="I181" s="9">
        <f ca="1">INDIRECT(Data[[#This Row],[Producto]]) INDIRECT(Data[[#This Row],[Marca]])</f>
        <v>5.5</v>
      </c>
      <c r="J181" s="10">
        <f>_xlfn.XLOOKUP(Data[[#This Row],[Marca]],$R$3:$R$5,$S$3:$S$5,,0,1)</f>
        <v>0.02</v>
      </c>
      <c r="K181" s="8">
        <f ca="1">PRODUCT(Data[[#This Row],[Precio '[Bs.']]],1-Data[[#This Row],[Comisión '[Bs.']]],Data[[#This Row],[Cantidad]])</f>
        <v>770.77</v>
      </c>
    </row>
    <row r="182" spans="2:11" ht="16.95" customHeight="1" x14ac:dyDescent="0.3">
      <c r="B182" s="3">
        <v>42915</v>
      </c>
      <c r="C182" s="1" t="s">
        <v>20</v>
      </c>
      <c r="D182" s="1" t="s">
        <v>13</v>
      </c>
      <c r="E182" s="1" t="s">
        <v>14</v>
      </c>
      <c r="F182" s="2" t="s">
        <v>15</v>
      </c>
      <c r="G182" s="2" t="s">
        <v>16</v>
      </c>
      <c r="H182" s="8">
        <v>124</v>
      </c>
      <c r="I182" s="9">
        <f ca="1">INDIRECT(Data[[#This Row],[Producto]]) INDIRECT(Data[[#This Row],[Marca]])</f>
        <v>2.5</v>
      </c>
      <c r="J182" s="10">
        <f>_xlfn.XLOOKUP(Data[[#This Row],[Marca]],$R$3:$R$5,$S$3:$S$5,,0,1)</f>
        <v>0.02</v>
      </c>
      <c r="K182" s="8">
        <f ca="1">PRODUCT(Data[[#This Row],[Precio '[Bs.']]],1-Data[[#This Row],[Comisión '[Bs.']]],Data[[#This Row],[Cantidad]])</f>
        <v>303.8</v>
      </c>
    </row>
    <row r="183" spans="2:11" ht="16.95" customHeight="1" x14ac:dyDescent="0.3">
      <c r="B183" s="3">
        <v>42916</v>
      </c>
      <c r="C183" s="1" t="s">
        <v>7</v>
      </c>
      <c r="D183" s="1" t="s">
        <v>8</v>
      </c>
      <c r="E183" s="1" t="s">
        <v>9</v>
      </c>
      <c r="F183" s="2" t="s">
        <v>10</v>
      </c>
      <c r="G183" s="2" t="s">
        <v>11</v>
      </c>
      <c r="H183" s="8">
        <v>92</v>
      </c>
      <c r="I183" s="9">
        <f ca="1">INDIRECT(Data[[#This Row],[Producto]]) INDIRECT(Data[[#This Row],[Marca]])</f>
        <v>7.3</v>
      </c>
      <c r="J183" s="10">
        <f>_xlfn.XLOOKUP(Data[[#This Row],[Marca]],$R$3:$R$5,$S$3:$S$5,,0,1)</f>
        <v>1.4999999999999999E-2</v>
      </c>
      <c r="K183" s="8">
        <f ca="1">PRODUCT(Data[[#This Row],[Precio '[Bs.']]],1-Data[[#This Row],[Comisión '[Bs.']]],Data[[#This Row],[Cantidad]])</f>
        <v>661.52600000000007</v>
      </c>
    </row>
    <row r="184" spans="2:11" ht="16.95" customHeight="1" x14ac:dyDescent="0.3">
      <c r="B184" s="3">
        <v>42917</v>
      </c>
      <c r="C184" s="1" t="s">
        <v>12</v>
      </c>
      <c r="D184" s="1" t="s">
        <v>13</v>
      </c>
      <c r="E184" s="1" t="s">
        <v>14</v>
      </c>
      <c r="F184" s="2" t="s">
        <v>15</v>
      </c>
      <c r="G184" s="2" t="s">
        <v>16</v>
      </c>
      <c r="H184" s="8">
        <v>25</v>
      </c>
      <c r="I184" s="9">
        <f ca="1">INDIRECT(Data[[#This Row],[Producto]]) INDIRECT(Data[[#This Row],[Marca]])</f>
        <v>2.5</v>
      </c>
      <c r="J184" s="10">
        <f>_xlfn.XLOOKUP(Data[[#This Row],[Marca]],$R$3:$R$5,$S$3:$S$5,,0,1)</f>
        <v>0.02</v>
      </c>
      <c r="K184" s="8">
        <f ca="1">PRODUCT(Data[[#This Row],[Precio '[Bs.']]],1-Data[[#This Row],[Comisión '[Bs.']]],Data[[#This Row],[Cantidad]])</f>
        <v>61.250000000000007</v>
      </c>
    </row>
    <row r="185" spans="2:11" ht="16.95" customHeight="1" x14ac:dyDescent="0.3">
      <c r="B185" s="3">
        <v>42918</v>
      </c>
      <c r="C185" s="1" t="s">
        <v>7</v>
      </c>
      <c r="D185" s="1" t="s">
        <v>17</v>
      </c>
      <c r="E185" s="1" t="s">
        <v>18</v>
      </c>
      <c r="F185" s="2" t="s">
        <v>10</v>
      </c>
      <c r="G185" s="2" t="s">
        <v>19</v>
      </c>
      <c r="H185" s="8">
        <v>182</v>
      </c>
      <c r="I185" s="9">
        <f ca="1">INDIRECT(Data[[#This Row],[Producto]]) INDIRECT(Data[[#This Row],[Marca]])</f>
        <v>8</v>
      </c>
      <c r="J185" s="10">
        <f>_xlfn.XLOOKUP(Data[[#This Row],[Marca]],$R$3:$R$5,$S$3:$S$5,,0,1)</f>
        <v>1.7999999999999999E-2</v>
      </c>
      <c r="K185" s="8">
        <f ca="1">PRODUCT(Data[[#This Row],[Precio '[Bs.']]],1-Data[[#This Row],[Comisión '[Bs.']]],Data[[#This Row],[Cantidad]])</f>
        <v>1429.7919999999999</v>
      </c>
    </row>
    <row r="186" spans="2:11" ht="16.95" customHeight="1" x14ac:dyDescent="0.3">
      <c r="B186" s="3">
        <v>42919</v>
      </c>
      <c r="C186" s="1" t="s">
        <v>20</v>
      </c>
      <c r="D186" s="1" t="s">
        <v>21</v>
      </c>
      <c r="E186" s="1" t="s">
        <v>9</v>
      </c>
      <c r="F186" s="2" t="s">
        <v>22</v>
      </c>
      <c r="G186" s="2" t="s">
        <v>11</v>
      </c>
      <c r="H186" s="8">
        <v>74</v>
      </c>
      <c r="I186" s="9">
        <f ca="1">INDIRECT(Data[[#This Row],[Producto]]) INDIRECT(Data[[#This Row],[Marca]])</f>
        <v>3.4</v>
      </c>
      <c r="J186" s="10">
        <f>_xlfn.XLOOKUP(Data[[#This Row],[Marca]],$R$3:$R$5,$S$3:$S$5,,0,1)</f>
        <v>1.4999999999999999E-2</v>
      </c>
      <c r="K186" s="8">
        <f ca="1">PRODUCT(Data[[#This Row],[Precio '[Bs.']]],1-Data[[#This Row],[Comisión '[Bs.']]],Data[[#This Row],[Cantidad]])</f>
        <v>247.82599999999999</v>
      </c>
    </row>
    <row r="187" spans="2:11" ht="16.95" customHeight="1" x14ac:dyDescent="0.3">
      <c r="B187" s="3">
        <v>42920</v>
      </c>
      <c r="C187" s="1" t="s">
        <v>12</v>
      </c>
      <c r="D187" s="1" t="s">
        <v>8</v>
      </c>
      <c r="E187" s="1" t="s">
        <v>9</v>
      </c>
      <c r="F187" s="2" t="s">
        <v>15</v>
      </c>
      <c r="G187" s="2" t="s">
        <v>16</v>
      </c>
      <c r="H187" s="8">
        <v>59</v>
      </c>
      <c r="I187" s="9">
        <f ca="1">INDIRECT(Data[[#This Row],[Producto]]) INDIRECT(Data[[#This Row],[Marca]])</f>
        <v>2.5</v>
      </c>
      <c r="J187" s="10">
        <f>_xlfn.XLOOKUP(Data[[#This Row],[Marca]],$R$3:$R$5,$S$3:$S$5,,0,1)</f>
        <v>0.02</v>
      </c>
      <c r="K187" s="8">
        <f ca="1">PRODUCT(Data[[#This Row],[Precio '[Bs.']]],1-Data[[#This Row],[Comisión '[Bs.']]],Data[[#This Row],[Cantidad]])</f>
        <v>144.55000000000001</v>
      </c>
    </row>
    <row r="188" spans="2:11" ht="16.95" customHeight="1" x14ac:dyDescent="0.3">
      <c r="B188" s="3">
        <v>42921</v>
      </c>
      <c r="C188" s="1" t="s">
        <v>20</v>
      </c>
      <c r="D188" s="1" t="s">
        <v>13</v>
      </c>
      <c r="E188" s="1" t="s">
        <v>18</v>
      </c>
      <c r="F188" s="2" t="s">
        <v>15</v>
      </c>
      <c r="G188" s="2" t="s">
        <v>16</v>
      </c>
      <c r="H188" s="8">
        <v>64</v>
      </c>
      <c r="I188" s="9">
        <f ca="1">INDIRECT(Data[[#This Row],[Producto]]) INDIRECT(Data[[#This Row],[Marca]])</f>
        <v>2.5</v>
      </c>
      <c r="J188" s="10">
        <f>_xlfn.XLOOKUP(Data[[#This Row],[Marca]],$R$3:$R$5,$S$3:$S$5,,0,1)</f>
        <v>0.02</v>
      </c>
      <c r="K188" s="8">
        <f ca="1">PRODUCT(Data[[#This Row],[Precio '[Bs.']]],1-Data[[#This Row],[Comisión '[Bs.']]],Data[[#This Row],[Cantidad]])</f>
        <v>156.80000000000001</v>
      </c>
    </row>
    <row r="189" spans="2:11" ht="16.95" customHeight="1" x14ac:dyDescent="0.3">
      <c r="B189" s="3">
        <v>42922</v>
      </c>
      <c r="C189" s="1" t="s">
        <v>20</v>
      </c>
      <c r="D189" s="1" t="s">
        <v>17</v>
      </c>
      <c r="E189" s="1" t="s">
        <v>14</v>
      </c>
      <c r="F189" s="2" t="s">
        <v>10</v>
      </c>
      <c r="G189" s="2" t="s">
        <v>11</v>
      </c>
      <c r="H189" s="8">
        <v>150</v>
      </c>
      <c r="I189" s="9">
        <f ca="1">INDIRECT(Data[[#This Row],[Producto]]) INDIRECT(Data[[#This Row],[Marca]])</f>
        <v>7.3</v>
      </c>
      <c r="J189" s="10">
        <f>_xlfn.XLOOKUP(Data[[#This Row],[Marca]],$R$3:$R$5,$S$3:$S$5,,0,1)</f>
        <v>1.4999999999999999E-2</v>
      </c>
      <c r="K189" s="8">
        <f ca="1">PRODUCT(Data[[#This Row],[Precio '[Bs.']]],1-Data[[#This Row],[Comisión '[Bs.']]],Data[[#This Row],[Cantidad]])</f>
        <v>1078.575</v>
      </c>
    </row>
    <row r="190" spans="2:11" ht="16.95" customHeight="1" x14ac:dyDescent="0.3">
      <c r="B190" s="3">
        <v>42923</v>
      </c>
      <c r="C190" s="1" t="s">
        <v>12</v>
      </c>
      <c r="D190" s="1" t="s">
        <v>21</v>
      </c>
      <c r="E190" s="1" t="s">
        <v>18</v>
      </c>
      <c r="F190" s="2" t="s">
        <v>22</v>
      </c>
      <c r="G190" s="2" t="s">
        <v>19</v>
      </c>
      <c r="H190" s="8">
        <v>61</v>
      </c>
      <c r="I190" s="9">
        <f ca="1">INDIRECT(Data[[#This Row],[Producto]]) INDIRECT(Data[[#This Row],[Marca]])</f>
        <v>2.6</v>
      </c>
      <c r="J190" s="10">
        <f>_xlfn.XLOOKUP(Data[[#This Row],[Marca]],$R$3:$R$5,$S$3:$S$5,,0,1)</f>
        <v>1.7999999999999999E-2</v>
      </c>
      <c r="K190" s="8">
        <f ca="1">PRODUCT(Data[[#This Row],[Precio '[Bs.']]],1-Data[[#This Row],[Comisión '[Bs.']]],Data[[#This Row],[Cantidad]])</f>
        <v>155.74519999999998</v>
      </c>
    </row>
    <row r="191" spans="2:11" ht="16.95" customHeight="1" x14ac:dyDescent="0.3">
      <c r="B191" s="3">
        <v>42924</v>
      </c>
      <c r="C191" s="1" t="s">
        <v>7</v>
      </c>
      <c r="D191" s="1" t="s">
        <v>8</v>
      </c>
      <c r="E191" s="1" t="s">
        <v>14</v>
      </c>
      <c r="F191" s="2" t="s">
        <v>22</v>
      </c>
      <c r="G191" s="2" t="s">
        <v>11</v>
      </c>
      <c r="H191" s="8">
        <v>125</v>
      </c>
      <c r="I191" s="9">
        <f ca="1">INDIRECT(Data[[#This Row],[Producto]]) INDIRECT(Data[[#This Row],[Marca]])</f>
        <v>3.4</v>
      </c>
      <c r="J191" s="10">
        <f>_xlfn.XLOOKUP(Data[[#This Row],[Marca]],$R$3:$R$5,$S$3:$S$5,,0,1)</f>
        <v>1.4999999999999999E-2</v>
      </c>
      <c r="K191" s="8">
        <f ca="1">PRODUCT(Data[[#This Row],[Precio '[Bs.']]],1-Data[[#This Row],[Comisión '[Bs.']]],Data[[#This Row],[Cantidad]])</f>
        <v>418.62499999999994</v>
      </c>
    </row>
    <row r="192" spans="2:11" ht="16.95" customHeight="1" x14ac:dyDescent="0.3">
      <c r="B192" s="3">
        <v>42925</v>
      </c>
      <c r="C192" s="1" t="s">
        <v>7</v>
      </c>
      <c r="D192" s="1" t="s">
        <v>13</v>
      </c>
      <c r="E192" s="1" t="s">
        <v>9</v>
      </c>
      <c r="F192" s="2" t="s">
        <v>10</v>
      </c>
      <c r="G192" s="2" t="s">
        <v>19</v>
      </c>
      <c r="H192" s="8">
        <v>61</v>
      </c>
      <c r="I192" s="9">
        <f ca="1">INDIRECT(Data[[#This Row],[Producto]]) INDIRECT(Data[[#This Row],[Marca]])</f>
        <v>8</v>
      </c>
      <c r="J192" s="10">
        <f>_xlfn.XLOOKUP(Data[[#This Row],[Marca]],$R$3:$R$5,$S$3:$S$5,,0,1)</f>
        <v>1.7999999999999999E-2</v>
      </c>
      <c r="K192" s="8">
        <f ca="1">PRODUCT(Data[[#This Row],[Precio '[Bs.']]],1-Data[[#This Row],[Comisión '[Bs.']]],Data[[#This Row],[Cantidad]])</f>
        <v>479.21600000000001</v>
      </c>
    </row>
    <row r="193" spans="2:11" ht="16.95" customHeight="1" x14ac:dyDescent="0.3">
      <c r="B193" s="3">
        <v>42926</v>
      </c>
      <c r="C193" s="1" t="s">
        <v>20</v>
      </c>
      <c r="D193" s="1" t="s">
        <v>17</v>
      </c>
      <c r="E193" s="1" t="s">
        <v>14</v>
      </c>
      <c r="F193" s="2" t="s">
        <v>22</v>
      </c>
      <c r="G193" s="2" t="s">
        <v>19</v>
      </c>
      <c r="H193" s="8">
        <v>153</v>
      </c>
      <c r="I193" s="9">
        <f ca="1">INDIRECT(Data[[#This Row],[Producto]]) INDIRECT(Data[[#This Row],[Marca]])</f>
        <v>2.6</v>
      </c>
      <c r="J193" s="10">
        <f>_xlfn.XLOOKUP(Data[[#This Row],[Marca]],$R$3:$R$5,$S$3:$S$5,,0,1)</f>
        <v>1.7999999999999999E-2</v>
      </c>
      <c r="K193" s="8">
        <f ca="1">PRODUCT(Data[[#This Row],[Precio '[Bs.']]],1-Data[[#This Row],[Comisión '[Bs.']]],Data[[#This Row],[Cantidad]])</f>
        <v>390.63959999999997</v>
      </c>
    </row>
    <row r="194" spans="2:11" ht="16.95" customHeight="1" x14ac:dyDescent="0.3">
      <c r="B194" s="3">
        <v>42927</v>
      </c>
      <c r="C194" s="1" t="s">
        <v>12</v>
      </c>
      <c r="D194" s="1" t="s">
        <v>21</v>
      </c>
      <c r="E194" s="1" t="s">
        <v>9</v>
      </c>
      <c r="F194" s="2" t="s">
        <v>15</v>
      </c>
      <c r="G194" s="2" t="s">
        <v>16</v>
      </c>
      <c r="H194" s="8">
        <v>98</v>
      </c>
      <c r="I194" s="9">
        <f ca="1">INDIRECT(Data[[#This Row],[Producto]]) INDIRECT(Data[[#This Row],[Marca]])</f>
        <v>2.5</v>
      </c>
      <c r="J194" s="10">
        <f>_xlfn.XLOOKUP(Data[[#This Row],[Marca]],$R$3:$R$5,$S$3:$S$5,,0,1)</f>
        <v>0.02</v>
      </c>
      <c r="K194" s="8">
        <f ca="1">PRODUCT(Data[[#This Row],[Precio '[Bs.']]],1-Data[[#This Row],[Comisión '[Bs.']]],Data[[#This Row],[Cantidad]])</f>
        <v>240.10000000000002</v>
      </c>
    </row>
    <row r="195" spans="2:11" ht="16.95" customHeight="1" x14ac:dyDescent="0.3">
      <c r="B195" s="3">
        <v>42928</v>
      </c>
      <c r="C195" s="1" t="s">
        <v>20</v>
      </c>
      <c r="D195" s="1" t="s">
        <v>8</v>
      </c>
      <c r="E195" s="1" t="s">
        <v>14</v>
      </c>
      <c r="F195" s="2" t="s">
        <v>22</v>
      </c>
      <c r="G195" s="2" t="s">
        <v>11</v>
      </c>
      <c r="H195" s="8">
        <v>24</v>
      </c>
      <c r="I195" s="9">
        <f ca="1">INDIRECT(Data[[#This Row],[Producto]]) INDIRECT(Data[[#This Row],[Marca]])</f>
        <v>3.4</v>
      </c>
      <c r="J195" s="10">
        <f>_xlfn.XLOOKUP(Data[[#This Row],[Marca]],$R$3:$R$5,$S$3:$S$5,,0,1)</f>
        <v>1.4999999999999999E-2</v>
      </c>
      <c r="K195" s="8">
        <f ca="1">PRODUCT(Data[[#This Row],[Precio '[Bs.']]],1-Data[[#This Row],[Comisión '[Bs.']]],Data[[#This Row],[Cantidad]])</f>
        <v>80.375999999999991</v>
      </c>
    </row>
    <row r="196" spans="2:11" ht="16.95" customHeight="1" x14ac:dyDescent="0.3">
      <c r="B196" s="3">
        <v>42929</v>
      </c>
      <c r="C196" s="1" t="s">
        <v>7</v>
      </c>
      <c r="D196" s="1" t="s">
        <v>13</v>
      </c>
      <c r="E196" s="1" t="s">
        <v>14</v>
      </c>
      <c r="F196" s="2" t="s">
        <v>22</v>
      </c>
      <c r="G196" s="2" t="s">
        <v>16</v>
      </c>
      <c r="H196" s="8">
        <v>38</v>
      </c>
      <c r="I196" s="9">
        <f ca="1">INDIRECT(Data[[#This Row],[Producto]]) INDIRECT(Data[[#This Row],[Marca]])</f>
        <v>4.0999999999999996</v>
      </c>
      <c r="J196" s="10">
        <f>_xlfn.XLOOKUP(Data[[#This Row],[Marca]],$R$3:$R$5,$S$3:$S$5,,0,1)</f>
        <v>0.02</v>
      </c>
      <c r="K196" s="8">
        <f ca="1">PRODUCT(Data[[#This Row],[Precio '[Bs.']]],1-Data[[#This Row],[Comisión '[Bs.']]],Data[[#This Row],[Cantidad]])</f>
        <v>152.684</v>
      </c>
    </row>
    <row r="197" spans="2:11" ht="16.95" customHeight="1" x14ac:dyDescent="0.3">
      <c r="B197" s="3">
        <v>42930</v>
      </c>
      <c r="C197" s="1" t="s">
        <v>12</v>
      </c>
      <c r="D197" s="1" t="s">
        <v>17</v>
      </c>
      <c r="E197" s="1" t="s">
        <v>18</v>
      </c>
      <c r="F197" s="2" t="s">
        <v>15</v>
      </c>
      <c r="G197" s="2" t="s">
        <v>19</v>
      </c>
      <c r="H197" s="8">
        <v>155</v>
      </c>
      <c r="I197" s="9">
        <f ca="1">INDIRECT(Data[[#This Row],[Producto]]) INDIRECT(Data[[#This Row],[Marca]])</f>
        <v>3.8</v>
      </c>
      <c r="J197" s="10">
        <f>_xlfn.XLOOKUP(Data[[#This Row],[Marca]],$R$3:$R$5,$S$3:$S$5,,0,1)</f>
        <v>1.7999999999999999E-2</v>
      </c>
      <c r="K197" s="8">
        <f ca="1">PRODUCT(Data[[#This Row],[Precio '[Bs.']]],1-Data[[#This Row],[Comisión '[Bs.']]],Data[[#This Row],[Cantidad]])</f>
        <v>578.39800000000002</v>
      </c>
    </row>
    <row r="198" spans="2:11" ht="16.95" customHeight="1" x14ac:dyDescent="0.3">
      <c r="B198" s="3">
        <v>42931</v>
      </c>
      <c r="C198" s="1" t="s">
        <v>7</v>
      </c>
      <c r="D198" s="1" t="s">
        <v>21</v>
      </c>
      <c r="E198" s="1" t="s">
        <v>9</v>
      </c>
      <c r="F198" s="2" t="s">
        <v>22</v>
      </c>
      <c r="G198" s="2" t="s">
        <v>11</v>
      </c>
      <c r="H198" s="8">
        <v>135</v>
      </c>
      <c r="I198" s="9">
        <f ca="1">INDIRECT(Data[[#This Row],[Producto]]) INDIRECT(Data[[#This Row],[Marca]])</f>
        <v>3.4</v>
      </c>
      <c r="J198" s="10">
        <f>_xlfn.XLOOKUP(Data[[#This Row],[Marca]],$R$3:$R$5,$S$3:$S$5,,0,1)</f>
        <v>1.4999999999999999E-2</v>
      </c>
      <c r="K198" s="8">
        <f ca="1">PRODUCT(Data[[#This Row],[Precio '[Bs.']]],1-Data[[#This Row],[Comisión '[Bs.']]],Data[[#This Row],[Cantidad]])</f>
        <v>452.11499999999995</v>
      </c>
    </row>
    <row r="199" spans="2:11" ht="16.95" customHeight="1" x14ac:dyDescent="0.3">
      <c r="B199" s="3">
        <v>42932</v>
      </c>
      <c r="C199" s="1" t="s">
        <v>12</v>
      </c>
      <c r="D199" s="1" t="s">
        <v>8</v>
      </c>
      <c r="E199" s="1" t="s">
        <v>18</v>
      </c>
      <c r="F199" s="2" t="s">
        <v>15</v>
      </c>
      <c r="G199" s="2" t="s">
        <v>16</v>
      </c>
      <c r="H199" s="8">
        <v>149</v>
      </c>
      <c r="I199" s="9">
        <f ca="1">INDIRECT(Data[[#This Row],[Producto]]) INDIRECT(Data[[#This Row],[Marca]])</f>
        <v>2.5</v>
      </c>
      <c r="J199" s="10">
        <f>_xlfn.XLOOKUP(Data[[#This Row],[Marca]],$R$3:$R$5,$S$3:$S$5,,0,1)</f>
        <v>0.02</v>
      </c>
      <c r="K199" s="8">
        <f ca="1">PRODUCT(Data[[#This Row],[Precio '[Bs.']]],1-Data[[#This Row],[Comisión '[Bs.']]],Data[[#This Row],[Cantidad]])</f>
        <v>365.05</v>
      </c>
    </row>
    <row r="200" spans="2:11" ht="16.95" customHeight="1" x14ac:dyDescent="0.3">
      <c r="B200" s="3">
        <v>42933</v>
      </c>
      <c r="C200" s="1" t="s">
        <v>12</v>
      </c>
      <c r="D200" s="1" t="s">
        <v>13</v>
      </c>
      <c r="E200" s="1" t="s">
        <v>18</v>
      </c>
      <c r="F200" s="2" t="s">
        <v>10</v>
      </c>
      <c r="G200" s="2" t="s">
        <v>16</v>
      </c>
      <c r="H200" s="8">
        <v>71</v>
      </c>
      <c r="I200" s="9">
        <f ca="1">INDIRECT(Data[[#This Row],[Producto]]) INDIRECT(Data[[#This Row],[Marca]])</f>
        <v>5.5</v>
      </c>
      <c r="J200" s="10">
        <f>_xlfn.XLOOKUP(Data[[#This Row],[Marca]],$R$3:$R$5,$S$3:$S$5,,0,1)</f>
        <v>0.02</v>
      </c>
      <c r="K200" s="8">
        <f ca="1">PRODUCT(Data[[#This Row],[Precio '[Bs.']]],1-Data[[#This Row],[Comisión '[Bs.']]],Data[[#This Row],[Cantidad]])</f>
        <v>382.69</v>
      </c>
    </row>
    <row r="201" spans="2:11" ht="16.95" customHeight="1" x14ac:dyDescent="0.3">
      <c r="B201" s="3">
        <v>42934</v>
      </c>
      <c r="C201" s="1" t="s">
        <v>20</v>
      </c>
      <c r="D201" s="1" t="s">
        <v>17</v>
      </c>
      <c r="E201" s="1" t="s">
        <v>14</v>
      </c>
      <c r="F201" s="2" t="s">
        <v>10</v>
      </c>
      <c r="G201" s="2" t="s">
        <v>11</v>
      </c>
      <c r="H201" s="8">
        <v>59</v>
      </c>
      <c r="I201" s="9">
        <f ca="1">INDIRECT(Data[[#This Row],[Producto]]) INDIRECT(Data[[#This Row],[Marca]])</f>
        <v>7.3</v>
      </c>
      <c r="J201" s="10">
        <f>_xlfn.XLOOKUP(Data[[#This Row],[Marca]],$R$3:$R$5,$S$3:$S$5,,0,1)</f>
        <v>1.4999999999999999E-2</v>
      </c>
      <c r="K201" s="8">
        <f ca="1">PRODUCT(Data[[#This Row],[Precio '[Bs.']]],1-Data[[#This Row],[Comisión '[Bs.']]],Data[[#This Row],[Cantidad]])</f>
        <v>424.23950000000002</v>
      </c>
    </row>
    <row r="202" spans="2:11" ht="16.95" customHeight="1" x14ac:dyDescent="0.3">
      <c r="B202" s="3">
        <v>42935</v>
      </c>
      <c r="C202" s="1" t="s">
        <v>7</v>
      </c>
      <c r="D202" s="1" t="s">
        <v>21</v>
      </c>
      <c r="E202" s="1" t="s">
        <v>18</v>
      </c>
      <c r="F202" s="2" t="s">
        <v>10</v>
      </c>
      <c r="G202" s="2" t="s">
        <v>19</v>
      </c>
      <c r="H202" s="8">
        <v>23</v>
      </c>
      <c r="I202" s="9">
        <f ca="1">INDIRECT(Data[[#This Row],[Producto]]) INDIRECT(Data[[#This Row],[Marca]])</f>
        <v>8</v>
      </c>
      <c r="J202" s="10">
        <f>_xlfn.XLOOKUP(Data[[#This Row],[Marca]],$R$3:$R$5,$S$3:$S$5,,0,1)</f>
        <v>1.7999999999999999E-2</v>
      </c>
      <c r="K202" s="8">
        <f ca="1">PRODUCT(Data[[#This Row],[Precio '[Bs.']]],1-Data[[#This Row],[Comisión '[Bs.']]],Data[[#This Row],[Cantidad]])</f>
        <v>180.68799999999999</v>
      </c>
    </row>
    <row r="203" spans="2:11" ht="16.95" customHeight="1" x14ac:dyDescent="0.3">
      <c r="B203" s="3">
        <v>42936</v>
      </c>
      <c r="C203" s="1" t="s">
        <v>20</v>
      </c>
      <c r="D203" s="1" t="s">
        <v>8</v>
      </c>
      <c r="E203" s="1" t="s">
        <v>9</v>
      </c>
      <c r="F203" s="2" t="s">
        <v>22</v>
      </c>
      <c r="G203" s="2" t="s">
        <v>11</v>
      </c>
      <c r="H203" s="8">
        <v>111</v>
      </c>
      <c r="I203" s="9">
        <f ca="1">INDIRECT(Data[[#This Row],[Producto]]) INDIRECT(Data[[#This Row],[Marca]])</f>
        <v>3.4</v>
      </c>
      <c r="J203" s="10">
        <f>_xlfn.XLOOKUP(Data[[#This Row],[Marca]],$R$3:$R$5,$S$3:$S$5,,0,1)</f>
        <v>1.4999999999999999E-2</v>
      </c>
      <c r="K203" s="8">
        <f ca="1">PRODUCT(Data[[#This Row],[Precio '[Bs.']]],1-Data[[#This Row],[Comisión '[Bs.']]],Data[[#This Row],[Cantidad]])</f>
        <v>371.73899999999998</v>
      </c>
    </row>
    <row r="204" spans="2:11" ht="16.95" customHeight="1" x14ac:dyDescent="0.3">
      <c r="B204" s="3">
        <v>42937</v>
      </c>
      <c r="C204" s="1" t="s">
        <v>20</v>
      </c>
      <c r="D204" s="1" t="s">
        <v>13</v>
      </c>
      <c r="E204" s="1" t="s">
        <v>9</v>
      </c>
      <c r="F204" s="2" t="s">
        <v>15</v>
      </c>
      <c r="G204" s="2" t="s">
        <v>19</v>
      </c>
      <c r="H204" s="8">
        <v>87</v>
      </c>
      <c r="I204" s="9">
        <f ca="1">INDIRECT(Data[[#This Row],[Producto]]) INDIRECT(Data[[#This Row],[Marca]])</f>
        <v>3.8</v>
      </c>
      <c r="J204" s="10">
        <f>_xlfn.XLOOKUP(Data[[#This Row],[Marca]],$R$3:$R$5,$S$3:$S$5,,0,1)</f>
        <v>1.7999999999999999E-2</v>
      </c>
      <c r="K204" s="8">
        <f ca="1">PRODUCT(Data[[#This Row],[Precio '[Bs.']]],1-Data[[#This Row],[Comisión '[Bs.']]],Data[[#This Row],[Cantidad]])</f>
        <v>324.64920000000001</v>
      </c>
    </row>
    <row r="205" spans="2:11" ht="16.95" customHeight="1" x14ac:dyDescent="0.3">
      <c r="B205" s="3">
        <v>42938</v>
      </c>
      <c r="C205" s="1" t="s">
        <v>7</v>
      </c>
      <c r="D205" s="1" t="s">
        <v>17</v>
      </c>
      <c r="E205" s="1" t="s">
        <v>14</v>
      </c>
      <c r="F205" s="2" t="s">
        <v>10</v>
      </c>
      <c r="G205" s="2" t="s">
        <v>19</v>
      </c>
      <c r="H205" s="8">
        <v>114</v>
      </c>
      <c r="I205" s="9">
        <f ca="1">INDIRECT(Data[[#This Row],[Producto]]) INDIRECT(Data[[#This Row],[Marca]])</f>
        <v>8</v>
      </c>
      <c r="J205" s="10">
        <f>_xlfn.XLOOKUP(Data[[#This Row],[Marca]],$R$3:$R$5,$S$3:$S$5,,0,1)</f>
        <v>1.7999999999999999E-2</v>
      </c>
      <c r="K205" s="8">
        <f ca="1">PRODUCT(Data[[#This Row],[Precio '[Bs.']]],1-Data[[#This Row],[Comisión '[Bs.']]],Data[[#This Row],[Cantidad]])</f>
        <v>895.58399999999995</v>
      </c>
    </row>
    <row r="206" spans="2:11" ht="16.95" customHeight="1" x14ac:dyDescent="0.3">
      <c r="B206" s="3">
        <v>42939</v>
      </c>
      <c r="C206" s="1" t="s">
        <v>7</v>
      </c>
      <c r="D206" s="1" t="s">
        <v>21</v>
      </c>
      <c r="E206" s="1" t="s">
        <v>9</v>
      </c>
      <c r="F206" s="2" t="s">
        <v>15</v>
      </c>
      <c r="G206" s="2" t="s">
        <v>16</v>
      </c>
      <c r="H206" s="8">
        <v>88</v>
      </c>
      <c r="I206" s="9">
        <f ca="1">INDIRECT(Data[[#This Row],[Producto]]) INDIRECT(Data[[#This Row],[Marca]])</f>
        <v>2.5</v>
      </c>
      <c r="J206" s="10">
        <f>_xlfn.XLOOKUP(Data[[#This Row],[Marca]],$R$3:$R$5,$S$3:$S$5,,0,1)</f>
        <v>0.02</v>
      </c>
      <c r="K206" s="8">
        <f ca="1">PRODUCT(Data[[#This Row],[Precio '[Bs.']]],1-Data[[#This Row],[Comisión '[Bs.']]],Data[[#This Row],[Cantidad]])</f>
        <v>215.60000000000002</v>
      </c>
    </row>
    <row r="207" spans="2:11" ht="16.95" customHeight="1" x14ac:dyDescent="0.3">
      <c r="B207" s="3">
        <v>42940</v>
      </c>
      <c r="C207" s="1" t="s">
        <v>12</v>
      </c>
      <c r="D207" s="1" t="s">
        <v>8</v>
      </c>
      <c r="E207" s="1" t="s">
        <v>18</v>
      </c>
      <c r="F207" s="2" t="s">
        <v>10</v>
      </c>
      <c r="G207" s="2" t="s">
        <v>11</v>
      </c>
      <c r="H207" s="8">
        <v>69</v>
      </c>
      <c r="I207" s="9">
        <f ca="1">INDIRECT(Data[[#This Row],[Producto]]) INDIRECT(Data[[#This Row],[Marca]])</f>
        <v>7.3</v>
      </c>
      <c r="J207" s="10">
        <f>_xlfn.XLOOKUP(Data[[#This Row],[Marca]],$R$3:$R$5,$S$3:$S$5,,0,1)</f>
        <v>1.4999999999999999E-2</v>
      </c>
      <c r="K207" s="8">
        <f ca="1">PRODUCT(Data[[#This Row],[Precio '[Bs.']]],1-Data[[#This Row],[Comisión '[Bs.']]],Data[[#This Row],[Cantidad]])</f>
        <v>496.14449999999999</v>
      </c>
    </row>
    <row r="208" spans="2:11" ht="16.95" customHeight="1" x14ac:dyDescent="0.3">
      <c r="B208" s="3">
        <v>42941</v>
      </c>
      <c r="C208" s="1" t="s">
        <v>7</v>
      </c>
      <c r="D208" s="1" t="s">
        <v>13</v>
      </c>
      <c r="E208" s="1" t="s">
        <v>14</v>
      </c>
      <c r="F208" s="2" t="s">
        <v>22</v>
      </c>
      <c r="G208" s="2" t="s">
        <v>16</v>
      </c>
      <c r="H208" s="8">
        <v>181</v>
      </c>
      <c r="I208" s="9">
        <f ca="1">INDIRECT(Data[[#This Row],[Producto]]) INDIRECT(Data[[#This Row],[Marca]])</f>
        <v>4.0999999999999996</v>
      </c>
      <c r="J208" s="10">
        <f>_xlfn.XLOOKUP(Data[[#This Row],[Marca]],$R$3:$R$5,$S$3:$S$5,,0,1)</f>
        <v>0.02</v>
      </c>
      <c r="K208" s="8">
        <f ca="1">PRODUCT(Data[[#This Row],[Precio '[Bs.']]],1-Data[[#This Row],[Comisión '[Bs.']]],Data[[#This Row],[Cantidad]])</f>
        <v>727.25799999999992</v>
      </c>
    </row>
    <row r="209" spans="2:11" ht="16.95" customHeight="1" x14ac:dyDescent="0.3">
      <c r="B209" s="3">
        <v>42942</v>
      </c>
      <c r="C209" s="1" t="s">
        <v>20</v>
      </c>
      <c r="D209" s="1" t="s">
        <v>17</v>
      </c>
      <c r="E209" s="1" t="s">
        <v>18</v>
      </c>
      <c r="F209" s="2" t="s">
        <v>15</v>
      </c>
      <c r="G209" s="2" t="s">
        <v>19</v>
      </c>
      <c r="H209" s="8">
        <v>190</v>
      </c>
      <c r="I209" s="9">
        <f ca="1">INDIRECT(Data[[#This Row],[Producto]]) INDIRECT(Data[[#This Row],[Marca]])</f>
        <v>3.8</v>
      </c>
      <c r="J209" s="10">
        <f>_xlfn.XLOOKUP(Data[[#This Row],[Marca]],$R$3:$R$5,$S$3:$S$5,,0,1)</f>
        <v>1.7999999999999999E-2</v>
      </c>
      <c r="K209" s="8">
        <f ca="1">PRODUCT(Data[[#This Row],[Precio '[Bs.']]],1-Data[[#This Row],[Comisión '[Bs.']]],Data[[#This Row],[Cantidad]])</f>
        <v>709.00400000000002</v>
      </c>
    </row>
    <row r="210" spans="2:11" ht="16.95" customHeight="1" x14ac:dyDescent="0.3">
      <c r="B210" s="3">
        <v>42943</v>
      </c>
      <c r="C210" s="1" t="s">
        <v>12</v>
      </c>
      <c r="D210" s="1" t="s">
        <v>21</v>
      </c>
      <c r="E210" s="1" t="s">
        <v>18</v>
      </c>
      <c r="F210" s="2" t="s">
        <v>15</v>
      </c>
      <c r="G210" s="2" t="s">
        <v>11</v>
      </c>
      <c r="H210" s="8">
        <v>134</v>
      </c>
      <c r="I210" s="9">
        <f ca="1">INDIRECT(Data[[#This Row],[Producto]]) INDIRECT(Data[[#This Row],[Marca]])</f>
        <v>4.9000000000000004</v>
      </c>
      <c r="J210" s="10">
        <f>_xlfn.XLOOKUP(Data[[#This Row],[Marca]],$R$3:$R$5,$S$3:$S$5,,0,1)</f>
        <v>1.4999999999999999E-2</v>
      </c>
      <c r="K210" s="8">
        <f ca="1">PRODUCT(Data[[#This Row],[Precio '[Bs.']]],1-Data[[#This Row],[Comisión '[Bs.']]],Data[[#This Row],[Cantidad]])</f>
        <v>646.75099999999998</v>
      </c>
    </row>
    <row r="211" spans="2:11" ht="16.95" customHeight="1" x14ac:dyDescent="0.3">
      <c r="B211" s="3">
        <v>42944</v>
      </c>
      <c r="C211" s="1" t="s">
        <v>20</v>
      </c>
      <c r="D211" s="1" t="s">
        <v>8</v>
      </c>
      <c r="E211" s="1" t="s">
        <v>14</v>
      </c>
      <c r="F211" s="2" t="s">
        <v>10</v>
      </c>
      <c r="G211" s="2" t="s">
        <v>16</v>
      </c>
      <c r="H211" s="8">
        <v>67</v>
      </c>
      <c r="I211" s="9">
        <f ca="1">INDIRECT(Data[[#This Row],[Producto]]) INDIRECT(Data[[#This Row],[Marca]])</f>
        <v>5.5</v>
      </c>
      <c r="J211" s="10">
        <f>_xlfn.XLOOKUP(Data[[#This Row],[Marca]],$R$3:$R$5,$S$3:$S$5,,0,1)</f>
        <v>0.02</v>
      </c>
      <c r="K211" s="8">
        <f ca="1">PRODUCT(Data[[#This Row],[Precio '[Bs.']]],1-Data[[#This Row],[Comisión '[Bs.']]],Data[[#This Row],[Cantidad]])</f>
        <v>361.13</v>
      </c>
    </row>
    <row r="212" spans="2:11" ht="16.95" customHeight="1" x14ac:dyDescent="0.3">
      <c r="B212" s="3">
        <v>42945</v>
      </c>
      <c r="C212" s="1" t="s">
        <v>20</v>
      </c>
      <c r="D212" s="1" t="s">
        <v>13</v>
      </c>
      <c r="E212" s="1" t="s">
        <v>9</v>
      </c>
      <c r="F212" s="2" t="s">
        <v>22</v>
      </c>
      <c r="G212" s="2" t="s">
        <v>16</v>
      </c>
      <c r="H212" s="8">
        <v>61</v>
      </c>
      <c r="I212" s="9">
        <f ca="1">INDIRECT(Data[[#This Row],[Producto]]) INDIRECT(Data[[#This Row],[Marca]])</f>
        <v>4.0999999999999996</v>
      </c>
      <c r="J212" s="10">
        <f>_xlfn.XLOOKUP(Data[[#This Row],[Marca]],$R$3:$R$5,$S$3:$S$5,,0,1)</f>
        <v>0.02</v>
      </c>
      <c r="K212" s="8">
        <f ca="1">PRODUCT(Data[[#This Row],[Precio '[Bs.']]],1-Data[[#This Row],[Comisión '[Bs.']]],Data[[#This Row],[Cantidad]])</f>
        <v>245.09799999999998</v>
      </c>
    </row>
    <row r="213" spans="2:11" ht="16.95" customHeight="1" x14ac:dyDescent="0.3">
      <c r="B213" s="3">
        <v>42946</v>
      </c>
      <c r="C213" s="1" t="s">
        <v>12</v>
      </c>
      <c r="D213" s="1" t="s">
        <v>17</v>
      </c>
      <c r="E213" s="1" t="s">
        <v>14</v>
      </c>
      <c r="F213" s="2" t="s">
        <v>22</v>
      </c>
      <c r="G213" s="2" t="s">
        <v>11</v>
      </c>
      <c r="H213" s="8">
        <v>51</v>
      </c>
      <c r="I213" s="9">
        <f ca="1">INDIRECT(Data[[#This Row],[Producto]]) INDIRECT(Data[[#This Row],[Marca]])</f>
        <v>3.4</v>
      </c>
      <c r="J213" s="10">
        <f>_xlfn.XLOOKUP(Data[[#This Row],[Marca]],$R$3:$R$5,$S$3:$S$5,,0,1)</f>
        <v>1.4999999999999999E-2</v>
      </c>
      <c r="K213" s="8">
        <f ca="1">PRODUCT(Data[[#This Row],[Precio '[Bs.']]],1-Data[[#This Row],[Comisión '[Bs.']]],Data[[#This Row],[Cantidad]])</f>
        <v>170.79899999999998</v>
      </c>
    </row>
    <row r="214" spans="2:11" ht="16.95" customHeight="1" x14ac:dyDescent="0.3">
      <c r="B214" s="3">
        <v>42947</v>
      </c>
      <c r="C214" s="1" t="s">
        <v>7</v>
      </c>
      <c r="D214" s="1" t="s">
        <v>21</v>
      </c>
      <c r="E214" s="1" t="s">
        <v>14</v>
      </c>
      <c r="F214" s="2" t="s">
        <v>10</v>
      </c>
      <c r="G214" s="2" t="s">
        <v>19</v>
      </c>
      <c r="H214" s="8">
        <v>94</v>
      </c>
      <c r="I214" s="9">
        <f ca="1">INDIRECT(Data[[#This Row],[Producto]]) INDIRECT(Data[[#This Row],[Marca]])</f>
        <v>8</v>
      </c>
      <c r="J214" s="10">
        <f>_xlfn.XLOOKUP(Data[[#This Row],[Marca]],$R$3:$R$5,$S$3:$S$5,,0,1)</f>
        <v>1.7999999999999999E-2</v>
      </c>
      <c r="K214" s="8">
        <f ca="1">PRODUCT(Data[[#This Row],[Precio '[Bs.']]],1-Data[[#This Row],[Comisión '[Bs.']]],Data[[#This Row],[Cantidad]])</f>
        <v>738.46399999999994</v>
      </c>
    </row>
    <row r="215" spans="2:11" ht="16.95" customHeight="1" x14ac:dyDescent="0.3">
      <c r="B215" s="3">
        <v>42948</v>
      </c>
      <c r="C215" s="1" t="s">
        <v>7</v>
      </c>
      <c r="D215" s="1" t="s">
        <v>8</v>
      </c>
      <c r="E215" s="1" t="s">
        <v>9</v>
      </c>
      <c r="F215" s="2" t="s">
        <v>22</v>
      </c>
      <c r="G215" s="2" t="s">
        <v>11</v>
      </c>
      <c r="H215" s="8">
        <v>143</v>
      </c>
      <c r="I215" s="9">
        <f ca="1">INDIRECT(Data[[#This Row],[Producto]]) INDIRECT(Data[[#This Row],[Marca]])</f>
        <v>3.4</v>
      </c>
      <c r="J215" s="10">
        <f>_xlfn.XLOOKUP(Data[[#This Row],[Marca]],$R$3:$R$5,$S$3:$S$5,,0,1)</f>
        <v>1.4999999999999999E-2</v>
      </c>
      <c r="K215" s="8">
        <f ca="1">PRODUCT(Data[[#This Row],[Precio '[Bs.']]],1-Data[[#This Row],[Comisión '[Bs.']]],Data[[#This Row],[Cantidad]])</f>
        <v>478.90699999999998</v>
      </c>
    </row>
    <row r="216" spans="2:11" ht="16.95" customHeight="1" x14ac:dyDescent="0.3">
      <c r="B216" s="3">
        <v>42949</v>
      </c>
      <c r="C216" s="1" t="s">
        <v>20</v>
      </c>
      <c r="D216" s="1" t="s">
        <v>13</v>
      </c>
      <c r="E216" s="1" t="s">
        <v>14</v>
      </c>
      <c r="F216" s="2" t="s">
        <v>15</v>
      </c>
      <c r="G216" s="2" t="s">
        <v>19</v>
      </c>
      <c r="H216" s="8">
        <v>38</v>
      </c>
      <c r="I216" s="9">
        <f ca="1">INDIRECT(Data[[#This Row],[Producto]]) INDIRECT(Data[[#This Row],[Marca]])</f>
        <v>3.8</v>
      </c>
      <c r="J216" s="10">
        <f>_xlfn.XLOOKUP(Data[[#This Row],[Marca]],$R$3:$R$5,$S$3:$S$5,,0,1)</f>
        <v>1.7999999999999999E-2</v>
      </c>
      <c r="K216" s="8">
        <f ca="1">PRODUCT(Data[[#This Row],[Precio '[Bs.']]],1-Data[[#This Row],[Comisión '[Bs.']]],Data[[#This Row],[Cantidad]])</f>
        <v>141.80079999999998</v>
      </c>
    </row>
    <row r="217" spans="2:11" ht="16.95" customHeight="1" x14ac:dyDescent="0.3">
      <c r="B217" s="3">
        <v>42950</v>
      </c>
      <c r="C217" s="1" t="s">
        <v>12</v>
      </c>
      <c r="D217" s="1" t="s">
        <v>17</v>
      </c>
      <c r="E217" s="1" t="s">
        <v>18</v>
      </c>
      <c r="F217" s="2" t="s">
        <v>22</v>
      </c>
      <c r="G217" s="2" t="s">
        <v>19</v>
      </c>
      <c r="H217" s="8">
        <v>142</v>
      </c>
      <c r="I217" s="9">
        <f ca="1">INDIRECT(Data[[#This Row],[Producto]]) INDIRECT(Data[[#This Row],[Marca]])</f>
        <v>2.6</v>
      </c>
      <c r="J217" s="10">
        <f>_xlfn.XLOOKUP(Data[[#This Row],[Marca]],$R$3:$R$5,$S$3:$S$5,,0,1)</f>
        <v>1.7999999999999999E-2</v>
      </c>
      <c r="K217" s="8">
        <f ca="1">PRODUCT(Data[[#This Row],[Precio '[Bs.']]],1-Data[[#This Row],[Comisión '[Bs.']]],Data[[#This Row],[Cantidad]])</f>
        <v>362.55439999999999</v>
      </c>
    </row>
    <row r="218" spans="2:11" ht="16.95" customHeight="1" x14ac:dyDescent="0.3">
      <c r="B218" s="3">
        <v>42951</v>
      </c>
      <c r="C218" s="1" t="s">
        <v>20</v>
      </c>
      <c r="D218" s="1" t="s">
        <v>21</v>
      </c>
      <c r="E218" s="1" t="s">
        <v>9</v>
      </c>
      <c r="F218" s="2" t="s">
        <v>22</v>
      </c>
      <c r="G218" s="2" t="s">
        <v>16</v>
      </c>
      <c r="H218" s="8">
        <v>128</v>
      </c>
      <c r="I218" s="9">
        <f ca="1">INDIRECT(Data[[#This Row],[Producto]]) INDIRECT(Data[[#This Row],[Marca]])</f>
        <v>4.0999999999999996</v>
      </c>
      <c r="J218" s="10">
        <f>_xlfn.XLOOKUP(Data[[#This Row],[Marca]],$R$3:$R$5,$S$3:$S$5,,0,1)</f>
        <v>0.02</v>
      </c>
      <c r="K218" s="8">
        <f ca="1">PRODUCT(Data[[#This Row],[Precio '[Bs.']]],1-Data[[#This Row],[Comisión '[Bs.']]],Data[[#This Row],[Cantidad]])</f>
        <v>514.30399999999997</v>
      </c>
    </row>
    <row r="219" spans="2:11" ht="16.95" customHeight="1" x14ac:dyDescent="0.3">
      <c r="B219" s="3">
        <v>42952</v>
      </c>
      <c r="C219" s="1" t="s">
        <v>7</v>
      </c>
      <c r="D219" s="1" t="s">
        <v>8</v>
      </c>
      <c r="E219" s="1" t="s">
        <v>9</v>
      </c>
      <c r="F219" s="2" t="s">
        <v>15</v>
      </c>
      <c r="G219" s="2" t="s">
        <v>11</v>
      </c>
      <c r="H219" s="8">
        <v>200</v>
      </c>
      <c r="I219" s="9">
        <f ca="1">INDIRECT(Data[[#This Row],[Producto]]) INDIRECT(Data[[#This Row],[Marca]])</f>
        <v>4.9000000000000004</v>
      </c>
      <c r="J219" s="10">
        <f>_xlfn.XLOOKUP(Data[[#This Row],[Marca]],$R$3:$R$5,$S$3:$S$5,,0,1)</f>
        <v>1.4999999999999999E-2</v>
      </c>
      <c r="K219" s="8">
        <f ca="1">PRODUCT(Data[[#This Row],[Precio '[Bs.']]],1-Data[[#This Row],[Comisión '[Bs.']]],Data[[#This Row],[Cantidad]])</f>
        <v>965.30000000000007</v>
      </c>
    </row>
    <row r="220" spans="2:11" ht="16.95" customHeight="1" x14ac:dyDescent="0.3">
      <c r="B220" s="3">
        <v>42953</v>
      </c>
      <c r="C220" s="1" t="s">
        <v>12</v>
      </c>
      <c r="D220" s="1" t="s">
        <v>13</v>
      </c>
      <c r="E220" s="1" t="s">
        <v>18</v>
      </c>
      <c r="F220" s="2" t="s">
        <v>22</v>
      </c>
      <c r="G220" s="2" t="s">
        <v>16</v>
      </c>
      <c r="H220" s="8">
        <v>149</v>
      </c>
      <c r="I220" s="9">
        <f ca="1">INDIRECT(Data[[#This Row],[Producto]]) INDIRECT(Data[[#This Row],[Marca]])</f>
        <v>4.0999999999999996</v>
      </c>
      <c r="J220" s="10">
        <f>_xlfn.XLOOKUP(Data[[#This Row],[Marca]],$R$3:$R$5,$S$3:$S$5,,0,1)</f>
        <v>0.02</v>
      </c>
      <c r="K220" s="8">
        <f ca="1">PRODUCT(Data[[#This Row],[Precio '[Bs.']]],1-Data[[#This Row],[Comisión '[Bs.']]],Data[[#This Row],[Cantidad]])</f>
        <v>598.68200000000002</v>
      </c>
    </row>
    <row r="221" spans="2:11" ht="16.95" customHeight="1" x14ac:dyDescent="0.3">
      <c r="B221" s="3">
        <v>42954</v>
      </c>
      <c r="C221" s="1" t="s">
        <v>7</v>
      </c>
      <c r="D221" s="1" t="s">
        <v>17</v>
      </c>
      <c r="E221" s="1" t="s">
        <v>14</v>
      </c>
      <c r="F221" s="2" t="s">
        <v>15</v>
      </c>
      <c r="G221" s="2" t="s">
        <v>19</v>
      </c>
      <c r="H221" s="8">
        <v>55</v>
      </c>
      <c r="I221" s="9">
        <f ca="1">INDIRECT(Data[[#This Row],[Producto]]) INDIRECT(Data[[#This Row],[Marca]])</f>
        <v>3.8</v>
      </c>
      <c r="J221" s="10">
        <f>_xlfn.XLOOKUP(Data[[#This Row],[Marca]],$R$3:$R$5,$S$3:$S$5,,0,1)</f>
        <v>1.7999999999999999E-2</v>
      </c>
      <c r="K221" s="8">
        <f ca="1">PRODUCT(Data[[#This Row],[Precio '[Bs.']]],1-Data[[#This Row],[Comisión '[Bs.']]],Data[[#This Row],[Cantidad]])</f>
        <v>205.238</v>
      </c>
    </row>
    <row r="222" spans="2:11" ht="16.95" customHeight="1" x14ac:dyDescent="0.3">
      <c r="B222" s="3">
        <v>42955</v>
      </c>
      <c r="C222" s="1" t="s">
        <v>12</v>
      </c>
      <c r="D222" s="1" t="s">
        <v>21</v>
      </c>
      <c r="E222" s="1" t="s">
        <v>18</v>
      </c>
      <c r="F222" s="2" t="s">
        <v>10</v>
      </c>
      <c r="G222" s="2" t="s">
        <v>11</v>
      </c>
      <c r="H222" s="8">
        <v>58</v>
      </c>
      <c r="I222" s="9">
        <f ca="1">INDIRECT(Data[[#This Row],[Producto]]) INDIRECT(Data[[#This Row],[Marca]])</f>
        <v>7.3</v>
      </c>
      <c r="J222" s="10">
        <f>_xlfn.XLOOKUP(Data[[#This Row],[Marca]],$R$3:$R$5,$S$3:$S$5,,0,1)</f>
        <v>1.4999999999999999E-2</v>
      </c>
      <c r="K222" s="8">
        <f ca="1">PRODUCT(Data[[#This Row],[Precio '[Bs.']]],1-Data[[#This Row],[Comisión '[Bs.']]],Data[[#This Row],[Cantidad]])</f>
        <v>417.04899999999998</v>
      </c>
    </row>
    <row r="223" spans="2:11" ht="16.95" customHeight="1" x14ac:dyDescent="0.3">
      <c r="B223" s="3">
        <v>42956</v>
      </c>
      <c r="C223" s="1" t="s">
        <v>12</v>
      </c>
      <c r="D223" s="1" t="s">
        <v>8</v>
      </c>
      <c r="E223" s="1" t="s">
        <v>14</v>
      </c>
      <c r="F223" s="2" t="s">
        <v>10</v>
      </c>
      <c r="G223" s="2" t="s">
        <v>16</v>
      </c>
      <c r="H223" s="8">
        <v>137</v>
      </c>
      <c r="I223" s="9">
        <f ca="1">INDIRECT(Data[[#This Row],[Producto]]) INDIRECT(Data[[#This Row],[Marca]])</f>
        <v>5.5</v>
      </c>
      <c r="J223" s="10">
        <f>_xlfn.XLOOKUP(Data[[#This Row],[Marca]],$R$3:$R$5,$S$3:$S$5,,0,1)</f>
        <v>0.02</v>
      </c>
      <c r="K223" s="8">
        <f ca="1">PRODUCT(Data[[#This Row],[Precio '[Bs.']]],1-Data[[#This Row],[Comisión '[Bs.']]],Data[[#This Row],[Cantidad]])</f>
        <v>738.43</v>
      </c>
    </row>
    <row r="224" spans="2:11" ht="16.95" customHeight="1" x14ac:dyDescent="0.3">
      <c r="B224" s="3">
        <v>42957</v>
      </c>
      <c r="C224" s="1" t="s">
        <v>20</v>
      </c>
      <c r="D224" s="1" t="s">
        <v>13</v>
      </c>
      <c r="E224" s="1" t="s">
        <v>9</v>
      </c>
      <c r="F224" s="2" t="s">
        <v>10</v>
      </c>
      <c r="G224" s="2" t="s">
        <v>16</v>
      </c>
      <c r="H224" s="8">
        <v>45</v>
      </c>
      <c r="I224" s="9">
        <f ca="1">INDIRECT(Data[[#This Row],[Producto]]) INDIRECT(Data[[#This Row],[Marca]])</f>
        <v>5.5</v>
      </c>
      <c r="J224" s="10">
        <f>_xlfn.XLOOKUP(Data[[#This Row],[Marca]],$R$3:$R$5,$S$3:$S$5,,0,1)</f>
        <v>0.02</v>
      </c>
      <c r="K224" s="8">
        <f ca="1">PRODUCT(Data[[#This Row],[Precio '[Bs.']]],1-Data[[#This Row],[Comisión '[Bs.']]],Data[[#This Row],[Cantidad]])</f>
        <v>242.54999999999998</v>
      </c>
    </row>
    <row r="225" spans="2:11" ht="16.95" customHeight="1" x14ac:dyDescent="0.3">
      <c r="B225" s="3">
        <v>42958</v>
      </c>
      <c r="C225" s="1" t="s">
        <v>7</v>
      </c>
      <c r="D225" s="1" t="s">
        <v>17</v>
      </c>
      <c r="E225" s="1" t="s">
        <v>14</v>
      </c>
      <c r="F225" s="2" t="s">
        <v>22</v>
      </c>
      <c r="G225" s="2" t="s">
        <v>11</v>
      </c>
      <c r="H225" s="8">
        <v>61</v>
      </c>
      <c r="I225" s="9">
        <f ca="1">INDIRECT(Data[[#This Row],[Producto]]) INDIRECT(Data[[#This Row],[Marca]])</f>
        <v>3.4</v>
      </c>
      <c r="J225" s="10">
        <f>_xlfn.XLOOKUP(Data[[#This Row],[Marca]],$R$3:$R$5,$S$3:$S$5,,0,1)</f>
        <v>1.4999999999999999E-2</v>
      </c>
      <c r="K225" s="8">
        <f ca="1">PRODUCT(Data[[#This Row],[Precio '[Bs.']]],1-Data[[#This Row],[Comisión '[Bs.']]],Data[[#This Row],[Cantidad]])</f>
        <v>204.28899999999999</v>
      </c>
    </row>
    <row r="226" spans="2:11" ht="16.95" customHeight="1" x14ac:dyDescent="0.3">
      <c r="B226" s="3">
        <v>42959</v>
      </c>
      <c r="C226" s="1" t="s">
        <v>20</v>
      </c>
      <c r="D226" s="1" t="s">
        <v>21</v>
      </c>
      <c r="E226" s="1" t="s">
        <v>9</v>
      </c>
      <c r="F226" s="2" t="s">
        <v>15</v>
      </c>
      <c r="G226" s="2" t="s">
        <v>19</v>
      </c>
      <c r="H226" s="8">
        <v>149</v>
      </c>
      <c r="I226" s="9">
        <f ca="1">INDIRECT(Data[[#This Row],[Producto]]) INDIRECT(Data[[#This Row],[Marca]])</f>
        <v>3.8</v>
      </c>
      <c r="J226" s="10">
        <f>_xlfn.XLOOKUP(Data[[#This Row],[Marca]],$R$3:$R$5,$S$3:$S$5,,0,1)</f>
        <v>1.7999999999999999E-2</v>
      </c>
      <c r="K226" s="8">
        <f ca="1">PRODUCT(Data[[#This Row],[Precio '[Bs.']]],1-Data[[#This Row],[Comisión '[Bs.']]],Data[[#This Row],[Cantidad]])</f>
        <v>556.00839999999994</v>
      </c>
    </row>
    <row r="227" spans="2:11" ht="16.95" customHeight="1" x14ac:dyDescent="0.3">
      <c r="B227" s="3">
        <v>42960</v>
      </c>
      <c r="C227" s="1" t="s">
        <v>20</v>
      </c>
      <c r="D227" s="1" t="s">
        <v>8</v>
      </c>
      <c r="E227" s="1" t="s">
        <v>14</v>
      </c>
      <c r="F227" s="2" t="s">
        <v>10</v>
      </c>
      <c r="G227" s="2" t="s">
        <v>11</v>
      </c>
      <c r="H227" s="8">
        <v>49</v>
      </c>
      <c r="I227" s="9">
        <f ca="1">INDIRECT(Data[[#This Row],[Producto]]) INDIRECT(Data[[#This Row],[Marca]])</f>
        <v>7.3</v>
      </c>
      <c r="J227" s="10">
        <f>_xlfn.XLOOKUP(Data[[#This Row],[Marca]],$R$3:$R$5,$S$3:$S$5,,0,1)</f>
        <v>1.4999999999999999E-2</v>
      </c>
      <c r="K227" s="8">
        <f ca="1">PRODUCT(Data[[#This Row],[Precio '[Bs.']]],1-Data[[#This Row],[Comisión '[Bs.']]],Data[[#This Row],[Cantidad]])</f>
        <v>352.33449999999999</v>
      </c>
    </row>
    <row r="228" spans="2:11" ht="16.95" customHeight="1" x14ac:dyDescent="0.3">
      <c r="B228" s="3">
        <v>42961</v>
      </c>
      <c r="C228" s="1" t="s">
        <v>7</v>
      </c>
      <c r="D228" s="1" t="s">
        <v>13</v>
      </c>
      <c r="E228" s="1" t="s">
        <v>14</v>
      </c>
      <c r="F228" s="2" t="s">
        <v>15</v>
      </c>
      <c r="G228" s="2" t="s">
        <v>19</v>
      </c>
      <c r="H228" s="8">
        <v>153</v>
      </c>
      <c r="I228" s="9">
        <f ca="1">INDIRECT(Data[[#This Row],[Producto]]) INDIRECT(Data[[#This Row],[Marca]])</f>
        <v>3.8</v>
      </c>
      <c r="J228" s="10">
        <f>_xlfn.XLOOKUP(Data[[#This Row],[Marca]],$R$3:$R$5,$S$3:$S$5,,0,1)</f>
        <v>1.7999999999999999E-2</v>
      </c>
      <c r="K228" s="8">
        <f ca="1">PRODUCT(Data[[#This Row],[Precio '[Bs.']]],1-Data[[#This Row],[Comisión '[Bs.']]],Data[[#This Row],[Cantidad]])</f>
        <v>570.9348</v>
      </c>
    </row>
    <row r="229" spans="2:11" ht="16.95" customHeight="1" x14ac:dyDescent="0.3">
      <c r="B229" s="3">
        <v>42962</v>
      </c>
      <c r="C229" s="1" t="s">
        <v>7</v>
      </c>
      <c r="D229" s="1" t="s">
        <v>17</v>
      </c>
      <c r="E229" s="1" t="s">
        <v>18</v>
      </c>
      <c r="F229" s="2" t="s">
        <v>10</v>
      </c>
      <c r="G229" s="2" t="s">
        <v>19</v>
      </c>
      <c r="H229" s="8">
        <v>51</v>
      </c>
      <c r="I229" s="9">
        <f ca="1">INDIRECT(Data[[#This Row],[Producto]]) INDIRECT(Data[[#This Row],[Marca]])</f>
        <v>8</v>
      </c>
      <c r="J229" s="10">
        <f>_xlfn.XLOOKUP(Data[[#This Row],[Marca]],$R$3:$R$5,$S$3:$S$5,,0,1)</f>
        <v>1.7999999999999999E-2</v>
      </c>
      <c r="K229" s="8">
        <f ca="1">PRODUCT(Data[[#This Row],[Precio '[Bs.']]],1-Data[[#This Row],[Comisión '[Bs.']]],Data[[#This Row],[Cantidad]])</f>
        <v>400.65600000000001</v>
      </c>
    </row>
    <row r="230" spans="2:11" ht="16.95" customHeight="1" x14ac:dyDescent="0.3">
      <c r="B230" s="3">
        <v>42963</v>
      </c>
      <c r="C230" s="1" t="s">
        <v>12</v>
      </c>
      <c r="D230" s="1" t="s">
        <v>21</v>
      </c>
      <c r="E230" s="1" t="s">
        <v>9</v>
      </c>
      <c r="F230" s="2" t="s">
        <v>22</v>
      </c>
      <c r="G230" s="2" t="s">
        <v>16</v>
      </c>
      <c r="H230" s="8">
        <v>139</v>
      </c>
      <c r="I230" s="9">
        <f ca="1">INDIRECT(Data[[#This Row],[Producto]]) INDIRECT(Data[[#This Row],[Marca]])</f>
        <v>4.0999999999999996</v>
      </c>
      <c r="J230" s="10">
        <f>_xlfn.XLOOKUP(Data[[#This Row],[Marca]],$R$3:$R$5,$S$3:$S$5,,0,1)</f>
        <v>0.02</v>
      </c>
      <c r="K230" s="8">
        <f ca="1">PRODUCT(Data[[#This Row],[Precio '[Bs.']]],1-Data[[#This Row],[Comisión '[Bs.']]],Data[[#This Row],[Cantidad]])</f>
        <v>558.50199999999995</v>
      </c>
    </row>
    <row r="231" spans="2:11" ht="16.95" customHeight="1" x14ac:dyDescent="0.3">
      <c r="B231" s="3">
        <v>42964</v>
      </c>
      <c r="C231" s="1" t="s">
        <v>7</v>
      </c>
      <c r="D231" s="1" t="s">
        <v>8</v>
      </c>
      <c r="E231" s="1" t="s">
        <v>18</v>
      </c>
      <c r="F231" s="2" t="s">
        <v>15</v>
      </c>
      <c r="G231" s="2" t="s">
        <v>11</v>
      </c>
      <c r="H231" s="8">
        <v>43</v>
      </c>
      <c r="I231" s="9">
        <f ca="1">INDIRECT(Data[[#This Row],[Producto]]) INDIRECT(Data[[#This Row],[Marca]])</f>
        <v>4.9000000000000004</v>
      </c>
      <c r="J231" s="10">
        <f>_xlfn.XLOOKUP(Data[[#This Row],[Marca]],$R$3:$R$5,$S$3:$S$5,,0,1)</f>
        <v>1.4999999999999999E-2</v>
      </c>
      <c r="K231" s="8">
        <f ca="1">PRODUCT(Data[[#This Row],[Precio '[Bs.']]],1-Data[[#This Row],[Comisión '[Bs.']]],Data[[#This Row],[Cantidad]])</f>
        <v>207.5395</v>
      </c>
    </row>
    <row r="232" spans="2:11" ht="16.95" customHeight="1" x14ac:dyDescent="0.3">
      <c r="B232" s="3">
        <v>42965</v>
      </c>
      <c r="C232" s="1" t="s">
        <v>20</v>
      </c>
      <c r="D232" s="1" t="s">
        <v>13</v>
      </c>
      <c r="E232" s="1" t="s">
        <v>18</v>
      </c>
      <c r="F232" s="2" t="s">
        <v>15</v>
      </c>
      <c r="G232" s="2" t="s">
        <v>16</v>
      </c>
      <c r="H232" s="8">
        <v>68</v>
      </c>
      <c r="I232" s="9">
        <f ca="1">INDIRECT(Data[[#This Row],[Producto]]) INDIRECT(Data[[#This Row],[Marca]])</f>
        <v>2.5</v>
      </c>
      <c r="J232" s="10">
        <f>_xlfn.XLOOKUP(Data[[#This Row],[Marca]],$R$3:$R$5,$S$3:$S$5,,0,1)</f>
        <v>0.02</v>
      </c>
      <c r="K232" s="8">
        <f ca="1">PRODUCT(Data[[#This Row],[Precio '[Bs.']]],1-Data[[#This Row],[Comisión '[Bs.']]],Data[[#This Row],[Cantidad]])</f>
        <v>166.60000000000002</v>
      </c>
    </row>
    <row r="233" spans="2:11" ht="16.95" customHeight="1" x14ac:dyDescent="0.3">
      <c r="B233" s="3">
        <v>42966</v>
      </c>
      <c r="C233" s="1" t="s">
        <v>12</v>
      </c>
      <c r="D233" s="1" t="s">
        <v>17</v>
      </c>
      <c r="E233" s="1" t="s">
        <v>14</v>
      </c>
      <c r="F233" s="2" t="s">
        <v>10</v>
      </c>
      <c r="G233" s="2" t="s">
        <v>19</v>
      </c>
      <c r="H233" s="8">
        <v>116</v>
      </c>
      <c r="I233" s="9">
        <f ca="1">INDIRECT(Data[[#This Row],[Producto]]) INDIRECT(Data[[#This Row],[Marca]])</f>
        <v>8</v>
      </c>
      <c r="J233" s="10">
        <f>_xlfn.XLOOKUP(Data[[#This Row],[Marca]],$R$3:$R$5,$S$3:$S$5,,0,1)</f>
        <v>1.7999999999999999E-2</v>
      </c>
      <c r="K233" s="8">
        <f ca="1">PRODUCT(Data[[#This Row],[Precio '[Bs.']]],1-Data[[#This Row],[Comisión '[Bs.']]],Data[[#This Row],[Cantidad]])</f>
        <v>911.29599999999994</v>
      </c>
    </row>
    <row r="234" spans="2:11" ht="16.95" customHeight="1" x14ac:dyDescent="0.3">
      <c r="B234" s="3">
        <v>42967</v>
      </c>
      <c r="C234" s="1" t="s">
        <v>20</v>
      </c>
      <c r="D234" s="1" t="s">
        <v>21</v>
      </c>
      <c r="E234" s="1" t="s">
        <v>18</v>
      </c>
      <c r="F234" s="2" t="s">
        <v>22</v>
      </c>
      <c r="G234" s="2" t="s">
        <v>11</v>
      </c>
      <c r="H234" s="8">
        <v>51</v>
      </c>
      <c r="I234" s="9">
        <f ca="1">INDIRECT(Data[[#This Row],[Producto]]) INDIRECT(Data[[#This Row],[Marca]])</f>
        <v>3.4</v>
      </c>
      <c r="J234" s="10">
        <f>_xlfn.XLOOKUP(Data[[#This Row],[Marca]],$R$3:$R$5,$S$3:$S$5,,0,1)</f>
        <v>1.4999999999999999E-2</v>
      </c>
      <c r="K234" s="8">
        <f ca="1">PRODUCT(Data[[#This Row],[Precio '[Bs.']]],1-Data[[#This Row],[Comisión '[Bs.']]],Data[[#This Row],[Cantidad]])</f>
        <v>170.79899999999998</v>
      </c>
    </row>
    <row r="235" spans="2:11" ht="16.95" customHeight="1" x14ac:dyDescent="0.3">
      <c r="B235" s="3">
        <v>42968</v>
      </c>
      <c r="C235" s="1" t="s">
        <v>20</v>
      </c>
      <c r="D235" s="1" t="s">
        <v>8</v>
      </c>
      <c r="E235" s="1" t="s">
        <v>9</v>
      </c>
      <c r="F235" s="2" t="s">
        <v>22</v>
      </c>
      <c r="G235" s="2" t="s">
        <v>16</v>
      </c>
      <c r="H235" s="8">
        <v>198</v>
      </c>
      <c r="I235" s="9">
        <f ca="1">INDIRECT(Data[[#This Row],[Producto]]) INDIRECT(Data[[#This Row],[Marca]])</f>
        <v>4.0999999999999996</v>
      </c>
      <c r="J235" s="10">
        <f>_xlfn.XLOOKUP(Data[[#This Row],[Marca]],$R$3:$R$5,$S$3:$S$5,,0,1)</f>
        <v>0.02</v>
      </c>
      <c r="K235" s="8">
        <f ca="1">PRODUCT(Data[[#This Row],[Precio '[Bs.']]],1-Data[[#This Row],[Comisión '[Bs.']]],Data[[#This Row],[Cantidad]])</f>
        <v>795.56399999999996</v>
      </c>
    </row>
    <row r="236" spans="2:11" ht="16.95" customHeight="1" x14ac:dyDescent="0.3">
      <c r="B236" s="3">
        <v>42969</v>
      </c>
      <c r="C236" s="1" t="s">
        <v>12</v>
      </c>
      <c r="D236" s="1" t="s">
        <v>13</v>
      </c>
      <c r="E236" s="1" t="s">
        <v>9</v>
      </c>
      <c r="F236" s="2" t="s">
        <v>10</v>
      </c>
      <c r="G236" s="2" t="s">
        <v>16</v>
      </c>
      <c r="H236" s="8">
        <v>151</v>
      </c>
      <c r="I236" s="9">
        <f ca="1">INDIRECT(Data[[#This Row],[Producto]]) INDIRECT(Data[[#This Row],[Marca]])</f>
        <v>5.5</v>
      </c>
      <c r="J236" s="10">
        <f>_xlfn.XLOOKUP(Data[[#This Row],[Marca]],$R$3:$R$5,$S$3:$S$5,,0,1)</f>
        <v>0.02</v>
      </c>
      <c r="K236" s="8">
        <f ca="1">PRODUCT(Data[[#This Row],[Precio '[Bs.']]],1-Data[[#This Row],[Comisión '[Bs.']]],Data[[#This Row],[Cantidad]])</f>
        <v>813.89</v>
      </c>
    </row>
    <row r="237" spans="2:11" ht="16.95" customHeight="1" x14ac:dyDescent="0.3">
      <c r="B237" s="3">
        <v>42970</v>
      </c>
      <c r="C237" s="1" t="s">
        <v>7</v>
      </c>
      <c r="D237" s="1" t="s">
        <v>17</v>
      </c>
      <c r="E237" s="1" t="s">
        <v>14</v>
      </c>
      <c r="F237" s="2" t="s">
        <v>22</v>
      </c>
      <c r="G237" s="2" t="s">
        <v>11</v>
      </c>
      <c r="H237" s="8">
        <v>40</v>
      </c>
      <c r="I237" s="9">
        <f ca="1">INDIRECT(Data[[#This Row],[Producto]]) INDIRECT(Data[[#This Row],[Marca]])</f>
        <v>3.4</v>
      </c>
      <c r="J237" s="10">
        <f>_xlfn.XLOOKUP(Data[[#This Row],[Marca]],$R$3:$R$5,$S$3:$S$5,,0,1)</f>
        <v>1.4999999999999999E-2</v>
      </c>
      <c r="K237" s="8">
        <f ca="1">PRODUCT(Data[[#This Row],[Precio '[Bs.']]],1-Data[[#This Row],[Comisión '[Bs.']]],Data[[#This Row],[Cantidad]])</f>
        <v>133.95999999999998</v>
      </c>
    </row>
    <row r="238" spans="2:11" ht="16.95" customHeight="1" x14ac:dyDescent="0.3">
      <c r="B238" s="3">
        <v>42971</v>
      </c>
      <c r="C238" s="1" t="s">
        <v>7</v>
      </c>
      <c r="D238" s="1" t="s">
        <v>21</v>
      </c>
      <c r="E238" s="1" t="s">
        <v>9</v>
      </c>
      <c r="F238" s="2" t="s">
        <v>15</v>
      </c>
      <c r="G238" s="2" t="s">
        <v>19</v>
      </c>
      <c r="H238" s="8">
        <v>76</v>
      </c>
      <c r="I238" s="9">
        <f ca="1">INDIRECT(Data[[#This Row],[Producto]]) INDIRECT(Data[[#This Row],[Marca]])</f>
        <v>3.8</v>
      </c>
      <c r="J238" s="10">
        <f>_xlfn.XLOOKUP(Data[[#This Row],[Marca]],$R$3:$R$5,$S$3:$S$5,,0,1)</f>
        <v>1.7999999999999999E-2</v>
      </c>
      <c r="K238" s="8">
        <f ca="1">PRODUCT(Data[[#This Row],[Precio '[Bs.']]],1-Data[[#This Row],[Comisión '[Bs.']]],Data[[#This Row],[Cantidad]])</f>
        <v>283.60159999999996</v>
      </c>
    </row>
    <row r="239" spans="2:11" ht="16.95" customHeight="1" x14ac:dyDescent="0.3">
      <c r="B239" s="3">
        <v>42972</v>
      </c>
      <c r="C239" s="1" t="s">
        <v>20</v>
      </c>
      <c r="D239" s="1" t="s">
        <v>8</v>
      </c>
      <c r="E239" s="1" t="s">
        <v>18</v>
      </c>
      <c r="F239" s="2" t="s">
        <v>22</v>
      </c>
      <c r="G239" s="2" t="s">
        <v>11</v>
      </c>
      <c r="H239" s="8">
        <v>60</v>
      </c>
      <c r="I239" s="9">
        <f ca="1">INDIRECT(Data[[#This Row],[Producto]]) INDIRECT(Data[[#This Row],[Marca]])</f>
        <v>3.4</v>
      </c>
      <c r="J239" s="10">
        <f>_xlfn.XLOOKUP(Data[[#This Row],[Marca]],$R$3:$R$5,$S$3:$S$5,,0,1)</f>
        <v>1.4999999999999999E-2</v>
      </c>
      <c r="K239" s="8">
        <f ca="1">PRODUCT(Data[[#This Row],[Precio '[Bs.']]],1-Data[[#This Row],[Comisión '[Bs.']]],Data[[#This Row],[Cantidad]])</f>
        <v>200.94</v>
      </c>
    </row>
    <row r="240" spans="2:11" ht="16.95" customHeight="1" x14ac:dyDescent="0.3">
      <c r="B240" s="3">
        <v>42973</v>
      </c>
      <c r="C240" s="1" t="s">
        <v>12</v>
      </c>
      <c r="D240" s="1" t="s">
        <v>13</v>
      </c>
      <c r="E240" s="1" t="s">
        <v>14</v>
      </c>
      <c r="F240" s="2" t="s">
        <v>22</v>
      </c>
      <c r="G240" s="2" t="s">
        <v>19</v>
      </c>
      <c r="H240" s="8">
        <v>154</v>
      </c>
      <c r="I240" s="9">
        <f ca="1">INDIRECT(Data[[#This Row],[Producto]]) INDIRECT(Data[[#This Row],[Marca]])</f>
        <v>2.6</v>
      </c>
      <c r="J240" s="10">
        <f>_xlfn.XLOOKUP(Data[[#This Row],[Marca]],$R$3:$R$5,$S$3:$S$5,,0,1)</f>
        <v>1.7999999999999999E-2</v>
      </c>
      <c r="K240" s="8">
        <f ca="1">PRODUCT(Data[[#This Row],[Precio '[Bs.']]],1-Data[[#This Row],[Comisión '[Bs.']]],Data[[#This Row],[Cantidad]])</f>
        <v>393.19279999999998</v>
      </c>
    </row>
    <row r="241" spans="2:11" ht="16.95" customHeight="1" x14ac:dyDescent="0.3">
      <c r="B241" s="3">
        <v>42974</v>
      </c>
      <c r="C241" s="1" t="s">
        <v>20</v>
      </c>
      <c r="D241" s="1" t="s">
        <v>17</v>
      </c>
      <c r="E241" s="1" t="s">
        <v>18</v>
      </c>
      <c r="F241" s="2" t="s">
        <v>15</v>
      </c>
      <c r="G241" s="2" t="s">
        <v>19</v>
      </c>
      <c r="H241" s="8">
        <v>174</v>
      </c>
      <c r="I241" s="9">
        <f ca="1">INDIRECT(Data[[#This Row],[Producto]]) INDIRECT(Data[[#This Row],[Marca]])</f>
        <v>3.8</v>
      </c>
      <c r="J241" s="10">
        <f>_xlfn.XLOOKUP(Data[[#This Row],[Marca]],$R$3:$R$5,$S$3:$S$5,,0,1)</f>
        <v>1.7999999999999999E-2</v>
      </c>
      <c r="K241" s="8">
        <f ca="1">PRODUCT(Data[[#This Row],[Precio '[Bs.']]],1-Data[[#This Row],[Comisión '[Bs.']]],Data[[#This Row],[Cantidad]])</f>
        <v>649.29840000000002</v>
      </c>
    </row>
    <row r="242" spans="2:11" ht="16.95" customHeight="1" x14ac:dyDescent="0.3">
      <c r="B242" s="3">
        <v>42975</v>
      </c>
      <c r="C242" s="1" t="s">
        <v>7</v>
      </c>
      <c r="D242" s="1" t="s">
        <v>21</v>
      </c>
      <c r="E242" s="1" t="s">
        <v>18</v>
      </c>
      <c r="F242" s="2" t="s">
        <v>22</v>
      </c>
      <c r="G242" s="2" t="s">
        <v>16</v>
      </c>
      <c r="H242" s="8">
        <v>60</v>
      </c>
      <c r="I242" s="9">
        <f ca="1">INDIRECT(Data[[#This Row],[Producto]]) INDIRECT(Data[[#This Row],[Marca]])</f>
        <v>4.0999999999999996</v>
      </c>
      <c r="J242" s="10">
        <f>_xlfn.XLOOKUP(Data[[#This Row],[Marca]],$R$3:$R$5,$S$3:$S$5,,0,1)</f>
        <v>0.02</v>
      </c>
      <c r="K242" s="8">
        <f ca="1">PRODUCT(Data[[#This Row],[Precio '[Bs.']]],1-Data[[#This Row],[Comisión '[Bs.']]],Data[[#This Row],[Cantidad]])</f>
        <v>241.07999999999998</v>
      </c>
    </row>
    <row r="243" spans="2:11" ht="16.95" customHeight="1" x14ac:dyDescent="0.3">
      <c r="B243" s="3">
        <v>42976</v>
      </c>
      <c r="C243" s="1" t="s">
        <v>12</v>
      </c>
      <c r="D243" s="1" t="s">
        <v>8</v>
      </c>
      <c r="E243" s="1" t="s">
        <v>14</v>
      </c>
      <c r="F243" s="2" t="s">
        <v>15</v>
      </c>
      <c r="G243" s="2" t="s">
        <v>11</v>
      </c>
      <c r="H243" s="8">
        <v>63</v>
      </c>
      <c r="I243" s="9">
        <f ca="1">INDIRECT(Data[[#This Row],[Producto]]) INDIRECT(Data[[#This Row],[Marca]])</f>
        <v>4.9000000000000004</v>
      </c>
      <c r="J243" s="10">
        <f>_xlfn.XLOOKUP(Data[[#This Row],[Marca]],$R$3:$R$5,$S$3:$S$5,,0,1)</f>
        <v>1.4999999999999999E-2</v>
      </c>
      <c r="K243" s="8">
        <f ca="1">PRODUCT(Data[[#This Row],[Precio '[Bs.']]],1-Data[[#This Row],[Comisión '[Bs.']]],Data[[#This Row],[Cantidad]])</f>
        <v>304.06950000000001</v>
      </c>
    </row>
    <row r="244" spans="2:11" ht="16.95" customHeight="1" x14ac:dyDescent="0.3">
      <c r="B244" s="3">
        <v>42977</v>
      </c>
      <c r="C244" s="1" t="s">
        <v>7</v>
      </c>
      <c r="D244" s="1" t="s">
        <v>13</v>
      </c>
      <c r="E244" s="1" t="s">
        <v>9</v>
      </c>
      <c r="F244" s="2" t="s">
        <v>10</v>
      </c>
      <c r="G244" s="2" t="s">
        <v>16</v>
      </c>
      <c r="H244" s="8">
        <v>179</v>
      </c>
      <c r="I244" s="9">
        <f ca="1">INDIRECT(Data[[#This Row],[Producto]]) INDIRECT(Data[[#This Row],[Marca]])</f>
        <v>5.5</v>
      </c>
      <c r="J244" s="10">
        <f>_xlfn.XLOOKUP(Data[[#This Row],[Marca]],$R$3:$R$5,$S$3:$S$5,,0,1)</f>
        <v>0.02</v>
      </c>
      <c r="K244" s="8">
        <f ca="1">PRODUCT(Data[[#This Row],[Precio '[Bs.']]],1-Data[[#This Row],[Comisión '[Bs.']]],Data[[#This Row],[Cantidad]])</f>
        <v>964.81</v>
      </c>
    </row>
    <row r="245" spans="2:11" ht="16.95" customHeight="1" x14ac:dyDescent="0.3">
      <c r="B245" s="3">
        <v>42978</v>
      </c>
      <c r="C245" s="1" t="s">
        <v>12</v>
      </c>
      <c r="D245" s="1" t="s">
        <v>17</v>
      </c>
      <c r="E245" s="1" t="s">
        <v>14</v>
      </c>
      <c r="F245" s="2" t="s">
        <v>10</v>
      </c>
      <c r="G245" s="2" t="s">
        <v>19</v>
      </c>
      <c r="H245" s="8">
        <v>21</v>
      </c>
      <c r="I245" s="9">
        <f ca="1">INDIRECT(Data[[#This Row],[Producto]]) INDIRECT(Data[[#This Row],[Marca]])</f>
        <v>8</v>
      </c>
      <c r="J245" s="10">
        <f>_xlfn.XLOOKUP(Data[[#This Row],[Marca]],$R$3:$R$5,$S$3:$S$5,,0,1)</f>
        <v>1.7999999999999999E-2</v>
      </c>
      <c r="K245" s="8">
        <f ca="1">PRODUCT(Data[[#This Row],[Precio '[Bs.']]],1-Data[[#This Row],[Comisión '[Bs.']]],Data[[#This Row],[Cantidad]])</f>
        <v>164.976</v>
      </c>
    </row>
    <row r="246" spans="2:11" ht="16.95" customHeight="1" x14ac:dyDescent="0.3">
      <c r="B246" s="3">
        <v>42979</v>
      </c>
      <c r="C246" s="1" t="s">
        <v>12</v>
      </c>
      <c r="D246" s="1" t="s">
        <v>21</v>
      </c>
      <c r="E246" s="1" t="s">
        <v>14</v>
      </c>
      <c r="F246" s="2" t="s">
        <v>10</v>
      </c>
      <c r="G246" s="2" t="s">
        <v>11</v>
      </c>
      <c r="H246" s="8">
        <v>44</v>
      </c>
      <c r="I246" s="9">
        <f ca="1">INDIRECT(Data[[#This Row],[Producto]]) INDIRECT(Data[[#This Row],[Marca]])</f>
        <v>7.3</v>
      </c>
      <c r="J246" s="10">
        <f>_xlfn.XLOOKUP(Data[[#This Row],[Marca]],$R$3:$R$5,$S$3:$S$5,,0,1)</f>
        <v>1.4999999999999999E-2</v>
      </c>
      <c r="K246" s="8">
        <f ca="1">PRODUCT(Data[[#This Row],[Precio '[Bs.']]],1-Data[[#This Row],[Comisión '[Bs.']]],Data[[#This Row],[Cantidad]])</f>
        <v>316.38200000000001</v>
      </c>
    </row>
    <row r="247" spans="2:11" ht="16.95" customHeight="1" x14ac:dyDescent="0.3">
      <c r="B247" s="3">
        <v>42980</v>
      </c>
      <c r="C247" s="1" t="s">
        <v>20</v>
      </c>
      <c r="D247" s="1" t="s">
        <v>8</v>
      </c>
      <c r="E247" s="1" t="s">
        <v>9</v>
      </c>
      <c r="F247" s="2" t="s">
        <v>22</v>
      </c>
      <c r="G247" s="2" t="s">
        <v>16</v>
      </c>
      <c r="H247" s="8">
        <v>83</v>
      </c>
      <c r="I247" s="9">
        <f ca="1">INDIRECT(Data[[#This Row],[Producto]]) INDIRECT(Data[[#This Row],[Marca]])</f>
        <v>4.0999999999999996</v>
      </c>
      <c r="J247" s="10">
        <f>_xlfn.XLOOKUP(Data[[#This Row],[Marca]],$R$3:$R$5,$S$3:$S$5,,0,1)</f>
        <v>0.02</v>
      </c>
      <c r="K247" s="8">
        <f ca="1">PRODUCT(Data[[#This Row],[Precio '[Bs.']]],1-Data[[#This Row],[Comisión '[Bs.']]],Data[[#This Row],[Cantidad]])</f>
        <v>333.49399999999997</v>
      </c>
    </row>
    <row r="248" spans="2:11" ht="16.95" customHeight="1" x14ac:dyDescent="0.3">
      <c r="B248" s="3">
        <v>42981</v>
      </c>
      <c r="C248" s="1" t="s">
        <v>7</v>
      </c>
      <c r="D248" s="1" t="s">
        <v>13</v>
      </c>
      <c r="E248" s="1" t="s">
        <v>14</v>
      </c>
      <c r="F248" s="2" t="s">
        <v>15</v>
      </c>
      <c r="G248" s="2" t="s">
        <v>16</v>
      </c>
      <c r="H248" s="8">
        <v>181</v>
      </c>
      <c r="I248" s="9">
        <f ca="1">INDIRECT(Data[[#This Row],[Producto]]) INDIRECT(Data[[#This Row],[Marca]])</f>
        <v>2.5</v>
      </c>
      <c r="J248" s="10">
        <f>_xlfn.XLOOKUP(Data[[#This Row],[Marca]],$R$3:$R$5,$S$3:$S$5,,0,1)</f>
        <v>0.02</v>
      </c>
      <c r="K248" s="8">
        <f ca="1">PRODUCT(Data[[#This Row],[Precio '[Bs.']]],1-Data[[#This Row],[Comisión '[Bs.']]],Data[[#This Row],[Cantidad]])</f>
        <v>443.45000000000005</v>
      </c>
    </row>
    <row r="249" spans="2:11" ht="16.95" customHeight="1" x14ac:dyDescent="0.3">
      <c r="B249" s="3">
        <v>42982</v>
      </c>
      <c r="C249" s="1" t="s">
        <v>20</v>
      </c>
      <c r="D249" s="1" t="s">
        <v>17</v>
      </c>
      <c r="E249" s="1" t="s">
        <v>18</v>
      </c>
      <c r="F249" s="2" t="s">
        <v>10</v>
      </c>
      <c r="G249" s="2" t="s">
        <v>11</v>
      </c>
      <c r="H249" s="8">
        <v>164</v>
      </c>
      <c r="I249" s="9">
        <f ca="1">INDIRECT(Data[[#This Row],[Producto]]) INDIRECT(Data[[#This Row],[Marca]])</f>
        <v>7.3</v>
      </c>
      <c r="J249" s="10">
        <f>_xlfn.XLOOKUP(Data[[#This Row],[Marca]],$R$3:$R$5,$S$3:$S$5,,0,1)</f>
        <v>1.4999999999999999E-2</v>
      </c>
      <c r="K249" s="8">
        <f ca="1">PRODUCT(Data[[#This Row],[Precio '[Bs.']]],1-Data[[#This Row],[Comisión '[Bs.']]],Data[[#This Row],[Cantidad]])</f>
        <v>1179.242</v>
      </c>
    </row>
    <row r="250" spans="2:11" ht="16.95" customHeight="1" x14ac:dyDescent="0.3">
      <c r="B250" s="3">
        <v>42983</v>
      </c>
      <c r="C250" s="1" t="s">
        <v>20</v>
      </c>
      <c r="D250" s="1" t="s">
        <v>21</v>
      </c>
      <c r="E250" s="1" t="s">
        <v>9</v>
      </c>
      <c r="F250" s="2" t="s">
        <v>15</v>
      </c>
      <c r="G250" s="2" t="s">
        <v>19</v>
      </c>
      <c r="H250" s="8">
        <v>26</v>
      </c>
      <c r="I250" s="9">
        <f ca="1">INDIRECT(Data[[#This Row],[Producto]]) INDIRECT(Data[[#This Row],[Marca]])</f>
        <v>3.8</v>
      </c>
      <c r="J250" s="10">
        <f>_xlfn.XLOOKUP(Data[[#This Row],[Marca]],$R$3:$R$5,$S$3:$S$5,,0,1)</f>
        <v>1.7999999999999999E-2</v>
      </c>
      <c r="K250" s="8">
        <f ca="1">PRODUCT(Data[[#This Row],[Precio '[Bs.']]],1-Data[[#This Row],[Comisión '[Bs.']]],Data[[#This Row],[Cantidad]])</f>
        <v>97.021599999999992</v>
      </c>
    </row>
    <row r="251" spans="2:11" ht="16.95" customHeight="1" x14ac:dyDescent="0.3">
      <c r="B251" s="3">
        <v>42984</v>
      </c>
      <c r="C251" s="1" t="s">
        <v>7</v>
      </c>
      <c r="D251" s="1" t="s">
        <v>8</v>
      </c>
      <c r="E251" s="1" t="s">
        <v>9</v>
      </c>
      <c r="F251" s="2" t="s">
        <v>10</v>
      </c>
      <c r="G251" s="2" t="s">
        <v>11</v>
      </c>
      <c r="H251" s="8">
        <v>131</v>
      </c>
      <c r="I251" s="9">
        <f ca="1">INDIRECT(Data[[#This Row],[Producto]]) INDIRECT(Data[[#This Row],[Marca]])</f>
        <v>7.3</v>
      </c>
      <c r="J251" s="10">
        <f>_xlfn.XLOOKUP(Data[[#This Row],[Marca]],$R$3:$R$5,$S$3:$S$5,,0,1)</f>
        <v>1.4999999999999999E-2</v>
      </c>
      <c r="K251" s="8">
        <f ca="1">PRODUCT(Data[[#This Row],[Precio '[Bs.']]],1-Data[[#This Row],[Comisión '[Bs.']]],Data[[#This Row],[Cantidad]])</f>
        <v>941.95550000000003</v>
      </c>
    </row>
    <row r="252" spans="2:11" ht="16.95" customHeight="1" x14ac:dyDescent="0.3">
      <c r="B252" s="3">
        <v>42985</v>
      </c>
      <c r="C252" s="1" t="s">
        <v>7</v>
      </c>
      <c r="D252" s="1" t="s">
        <v>13</v>
      </c>
      <c r="E252" s="1" t="s">
        <v>18</v>
      </c>
      <c r="F252" s="2" t="s">
        <v>22</v>
      </c>
      <c r="G252" s="2" t="s">
        <v>19</v>
      </c>
      <c r="H252" s="8">
        <v>177</v>
      </c>
      <c r="I252" s="9">
        <f ca="1">INDIRECT(Data[[#This Row],[Producto]]) INDIRECT(Data[[#This Row],[Marca]])</f>
        <v>2.6</v>
      </c>
      <c r="J252" s="10">
        <f>_xlfn.XLOOKUP(Data[[#This Row],[Marca]],$R$3:$R$5,$S$3:$S$5,,0,1)</f>
        <v>1.7999999999999999E-2</v>
      </c>
      <c r="K252" s="8">
        <f ca="1">PRODUCT(Data[[#This Row],[Precio '[Bs.']]],1-Data[[#This Row],[Comisión '[Bs.']]],Data[[#This Row],[Cantidad]])</f>
        <v>451.91640000000001</v>
      </c>
    </row>
    <row r="253" spans="2:11" ht="16.95" customHeight="1" x14ac:dyDescent="0.3">
      <c r="B253" s="3">
        <v>42986</v>
      </c>
      <c r="C253" s="1" t="s">
        <v>12</v>
      </c>
      <c r="D253" s="1" t="s">
        <v>17</v>
      </c>
      <c r="E253" s="1" t="s">
        <v>14</v>
      </c>
      <c r="F253" s="2" t="s">
        <v>15</v>
      </c>
      <c r="G253" s="2" t="s">
        <v>19</v>
      </c>
      <c r="H253" s="8">
        <v>49</v>
      </c>
      <c r="I253" s="9">
        <f ca="1">INDIRECT(Data[[#This Row],[Producto]]) INDIRECT(Data[[#This Row],[Marca]])</f>
        <v>3.8</v>
      </c>
      <c r="J253" s="10">
        <f>_xlfn.XLOOKUP(Data[[#This Row],[Marca]],$R$3:$R$5,$S$3:$S$5,,0,1)</f>
        <v>1.7999999999999999E-2</v>
      </c>
      <c r="K253" s="8">
        <f ca="1">PRODUCT(Data[[#This Row],[Precio '[Bs.']]],1-Data[[#This Row],[Comisión '[Bs.']]],Data[[#This Row],[Cantidad]])</f>
        <v>182.8484</v>
      </c>
    </row>
    <row r="254" spans="2:11" ht="16.95" customHeight="1" x14ac:dyDescent="0.3">
      <c r="B254" s="3">
        <v>42987</v>
      </c>
      <c r="C254" s="1" t="s">
        <v>7</v>
      </c>
      <c r="D254" s="1" t="s">
        <v>21</v>
      </c>
      <c r="E254" s="1" t="s">
        <v>18</v>
      </c>
      <c r="F254" s="2" t="s">
        <v>15</v>
      </c>
      <c r="G254" s="2" t="s">
        <v>16</v>
      </c>
      <c r="H254" s="8">
        <v>120</v>
      </c>
      <c r="I254" s="9">
        <f ca="1">INDIRECT(Data[[#This Row],[Producto]]) INDIRECT(Data[[#This Row],[Marca]])</f>
        <v>2.5</v>
      </c>
      <c r="J254" s="10">
        <f>_xlfn.XLOOKUP(Data[[#This Row],[Marca]],$R$3:$R$5,$S$3:$S$5,,0,1)</f>
        <v>0.02</v>
      </c>
      <c r="K254" s="8">
        <f ca="1">PRODUCT(Data[[#This Row],[Precio '[Bs.']]],1-Data[[#This Row],[Comisión '[Bs.']]],Data[[#This Row],[Cantidad]])</f>
        <v>294</v>
      </c>
    </row>
    <row r="255" spans="2:11" ht="16.95" customHeight="1" x14ac:dyDescent="0.3">
      <c r="B255" s="3">
        <v>42988</v>
      </c>
      <c r="C255" s="1" t="s">
        <v>20</v>
      </c>
      <c r="D255" s="1" t="s">
        <v>8</v>
      </c>
      <c r="E255" s="1" t="s">
        <v>14</v>
      </c>
      <c r="F255" s="2" t="s">
        <v>10</v>
      </c>
      <c r="G255" s="2" t="s">
        <v>11</v>
      </c>
      <c r="H255" s="8">
        <v>23</v>
      </c>
      <c r="I255" s="9">
        <f ca="1">INDIRECT(Data[[#This Row],[Producto]]) INDIRECT(Data[[#This Row],[Marca]])</f>
        <v>7.3</v>
      </c>
      <c r="J255" s="10">
        <f>_xlfn.XLOOKUP(Data[[#This Row],[Marca]],$R$3:$R$5,$S$3:$S$5,,0,1)</f>
        <v>1.4999999999999999E-2</v>
      </c>
      <c r="K255" s="8">
        <f ca="1">PRODUCT(Data[[#This Row],[Precio '[Bs.']]],1-Data[[#This Row],[Comisión '[Bs.']]],Data[[#This Row],[Cantidad]])</f>
        <v>165.38150000000002</v>
      </c>
    </row>
    <row r="256" spans="2:11" ht="16.95" customHeight="1" x14ac:dyDescent="0.3">
      <c r="B256" s="3">
        <v>42989</v>
      </c>
      <c r="C256" s="1" t="s">
        <v>12</v>
      </c>
      <c r="D256" s="1" t="s">
        <v>13</v>
      </c>
      <c r="E256" s="1" t="s">
        <v>9</v>
      </c>
      <c r="F256" s="2" t="s">
        <v>22</v>
      </c>
      <c r="G256" s="2" t="s">
        <v>16</v>
      </c>
      <c r="H256" s="8">
        <v>111</v>
      </c>
      <c r="I256" s="9">
        <f ca="1">INDIRECT(Data[[#This Row],[Producto]]) INDIRECT(Data[[#This Row],[Marca]])</f>
        <v>4.0999999999999996</v>
      </c>
      <c r="J256" s="10">
        <f>_xlfn.XLOOKUP(Data[[#This Row],[Marca]],$R$3:$R$5,$S$3:$S$5,,0,1)</f>
        <v>0.02</v>
      </c>
      <c r="K256" s="8">
        <f ca="1">PRODUCT(Data[[#This Row],[Precio '[Bs.']]],1-Data[[#This Row],[Comisión '[Bs.']]],Data[[#This Row],[Cantidad]])</f>
        <v>445.99799999999999</v>
      </c>
    </row>
    <row r="257" spans="2:11" ht="16.95" customHeight="1" x14ac:dyDescent="0.3">
      <c r="B257" s="3">
        <v>42990</v>
      </c>
      <c r="C257" s="1" t="s">
        <v>20</v>
      </c>
      <c r="D257" s="1" t="s">
        <v>17</v>
      </c>
      <c r="E257" s="1" t="s">
        <v>14</v>
      </c>
      <c r="F257" s="2" t="s">
        <v>22</v>
      </c>
      <c r="G257" s="2" t="s">
        <v>19</v>
      </c>
      <c r="H257" s="8">
        <v>157</v>
      </c>
      <c r="I257" s="9">
        <f ca="1">INDIRECT(Data[[#This Row],[Producto]]) INDIRECT(Data[[#This Row],[Marca]])</f>
        <v>2.6</v>
      </c>
      <c r="J257" s="10">
        <f>_xlfn.XLOOKUP(Data[[#This Row],[Marca]],$R$3:$R$5,$S$3:$S$5,,0,1)</f>
        <v>1.7999999999999999E-2</v>
      </c>
      <c r="K257" s="8">
        <f ca="1">PRODUCT(Data[[#This Row],[Precio '[Bs.']]],1-Data[[#This Row],[Comisión '[Bs.']]],Data[[#This Row],[Cantidad]])</f>
        <v>400.85239999999999</v>
      </c>
    </row>
    <row r="258" spans="2:11" ht="16.95" customHeight="1" x14ac:dyDescent="0.3">
      <c r="B258" s="3">
        <v>42991</v>
      </c>
      <c r="C258" s="1" t="s">
        <v>20</v>
      </c>
      <c r="D258" s="1" t="s">
        <v>21</v>
      </c>
      <c r="E258" s="1" t="s">
        <v>9</v>
      </c>
      <c r="F258" s="2" t="s">
        <v>10</v>
      </c>
      <c r="G258" s="2" t="s">
        <v>11</v>
      </c>
      <c r="H258" s="8">
        <v>154</v>
      </c>
      <c r="I258" s="9">
        <f ca="1">INDIRECT(Data[[#This Row],[Producto]]) INDIRECT(Data[[#This Row],[Marca]])</f>
        <v>7.3</v>
      </c>
      <c r="J258" s="10">
        <f>_xlfn.XLOOKUP(Data[[#This Row],[Marca]],$R$3:$R$5,$S$3:$S$5,,0,1)</f>
        <v>1.4999999999999999E-2</v>
      </c>
      <c r="K258" s="8">
        <f ca="1">PRODUCT(Data[[#This Row],[Precio '[Bs.']]],1-Data[[#This Row],[Comisión '[Bs.']]],Data[[#This Row],[Cantidad]])</f>
        <v>1107.337</v>
      </c>
    </row>
    <row r="259" spans="2:11" ht="16.95" customHeight="1" x14ac:dyDescent="0.3">
      <c r="B259" s="3">
        <v>42992</v>
      </c>
      <c r="C259" s="1" t="s">
        <v>12</v>
      </c>
      <c r="D259" s="1" t="s">
        <v>8</v>
      </c>
      <c r="E259" s="1" t="s">
        <v>14</v>
      </c>
      <c r="F259" s="2" t="s">
        <v>22</v>
      </c>
      <c r="G259" s="2" t="s">
        <v>16</v>
      </c>
      <c r="H259" s="8">
        <v>112</v>
      </c>
      <c r="I259" s="9">
        <f ca="1">INDIRECT(Data[[#This Row],[Producto]]) INDIRECT(Data[[#This Row],[Marca]])</f>
        <v>4.0999999999999996</v>
      </c>
      <c r="J259" s="10">
        <f>_xlfn.XLOOKUP(Data[[#This Row],[Marca]],$R$3:$R$5,$S$3:$S$5,,0,1)</f>
        <v>0.02</v>
      </c>
      <c r="K259" s="8">
        <f ca="1">PRODUCT(Data[[#This Row],[Precio '[Bs.']]],1-Data[[#This Row],[Comisión '[Bs.']]],Data[[#This Row],[Cantidad]])</f>
        <v>450.01599999999996</v>
      </c>
    </row>
    <row r="260" spans="2:11" ht="16.95" customHeight="1" x14ac:dyDescent="0.3">
      <c r="B260" s="3">
        <v>42993</v>
      </c>
      <c r="C260" s="1" t="s">
        <v>7</v>
      </c>
      <c r="D260" s="1" t="s">
        <v>13</v>
      </c>
      <c r="E260" s="1" t="s">
        <v>14</v>
      </c>
      <c r="F260" s="2" t="s">
        <v>15</v>
      </c>
      <c r="G260" s="2" t="s">
        <v>16</v>
      </c>
      <c r="H260" s="8">
        <v>179</v>
      </c>
      <c r="I260" s="9">
        <f ca="1">INDIRECT(Data[[#This Row],[Producto]]) INDIRECT(Data[[#This Row],[Marca]])</f>
        <v>2.5</v>
      </c>
      <c r="J260" s="10">
        <f>_xlfn.XLOOKUP(Data[[#This Row],[Marca]],$R$3:$R$5,$S$3:$S$5,,0,1)</f>
        <v>0.02</v>
      </c>
      <c r="K260" s="8">
        <f ca="1">PRODUCT(Data[[#This Row],[Precio '[Bs.']]],1-Data[[#This Row],[Comisión '[Bs.']]],Data[[#This Row],[Cantidad]])</f>
        <v>438.55</v>
      </c>
    </row>
    <row r="261" spans="2:11" ht="16.95" customHeight="1" x14ac:dyDescent="0.3">
      <c r="B261" s="3">
        <v>42994</v>
      </c>
      <c r="C261" s="1" t="s">
        <v>7</v>
      </c>
      <c r="D261" s="1" t="s">
        <v>17</v>
      </c>
      <c r="E261" s="1" t="s">
        <v>18</v>
      </c>
      <c r="F261" s="2" t="s">
        <v>22</v>
      </c>
      <c r="G261" s="2" t="s">
        <v>11</v>
      </c>
      <c r="H261" s="8">
        <v>53</v>
      </c>
      <c r="I261" s="9">
        <f ca="1">INDIRECT(Data[[#This Row],[Producto]]) INDIRECT(Data[[#This Row],[Marca]])</f>
        <v>3.4</v>
      </c>
      <c r="J261" s="10">
        <f>_xlfn.XLOOKUP(Data[[#This Row],[Marca]],$R$3:$R$5,$S$3:$S$5,,0,1)</f>
        <v>1.4999999999999999E-2</v>
      </c>
      <c r="K261" s="8">
        <f ca="1">PRODUCT(Data[[#This Row],[Precio '[Bs.']]],1-Data[[#This Row],[Comisión '[Bs.']]],Data[[#This Row],[Cantidad]])</f>
        <v>177.49699999999999</v>
      </c>
    </row>
    <row r="262" spans="2:11" ht="16.95" customHeight="1" x14ac:dyDescent="0.3">
      <c r="B262" s="3">
        <v>42995</v>
      </c>
      <c r="C262" s="1" t="s">
        <v>20</v>
      </c>
      <c r="D262" s="1" t="s">
        <v>21</v>
      </c>
      <c r="E262" s="1" t="s">
        <v>9</v>
      </c>
      <c r="F262" s="2" t="s">
        <v>22</v>
      </c>
      <c r="G262" s="2" t="s">
        <v>19</v>
      </c>
      <c r="H262" s="8">
        <v>173</v>
      </c>
      <c r="I262" s="9">
        <f ca="1">INDIRECT(Data[[#This Row],[Producto]]) INDIRECT(Data[[#This Row],[Marca]])</f>
        <v>2.6</v>
      </c>
      <c r="J262" s="10">
        <f>_xlfn.XLOOKUP(Data[[#This Row],[Marca]],$R$3:$R$5,$S$3:$S$5,,0,1)</f>
        <v>1.7999999999999999E-2</v>
      </c>
      <c r="K262" s="8">
        <f ca="1">PRODUCT(Data[[#This Row],[Precio '[Bs.']]],1-Data[[#This Row],[Comisión '[Bs.']]],Data[[#This Row],[Cantidad]])</f>
        <v>441.70359999999999</v>
      </c>
    </row>
    <row r="263" spans="2:11" ht="16.95" customHeight="1" x14ac:dyDescent="0.3">
      <c r="B263" s="3">
        <v>42996</v>
      </c>
      <c r="C263" s="1" t="s">
        <v>12</v>
      </c>
      <c r="D263" s="1" t="s">
        <v>8</v>
      </c>
      <c r="E263" s="1" t="s">
        <v>18</v>
      </c>
      <c r="F263" s="2" t="s">
        <v>15</v>
      </c>
      <c r="G263" s="2" t="s">
        <v>11</v>
      </c>
      <c r="H263" s="8">
        <v>160</v>
      </c>
      <c r="I263" s="9">
        <f ca="1">INDIRECT(Data[[#This Row],[Producto]]) INDIRECT(Data[[#This Row],[Marca]])</f>
        <v>4.9000000000000004</v>
      </c>
      <c r="J263" s="10">
        <f>_xlfn.XLOOKUP(Data[[#This Row],[Marca]],$R$3:$R$5,$S$3:$S$5,,0,1)</f>
        <v>1.4999999999999999E-2</v>
      </c>
      <c r="K263" s="8">
        <f ca="1">PRODUCT(Data[[#This Row],[Precio '[Bs.']]],1-Data[[#This Row],[Comisión '[Bs.']]],Data[[#This Row],[Cantidad]])</f>
        <v>772.24</v>
      </c>
    </row>
    <row r="264" spans="2:11" ht="16.95" customHeight="1" x14ac:dyDescent="0.3">
      <c r="B264" s="3">
        <v>42997</v>
      </c>
      <c r="C264" s="1" t="s">
        <v>20</v>
      </c>
      <c r="D264" s="1" t="s">
        <v>13</v>
      </c>
      <c r="E264" s="1" t="s">
        <v>18</v>
      </c>
      <c r="F264" s="2" t="s">
        <v>22</v>
      </c>
      <c r="G264" s="2" t="s">
        <v>19</v>
      </c>
      <c r="H264" s="8">
        <v>199</v>
      </c>
      <c r="I264" s="9">
        <f ca="1">INDIRECT(Data[[#This Row],[Producto]]) INDIRECT(Data[[#This Row],[Marca]])</f>
        <v>2.6</v>
      </c>
      <c r="J264" s="10">
        <f>_xlfn.XLOOKUP(Data[[#This Row],[Marca]],$R$3:$R$5,$S$3:$S$5,,0,1)</f>
        <v>1.7999999999999999E-2</v>
      </c>
      <c r="K264" s="8">
        <f ca="1">PRODUCT(Data[[#This Row],[Precio '[Bs.']]],1-Data[[#This Row],[Comisión '[Bs.']]],Data[[#This Row],[Cantidad]])</f>
        <v>508.08679999999998</v>
      </c>
    </row>
    <row r="265" spans="2:11" ht="16.95" customHeight="1" x14ac:dyDescent="0.3">
      <c r="B265" s="3">
        <v>42998</v>
      </c>
      <c r="C265" s="1" t="s">
        <v>7</v>
      </c>
      <c r="D265" s="1" t="s">
        <v>17</v>
      </c>
      <c r="E265" s="1" t="s">
        <v>14</v>
      </c>
      <c r="F265" s="2" t="s">
        <v>15</v>
      </c>
      <c r="G265" s="2" t="s">
        <v>19</v>
      </c>
      <c r="H265" s="8">
        <v>194</v>
      </c>
      <c r="I265" s="9">
        <f ca="1">INDIRECT(Data[[#This Row],[Producto]]) INDIRECT(Data[[#This Row],[Marca]])</f>
        <v>3.8</v>
      </c>
      <c r="J265" s="10">
        <f>_xlfn.XLOOKUP(Data[[#This Row],[Marca]],$R$3:$R$5,$S$3:$S$5,,0,1)</f>
        <v>1.7999999999999999E-2</v>
      </c>
      <c r="K265" s="8">
        <f ca="1">PRODUCT(Data[[#This Row],[Precio '[Bs.']]],1-Data[[#This Row],[Comisión '[Bs.']]],Data[[#This Row],[Cantidad]])</f>
        <v>723.93039999999996</v>
      </c>
    </row>
    <row r="266" spans="2:11" ht="16.95" customHeight="1" x14ac:dyDescent="0.3">
      <c r="B266" s="3">
        <v>42999</v>
      </c>
      <c r="C266" s="1" t="s">
        <v>12</v>
      </c>
      <c r="D266" s="1" t="s">
        <v>21</v>
      </c>
      <c r="E266" s="1" t="s">
        <v>18</v>
      </c>
      <c r="F266" s="2" t="s">
        <v>10</v>
      </c>
      <c r="G266" s="2" t="s">
        <v>16</v>
      </c>
      <c r="H266" s="8">
        <v>100</v>
      </c>
      <c r="I266" s="9">
        <f ca="1">INDIRECT(Data[[#This Row],[Producto]]) INDIRECT(Data[[#This Row],[Marca]])</f>
        <v>5.5</v>
      </c>
      <c r="J266" s="10">
        <f>_xlfn.XLOOKUP(Data[[#This Row],[Marca]],$R$3:$R$5,$S$3:$S$5,,0,1)</f>
        <v>0.02</v>
      </c>
      <c r="K266" s="8">
        <f ca="1">PRODUCT(Data[[#This Row],[Precio '[Bs.']]],1-Data[[#This Row],[Comisión '[Bs.']]],Data[[#This Row],[Cantidad]])</f>
        <v>539</v>
      </c>
    </row>
    <row r="267" spans="2:11" ht="16.95" customHeight="1" x14ac:dyDescent="0.3">
      <c r="B267" s="3">
        <v>43000</v>
      </c>
      <c r="C267" s="1" t="s">
        <v>7</v>
      </c>
      <c r="D267" s="1" t="s">
        <v>8</v>
      </c>
      <c r="E267" s="1" t="s">
        <v>9</v>
      </c>
      <c r="F267" s="2" t="s">
        <v>10</v>
      </c>
      <c r="G267" s="2" t="s">
        <v>11</v>
      </c>
      <c r="H267" s="8">
        <v>42</v>
      </c>
      <c r="I267" s="9">
        <f ca="1">INDIRECT(Data[[#This Row],[Producto]]) INDIRECT(Data[[#This Row],[Marca]])</f>
        <v>7.3</v>
      </c>
      <c r="J267" s="10">
        <f>_xlfn.XLOOKUP(Data[[#This Row],[Marca]],$R$3:$R$5,$S$3:$S$5,,0,1)</f>
        <v>1.4999999999999999E-2</v>
      </c>
      <c r="K267" s="8">
        <f ca="1">PRODUCT(Data[[#This Row],[Precio '[Bs.']]],1-Data[[#This Row],[Comisión '[Bs.']]],Data[[#This Row],[Cantidad]])</f>
        <v>302.00099999999998</v>
      </c>
    </row>
    <row r="268" spans="2:11" ht="16.95" customHeight="1" x14ac:dyDescent="0.3">
      <c r="B268" s="3">
        <v>43001</v>
      </c>
      <c r="C268" s="1" t="s">
        <v>12</v>
      </c>
      <c r="D268" s="1" t="s">
        <v>13</v>
      </c>
      <c r="E268" s="1" t="s">
        <v>9</v>
      </c>
      <c r="F268" s="2" t="s">
        <v>10</v>
      </c>
      <c r="G268" s="2" t="s">
        <v>16</v>
      </c>
      <c r="H268" s="8">
        <v>42</v>
      </c>
      <c r="I268" s="9">
        <f ca="1">INDIRECT(Data[[#This Row],[Producto]]) INDIRECT(Data[[#This Row],[Marca]])</f>
        <v>5.5</v>
      </c>
      <c r="J268" s="10">
        <f>_xlfn.XLOOKUP(Data[[#This Row],[Marca]],$R$3:$R$5,$S$3:$S$5,,0,1)</f>
        <v>0.02</v>
      </c>
      <c r="K268" s="8">
        <f ca="1">PRODUCT(Data[[#This Row],[Precio '[Bs.']]],1-Data[[#This Row],[Comisión '[Bs.']]],Data[[#This Row],[Cantidad]])</f>
        <v>226.38</v>
      </c>
    </row>
    <row r="269" spans="2:11" ht="16.95" customHeight="1" x14ac:dyDescent="0.3">
      <c r="B269" s="3">
        <v>43002</v>
      </c>
      <c r="C269" s="1" t="s">
        <v>12</v>
      </c>
      <c r="D269" s="1" t="s">
        <v>17</v>
      </c>
      <c r="E269" s="1" t="s">
        <v>14</v>
      </c>
      <c r="F269" s="2" t="s">
        <v>22</v>
      </c>
      <c r="G269" s="2" t="s">
        <v>19</v>
      </c>
      <c r="H269" s="8">
        <v>94</v>
      </c>
      <c r="I269" s="9">
        <f ca="1">INDIRECT(Data[[#This Row],[Producto]]) INDIRECT(Data[[#This Row],[Marca]])</f>
        <v>2.6</v>
      </c>
      <c r="J269" s="10">
        <f>_xlfn.XLOOKUP(Data[[#This Row],[Marca]],$R$3:$R$5,$S$3:$S$5,,0,1)</f>
        <v>1.7999999999999999E-2</v>
      </c>
      <c r="K269" s="8">
        <f ca="1">PRODUCT(Data[[#This Row],[Precio '[Bs.']]],1-Data[[#This Row],[Comisión '[Bs.']]],Data[[#This Row],[Cantidad]])</f>
        <v>240.0008</v>
      </c>
    </row>
    <row r="270" spans="2:11" ht="16.95" customHeight="1" x14ac:dyDescent="0.3">
      <c r="B270" s="3">
        <v>43003</v>
      </c>
      <c r="C270" s="1" t="s">
        <v>20</v>
      </c>
      <c r="D270" s="1" t="s">
        <v>21</v>
      </c>
      <c r="E270" s="1" t="s">
        <v>9</v>
      </c>
      <c r="F270" s="2" t="s">
        <v>15</v>
      </c>
      <c r="G270" s="2" t="s">
        <v>11</v>
      </c>
      <c r="H270" s="8">
        <v>26</v>
      </c>
      <c r="I270" s="9">
        <f ca="1">INDIRECT(Data[[#This Row],[Producto]]) INDIRECT(Data[[#This Row],[Marca]])</f>
        <v>4.9000000000000004</v>
      </c>
      <c r="J270" s="10">
        <f>_xlfn.XLOOKUP(Data[[#This Row],[Marca]],$R$3:$R$5,$S$3:$S$5,,0,1)</f>
        <v>1.4999999999999999E-2</v>
      </c>
      <c r="K270" s="8">
        <f ca="1">PRODUCT(Data[[#This Row],[Precio '[Bs.']]],1-Data[[#This Row],[Comisión '[Bs.']]],Data[[#This Row],[Cantidad]])</f>
        <v>125.489</v>
      </c>
    </row>
    <row r="271" spans="2:11" ht="16.95" customHeight="1" x14ac:dyDescent="0.3">
      <c r="B271" s="3">
        <v>43004</v>
      </c>
      <c r="C271" s="1" t="s">
        <v>7</v>
      </c>
      <c r="D271" s="1" t="s">
        <v>8</v>
      </c>
      <c r="E271" s="1" t="s">
        <v>18</v>
      </c>
      <c r="F271" s="2" t="s">
        <v>10</v>
      </c>
      <c r="G271" s="2" t="s">
        <v>16</v>
      </c>
      <c r="H271" s="8">
        <v>58</v>
      </c>
      <c r="I271" s="9">
        <f ca="1">INDIRECT(Data[[#This Row],[Producto]]) INDIRECT(Data[[#This Row],[Marca]])</f>
        <v>5.5</v>
      </c>
      <c r="J271" s="10">
        <f>_xlfn.XLOOKUP(Data[[#This Row],[Marca]],$R$3:$R$5,$S$3:$S$5,,0,1)</f>
        <v>0.02</v>
      </c>
      <c r="K271" s="8">
        <f ca="1">PRODUCT(Data[[#This Row],[Precio '[Bs.']]],1-Data[[#This Row],[Comisión '[Bs.']]],Data[[#This Row],[Cantidad]])</f>
        <v>312.62</v>
      </c>
    </row>
    <row r="272" spans="2:11" ht="16.95" customHeight="1" x14ac:dyDescent="0.3">
      <c r="B272" s="3">
        <v>43005</v>
      </c>
      <c r="C272" s="1" t="s">
        <v>20</v>
      </c>
      <c r="D272" s="1" t="s">
        <v>13</v>
      </c>
      <c r="E272" s="1" t="s">
        <v>14</v>
      </c>
      <c r="F272" s="2" t="s">
        <v>15</v>
      </c>
      <c r="G272" s="2" t="s">
        <v>16</v>
      </c>
      <c r="H272" s="8">
        <v>92</v>
      </c>
      <c r="I272" s="9">
        <f ca="1">INDIRECT(Data[[#This Row],[Producto]]) INDIRECT(Data[[#This Row],[Marca]])</f>
        <v>2.5</v>
      </c>
      <c r="J272" s="10">
        <f>_xlfn.XLOOKUP(Data[[#This Row],[Marca]],$R$3:$R$5,$S$3:$S$5,,0,1)</f>
        <v>0.02</v>
      </c>
      <c r="K272" s="8">
        <f ca="1">PRODUCT(Data[[#This Row],[Precio '[Bs.']]],1-Data[[#This Row],[Comisión '[Bs.']]],Data[[#This Row],[Cantidad]])</f>
        <v>225.4</v>
      </c>
    </row>
    <row r="273" spans="2:11" ht="16.95" customHeight="1" x14ac:dyDescent="0.3">
      <c r="B273" s="3">
        <v>43006</v>
      </c>
      <c r="C273" s="1" t="s">
        <v>7</v>
      </c>
      <c r="D273" s="1" t="s">
        <v>8</v>
      </c>
      <c r="E273" s="1" t="s">
        <v>9</v>
      </c>
      <c r="F273" s="2" t="s">
        <v>10</v>
      </c>
      <c r="G273" s="2" t="s">
        <v>11</v>
      </c>
      <c r="H273" s="8">
        <v>156</v>
      </c>
      <c r="I273" s="9">
        <f ca="1">INDIRECT(Data[[#This Row],[Producto]]) INDIRECT(Data[[#This Row],[Marca]])</f>
        <v>7.3</v>
      </c>
      <c r="J273" s="10">
        <f>_xlfn.XLOOKUP(Data[[#This Row],[Marca]],$R$3:$R$5,$S$3:$S$5,,0,1)</f>
        <v>1.4999999999999999E-2</v>
      </c>
      <c r="K273" s="8">
        <f ca="1">PRODUCT(Data[[#This Row],[Precio '[Bs.']]],1-Data[[#This Row],[Comisión '[Bs.']]],Data[[#This Row],[Cantidad]])</f>
        <v>1121.7180000000001</v>
      </c>
    </row>
    <row r="274" spans="2:11" ht="16.95" customHeight="1" x14ac:dyDescent="0.3">
      <c r="B274" s="3">
        <v>43007</v>
      </c>
      <c r="C274" s="1" t="s">
        <v>12</v>
      </c>
      <c r="D274" s="1" t="s">
        <v>13</v>
      </c>
      <c r="E274" s="1" t="s">
        <v>14</v>
      </c>
      <c r="F274" s="2" t="s">
        <v>15</v>
      </c>
      <c r="G274" s="2" t="s">
        <v>16</v>
      </c>
      <c r="H274" s="8">
        <v>81</v>
      </c>
      <c r="I274" s="9">
        <f ca="1">INDIRECT(Data[[#This Row],[Producto]]) INDIRECT(Data[[#This Row],[Marca]])</f>
        <v>2.5</v>
      </c>
      <c r="J274" s="10">
        <f>_xlfn.XLOOKUP(Data[[#This Row],[Marca]],$R$3:$R$5,$S$3:$S$5,,0,1)</f>
        <v>0.02</v>
      </c>
      <c r="K274" s="8">
        <f ca="1">PRODUCT(Data[[#This Row],[Precio '[Bs.']]],1-Data[[#This Row],[Comisión '[Bs.']]],Data[[#This Row],[Cantidad]])</f>
        <v>198.45000000000002</v>
      </c>
    </row>
    <row r="275" spans="2:11" ht="16.95" customHeight="1" x14ac:dyDescent="0.3">
      <c r="B275" s="3">
        <v>43008</v>
      </c>
      <c r="C275" s="1" t="s">
        <v>7</v>
      </c>
      <c r="D275" s="1" t="s">
        <v>17</v>
      </c>
      <c r="E275" s="1" t="s">
        <v>18</v>
      </c>
      <c r="F275" s="2" t="s">
        <v>10</v>
      </c>
      <c r="G275" s="2" t="s">
        <v>19</v>
      </c>
      <c r="H275" s="8">
        <v>86</v>
      </c>
      <c r="I275" s="9">
        <f ca="1">INDIRECT(Data[[#This Row],[Producto]]) INDIRECT(Data[[#This Row],[Marca]])</f>
        <v>8</v>
      </c>
      <c r="J275" s="10">
        <f>_xlfn.XLOOKUP(Data[[#This Row],[Marca]],$R$3:$R$5,$S$3:$S$5,,0,1)</f>
        <v>1.7999999999999999E-2</v>
      </c>
      <c r="K275" s="8">
        <f ca="1">PRODUCT(Data[[#This Row],[Precio '[Bs.']]],1-Data[[#This Row],[Comisión '[Bs.']]],Data[[#This Row],[Cantidad]])</f>
        <v>675.61599999999999</v>
      </c>
    </row>
    <row r="276" spans="2:11" ht="16.95" customHeight="1" x14ac:dyDescent="0.3">
      <c r="B276" s="3">
        <v>43009</v>
      </c>
      <c r="C276" s="1" t="s">
        <v>20</v>
      </c>
      <c r="D276" s="1" t="s">
        <v>21</v>
      </c>
      <c r="E276" s="1" t="s">
        <v>9</v>
      </c>
      <c r="F276" s="2" t="s">
        <v>22</v>
      </c>
      <c r="G276" s="2" t="s">
        <v>11</v>
      </c>
      <c r="H276" s="8">
        <v>173</v>
      </c>
      <c r="I276" s="9">
        <f ca="1">INDIRECT(Data[[#This Row],[Producto]]) INDIRECT(Data[[#This Row],[Marca]])</f>
        <v>3.4</v>
      </c>
      <c r="J276" s="10">
        <f>_xlfn.XLOOKUP(Data[[#This Row],[Marca]],$R$3:$R$5,$S$3:$S$5,,0,1)</f>
        <v>1.4999999999999999E-2</v>
      </c>
      <c r="K276" s="8">
        <f ca="1">PRODUCT(Data[[#This Row],[Precio '[Bs.']]],1-Data[[#This Row],[Comisión '[Bs.']]],Data[[#This Row],[Cantidad]])</f>
        <v>579.37699999999995</v>
      </c>
    </row>
    <row r="277" spans="2:11" ht="16.95" customHeight="1" x14ac:dyDescent="0.3">
      <c r="B277" s="3">
        <v>43010</v>
      </c>
      <c r="C277" s="1" t="s">
        <v>12</v>
      </c>
      <c r="D277" s="1" t="s">
        <v>8</v>
      </c>
      <c r="E277" s="1" t="s">
        <v>9</v>
      </c>
      <c r="F277" s="2" t="s">
        <v>15</v>
      </c>
      <c r="G277" s="2" t="s">
        <v>16</v>
      </c>
      <c r="H277" s="8">
        <v>96</v>
      </c>
      <c r="I277" s="9">
        <f ca="1">INDIRECT(Data[[#This Row],[Producto]]) INDIRECT(Data[[#This Row],[Marca]])</f>
        <v>2.5</v>
      </c>
      <c r="J277" s="10">
        <f>_xlfn.XLOOKUP(Data[[#This Row],[Marca]],$R$3:$R$5,$S$3:$S$5,,0,1)</f>
        <v>0.02</v>
      </c>
      <c r="K277" s="8">
        <f ca="1">PRODUCT(Data[[#This Row],[Precio '[Bs.']]],1-Data[[#This Row],[Comisión '[Bs.']]],Data[[#This Row],[Cantidad]])</f>
        <v>235.20000000000002</v>
      </c>
    </row>
    <row r="278" spans="2:11" ht="16.95" customHeight="1" x14ac:dyDescent="0.3">
      <c r="B278" s="3">
        <v>43011</v>
      </c>
      <c r="C278" s="1" t="s">
        <v>20</v>
      </c>
      <c r="D278" s="1" t="s">
        <v>13</v>
      </c>
      <c r="E278" s="1" t="s">
        <v>18</v>
      </c>
      <c r="F278" s="2" t="s">
        <v>15</v>
      </c>
      <c r="G278" s="2" t="s">
        <v>16</v>
      </c>
      <c r="H278" s="8">
        <v>37</v>
      </c>
      <c r="I278" s="9">
        <f ca="1">INDIRECT(Data[[#This Row],[Producto]]) INDIRECT(Data[[#This Row],[Marca]])</f>
        <v>2.5</v>
      </c>
      <c r="J278" s="10">
        <f>_xlfn.XLOOKUP(Data[[#This Row],[Marca]],$R$3:$R$5,$S$3:$S$5,,0,1)</f>
        <v>0.02</v>
      </c>
      <c r="K278" s="8">
        <f ca="1">PRODUCT(Data[[#This Row],[Precio '[Bs.']]],1-Data[[#This Row],[Comisión '[Bs.']]],Data[[#This Row],[Cantidad]])</f>
        <v>90.65</v>
      </c>
    </row>
    <row r="279" spans="2:11" ht="16.95" customHeight="1" x14ac:dyDescent="0.3">
      <c r="B279" s="3">
        <v>43012</v>
      </c>
      <c r="C279" s="1" t="s">
        <v>20</v>
      </c>
      <c r="D279" s="1" t="s">
        <v>17</v>
      </c>
      <c r="E279" s="1" t="s">
        <v>14</v>
      </c>
      <c r="F279" s="2" t="s">
        <v>10</v>
      </c>
      <c r="G279" s="2" t="s">
        <v>11</v>
      </c>
      <c r="H279" s="8">
        <v>32</v>
      </c>
      <c r="I279" s="9">
        <f ca="1">INDIRECT(Data[[#This Row],[Producto]]) INDIRECT(Data[[#This Row],[Marca]])</f>
        <v>7.3</v>
      </c>
      <c r="J279" s="10">
        <f>_xlfn.XLOOKUP(Data[[#This Row],[Marca]],$R$3:$R$5,$S$3:$S$5,,0,1)</f>
        <v>1.4999999999999999E-2</v>
      </c>
      <c r="K279" s="8">
        <f ca="1">PRODUCT(Data[[#This Row],[Precio '[Bs.']]],1-Data[[#This Row],[Comisión '[Bs.']]],Data[[#This Row],[Cantidad]])</f>
        <v>230.096</v>
      </c>
    </row>
    <row r="280" spans="2:11" ht="16.95" customHeight="1" x14ac:dyDescent="0.3">
      <c r="B280" s="3">
        <v>43013</v>
      </c>
      <c r="C280" s="1" t="s">
        <v>12</v>
      </c>
      <c r="D280" s="1" t="s">
        <v>21</v>
      </c>
      <c r="E280" s="1" t="s">
        <v>18</v>
      </c>
      <c r="F280" s="2" t="s">
        <v>22</v>
      </c>
      <c r="G280" s="2" t="s">
        <v>19</v>
      </c>
      <c r="H280" s="8">
        <v>30</v>
      </c>
      <c r="I280" s="9">
        <f ca="1">INDIRECT(Data[[#This Row],[Producto]]) INDIRECT(Data[[#This Row],[Marca]])</f>
        <v>2.6</v>
      </c>
      <c r="J280" s="10">
        <f>_xlfn.XLOOKUP(Data[[#This Row],[Marca]],$R$3:$R$5,$S$3:$S$5,,0,1)</f>
        <v>1.7999999999999999E-2</v>
      </c>
      <c r="K280" s="8">
        <f ca="1">PRODUCT(Data[[#This Row],[Precio '[Bs.']]],1-Data[[#This Row],[Comisión '[Bs.']]],Data[[#This Row],[Cantidad]])</f>
        <v>76.596000000000004</v>
      </c>
    </row>
    <row r="281" spans="2:11" ht="16.95" customHeight="1" x14ac:dyDescent="0.3">
      <c r="B281" s="3">
        <v>43014</v>
      </c>
      <c r="C281" s="1" t="s">
        <v>7</v>
      </c>
      <c r="D281" s="1" t="s">
        <v>8</v>
      </c>
      <c r="E281" s="1" t="s">
        <v>14</v>
      </c>
      <c r="F281" s="2" t="s">
        <v>22</v>
      </c>
      <c r="G281" s="2" t="s">
        <v>11</v>
      </c>
      <c r="H281" s="8">
        <v>77</v>
      </c>
      <c r="I281" s="9">
        <f ca="1">INDIRECT(Data[[#This Row],[Producto]]) INDIRECT(Data[[#This Row],[Marca]])</f>
        <v>3.4</v>
      </c>
      <c r="J281" s="10">
        <f>_xlfn.XLOOKUP(Data[[#This Row],[Marca]],$R$3:$R$5,$S$3:$S$5,,0,1)</f>
        <v>1.4999999999999999E-2</v>
      </c>
      <c r="K281" s="8">
        <f ca="1">PRODUCT(Data[[#This Row],[Precio '[Bs.']]],1-Data[[#This Row],[Comisión '[Bs.']]],Data[[#This Row],[Cantidad]])</f>
        <v>257.87299999999999</v>
      </c>
    </row>
    <row r="282" spans="2:11" ht="16.95" customHeight="1" x14ac:dyDescent="0.3">
      <c r="B282" s="3">
        <v>43015</v>
      </c>
      <c r="C282" s="1" t="s">
        <v>7</v>
      </c>
      <c r="D282" s="1" t="s">
        <v>13</v>
      </c>
      <c r="E282" s="1" t="s">
        <v>9</v>
      </c>
      <c r="F282" s="2" t="s">
        <v>10</v>
      </c>
      <c r="G282" s="2" t="s">
        <v>19</v>
      </c>
      <c r="H282" s="8">
        <v>161</v>
      </c>
      <c r="I282" s="9">
        <f ca="1">INDIRECT(Data[[#This Row],[Producto]]) INDIRECT(Data[[#This Row],[Marca]])</f>
        <v>8</v>
      </c>
      <c r="J282" s="10">
        <f>_xlfn.XLOOKUP(Data[[#This Row],[Marca]],$R$3:$R$5,$S$3:$S$5,,0,1)</f>
        <v>1.7999999999999999E-2</v>
      </c>
      <c r="K282" s="8">
        <f ca="1">PRODUCT(Data[[#This Row],[Precio '[Bs.']]],1-Data[[#This Row],[Comisión '[Bs.']]],Data[[#This Row],[Cantidad]])</f>
        <v>1264.816</v>
      </c>
    </row>
    <row r="283" spans="2:11" ht="16.95" customHeight="1" x14ac:dyDescent="0.3">
      <c r="B283" s="3">
        <v>43016</v>
      </c>
      <c r="C283" s="1" t="s">
        <v>20</v>
      </c>
      <c r="D283" s="1" t="s">
        <v>17</v>
      </c>
      <c r="E283" s="1" t="s">
        <v>14</v>
      </c>
      <c r="F283" s="2" t="s">
        <v>22</v>
      </c>
      <c r="G283" s="2" t="s">
        <v>19</v>
      </c>
      <c r="H283" s="8">
        <v>113</v>
      </c>
      <c r="I283" s="9">
        <f ca="1">INDIRECT(Data[[#This Row],[Producto]]) INDIRECT(Data[[#This Row],[Marca]])</f>
        <v>2.6</v>
      </c>
      <c r="J283" s="10">
        <f>_xlfn.XLOOKUP(Data[[#This Row],[Marca]],$R$3:$R$5,$S$3:$S$5,,0,1)</f>
        <v>1.7999999999999999E-2</v>
      </c>
      <c r="K283" s="8">
        <f ca="1">PRODUCT(Data[[#This Row],[Precio '[Bs.']]],1-Data[[#This Row],[Comisión '[Bs.']]],Data[[#This Row],[Cantidad]])</f>
        <v>288.51159999999999</v>
      </c>
    </row>
    <row r="284" spans="2:11" ht="16.95" customHeight="1" x14ac:dyDescent="0.3">
      <c r="B284" s="3">
        <v>43017</v>
      </c>
      <c r="C284" s="1" t="s">
        <v>12</v>
      </c>
      <c r="D284" s="1" t="s">
        <v>21</v>
      </c>
      <c r="E284" s="1" t="s">
        <v>9</v>
      </c>
      <c r="F284" s="2" t="s">
        <v>15</v>
      </c>
      <c r="G284" s="2" t="s">
        <v>16</v>
      </c>
      <c r="H284" s="8">
        <v>62</v>
      </c>
      <c r="I284" s="9">
        <f ca="1">INDIRECT(Data[[#This Row],[Producto]]) INDIRECT(Data[[#This Row],[Marca]])</f>
        <v>2.5</v>
      </c>
      <c r="J284" s="10">
        <f>_xlfn.XLOOKUP(Data[[#This Row],[Marca]],$R$3:$R$5,$S$3:$S$5,,0,1)</f>
        <v>0.02</v>
      </c>
      <c r="K284" s="8">
        <f ca="1">PRODUCT(Data[[#This Row],[Precio '[Bs.']]],1-Data[[#This Row],[Comisión '[Bs.']]],Data[[#This Row],[Cantidad]])</f>
        <v>151.9</v>
      </c>
    </row>
    <row r="285" spans="2:11" ht="16.95" customHeight="1" x14ac:dyDescent="0.3">
      <c r="B285" s="3">
        <v>43018</v>
      </c>
      <c r="C285" s="1" t="s">
        <v>20</v>
      </c>
      <c r="D285" s="1" t="s">
        <v>8</v>
      </c>
      <c r="E285" s="1" t="s">
        <v>14</v>
      </c>
      <c r="F285" s="2" t="s">
        <v>22</v>
      </c>
      <c r="G285" s="2" t="s">
        <v>11</v>
      </c>
      <c r="H285" s="8">
        <v>41</v>
      </c>
      <c r="I285" s="9">
        <f ca="1">INDIRECT(Data[[#This Row],[Producto]]) INDIRECT(Data[[#This Row],[Marca]])</f>
        <v>3.4</v>
      </c>
      <c r="J285" s="10">
        <f>_xlfn.XLOOKUP(Data[[#This Row],[Marca]],$R$3:$R$5,$S$3:$S$5,,0,1)</f>
        <v>1.4999999999999999E-2</v>
      </c>
      <c r="K285" s="8">
        <f ca="1">PRODUCT(Data[[#This Row],[Precio '[Bs.']]],1-Data[[#This Row],[Comisión '[Bs.']]],Data[[#This Row],[Cantidad]])</f>
        <v>137.309</v>
      </c>
    </row>
    <row r="286" spans="2:11" ht="16.95" customHeight="1" x14ac:dyDescent="0.3">
      <c r="B286" s="3">
        <v>43019</v>
      </c>
      <c r="C286" s="1" t="s">
        <v>7</v>
      </c>
      <c r="D286" s="1" t="s">
        <v>13</v>
      </c>
      <c r="E286" s="1" t="s">
        <v>14</v>
      </c>
      <c r="F286" s="2" t="s">
        <v>22</v>
      </c>
      <c r="G286" s="2" t="s">
        <v>16</v>
      </c>
      <c r="H286" s="8">
        <v>95</v>
      </c>
      <c r="I286" s="9">
        <f ca="1">INDIRECT(Data[[#This Row],[Producto]]) INDIRECT(Data[[#This Row],[Marca]])</f>
        <v>4.0999999999999996</v>
      </c>
      <c r="J286" s="10">
        <f>_xlfn.XLOOKUP(Data[[#This Row],[Marca]],$R$3:$R$5,$S$3:$S$5,,0,1)</f>
        <v>0.02</v>
      </c>
      <c r="K286" s="8">
        <f ca="1">PRODUCT(Data[[#This Row],[Precio '[Bs.']]],1-Data[[#This Row],[Comisión '[Bs.']]],Data[[#This Row],[Cantidad]])</f>
        <v>381.71</v>
      </c>
    </row>
    <row r="287" spans="2:11" ht="16.95" customHeight="1" x14ac:dyDescent="0.3">
      <c r="B287" s="3">
        <v>43020</v>
      </c>
      <c r="C287" s="1" t="s">
        <v>12</v>
      </c>
      <c r="D287" s="1" t="s">
        <v>17</v>
      </c>
      <c r="E287" s="1" t="s">
        <v>18</v>
      </c>
      <c r="F287" s="2" t="s">
        <v>15</v>
      </c>
      <c r="G287" s="2" t="s">
        <v>19</v>
      </c>
      <c r="H287" s="8">
        <v>129</v>
      </c>
      <c r="I287" s="9">
        <f ca="1">INDIRECT(Data[[#This Row],[Producto]]) INDIRECT(Data[[#This Row],[Marca]])</f>
        <v>3.8</v>
      </c>
      <c r="J287" s="10">
        <f>_xlfn.XLOOKUP(Data[[#This Row],[Marca]],$R$3:$R$5,$S$3:$S$5,,0,1)</f>
        <v>1.7999999999999999E-2</v>
      </c>
      <c r="K287" s="8">
        <f ca="1">PRODUCT(Data[[#This Row],[Precio '[Bs.']]],1-Data[[#This Row],[Comisión '[Bs.']]],Data[[#This Row],[Cantidad]])</f>
        <v>481.37639999999999</v>
      </c>
    </row>
    <row r="288" spans="2:11" ht="16.95" customHeight="1" x14ac:dyDescent="0.3">
      <c r="B288" s="3">
        <v>43021</v>
      </c>
      <c r="C288" s="1" t="s">
        <v>7</v>
      </c>
      <c r="D288" s="1" t="s">
        <v>21</v>
      </c>
      <c r="E288" s="1" t="s">
        <v>9</v>
      </c>
      <c r="F288" s="2" t="s">
        <v>22</v>
      </c>
      <c r="G288" s="2" t="s">
        <v>11</v>
      </c>
      <c r="H288" s="8">
        <v>157</v>
      </c>
      <c r="I288" s="9">
        <f ca="1">INDIRECT(Data[[#This Row],[Producto]]) INDIRECT(Data[[#This Row],[Marca]])</f>
        <v>3.4</v>
      </c>
      <c r="J288" s="10">
        <f>_xlfn.XLOOKUP(Data[[#This Row],[Marca]],$R$3:$R$5,$S$3:$S$5,,0,1)</f>
        <v>1.4999999999999999E-2</v>
      </c>
      <c r="K288" s="8">
        <f ca="1">PRODUCT(Data[[#This Row],[Precio '[Bs.']]],1-Data[[#This Row],[Comisión '[Bs.']]],Data[[#This Row],[Cantidad]])</f>
        <v>525.79300000000001</v>
      </c>
    </row>
    <row r="289" spans="2:11" ht="16.95" customHeight="1" x14ac:dyDescent="0.3">
      <c r="B289" s="3">
        <v>43022</v>
      </c>
      <c r="C289" s="1" t="s">
        <v>12</v>
      </c>
      <c r="D289" s="1" t="s">
        <v>8</v>
      </c>
      <c r="E289" s="1" t="s">
        <v>18</v>
      </c>
      <c r="F289" s="2" t="s">
        <v>15</v>
      </c>
      <c r="G289" s="2" t="s">
        <v>16</v>
      </c>
      <c r="H289" s="8">
        <v>47</v>
      </c>
      <c r="I289" s="9">
        <f ca="1">INDIRECT(Data[[#This Row],[Producto]]) INDIRECT(Data[[#This Row],[Marca]])</f>
        <v>2.5</v>
      </c>
      <c r="J289" s="10">
        <f>_xlfn.XLOOKUP(Data[[#This Row],[Marca]],$R$3:$R$5,$S$3:$S$5,,0,1)</f>
        <v>0.02</v>
      </c>
      <c r="K289" s="8">
        <f ca="1">PRODUCT(Data[[#This Row],[Precio '[Bs.']]],1-Data[[#This Row],[Comisión '[Bs.']]],Data[[#This Row],[Cantidad]])</f>
        <v>115.15</v>
      </c>
    </row>
    <row r="290" spans="2:11" ht="16.95" customHeight="1" x14ac:dyDescent="0.3">
      <c r="B290" s="3">
        <v>43023</v>
      </c>
      <c r="C290" s="1" t="s">
        <v>12</v>
      </c>
      <c r="D290" s="1" t="s">
        <v>13</v>
      </c>
      <c r="E290" s="1" t="s">
        <v>18</v>
      </c>
      <c r="F290" s="2" t="s">
        <v>10</v>
      </c>
      <c r="G290" s="2" t="s">
        <v>16</v>
      </c>
      <c r="H290" s="8">
        <v>130</v>
      </c>
      <c r="I290" s="9">
        <f ca="1">INDIRECT(Data[[#This Row],[Producto]]) INDIRECT(Data[[#This Row],[Marca]])</f>
        <v>5.5</v>
      </c>
      <c r="J290" s="10">
        <f>_xlfn.XLOOKUP(Data[[#This Row],[Marca]],$R$3:$R$5,$S$3:$S$5,,0,1)</f>
        <v>0.02</v>
      </c>
      <c r="K290" s="8">
        <f ca="1">PRODUCT(Data[[#This Row],[Precio '[Bs.']]],1-Data[[#This Row],[Comisión '[Bs.']]],Data[[#This Row],[Cantidad]])</f>
        <v>700.69999999999993</v>
      </c>
    </row>
    <row r="291" spans="2:11" ht="16.95" customHeight="1" x14ac:dyDescent="0.3">
      <c r="B291" s="3">
        <v>43024</v>
      </c>
      <c r="C291" s="1" t="s">
        <v>20</v>
      </c>
      <c r="D291" s="1" t="s">
        <v>17</v>
      </c>
      <c r="E291" s="1" t="s">
        <v>14</v>
      </c>
      <c r="F291" s="2" t="s">
        <v>10</v>
      </c>
      <c r="G291" s="2" t="s">
        <v>11</v>
      </c>
      <c r="H291" s="8">
        <v>85</v>
      </c>
      <c r="I291" s="9">
        <f ca="1">INDIRECT(Data[[#This Row],[Producto]]) INDIRECT(Data[[#This Row],[Marca]])</f>
        <v>7.3</v>
      </c>
      <c r="J291" s="10">
        <f>_xlfn.XLOOKUP(Data[[#This Row],[Marca]],$R$3:$R$5,$S$3:$S$5,,0,1)</f>
        <v>1.4999999999999999E-2</v>
      </c>
      <c r="K291" s="8">
        <f ca="1">PRODUCT(Data[[#This Row],[Precio '[Bs.']]],1-Data[[#This Row],[Comisión '[Bs.']]],Data[[#This Row],[Cantidad]])</f>
        <v>611.1925</v>
      </c>
    </row>
    <row r="292" spans="2:11" ht="16.95" customHeight="1" x14ac:dyDescent="0.3">
      <c r="B292" s="3">
        <v>43025</v>
      </c>
      <c r="C292" s="1" t="s">
        <v>7</v>
      </c>
      <c r="D292" s="1" t="s">
        <v>21</v>
      </c>
      <c r="E292" s="1" t="s">
        <v>18</v>
      </c>
      <c r="F292" s="2" t="s">
        <v>10</v>
      </c>
      <c r="G292" s="2" t="s">
        <v>19</v>
      </c>
      <c r="H292" s="8">
        <v>61</v>
      </c>
      <c r="I292" s="9">
        <f ca="1">INDIRECT(Data[[#This Row],[Producto]]) INDIRECT(Data[[#This Row],[Marca]])</f>
        <v>8</v>
      </c>
      <c r="J292" s="10">
        <f>_xlfn.XLOOKUP(Data[[#This Row],[Marca]],$R$3:$R$5,$S$3:$S$5,,0,1)</f>
        <v>1.7999999999999999E-2</v>
      </c>
      <c r="K292" s="8">
        <f ca="1">PRODUCT(Data[[#This Row],[Precio '[Bs.']]],1-Data[[#This Row],[Comisión '[Bs.']]],Data[[#This Row],[Cantidad]])</f>
        <v>479.21600000000001</v>
      </c>
    </row>
    <row r="293" spans="2:11" ht="16.95" customHeight="1" x14ac:dyDescent="0.3">
      <c r="B293" s="3">
        <v>43026</v>
      </c>
      <c r="C293" s="1" t="s">
        <v>20</v>
      </c>
      <c r="D293" s="1" t="s">
        <v>8</v>
      </c>
      <c r="E293" s="1" t="s">
        <v>9</v>
      </c>
      <c r="F293" s="2" t="s">
        <v>22</v>
      </c>
      <c r="G293" s="2" t="s">
        <v>11</v>
      </c>
      <c r="H293" s="8">
        <v>139</v>
      </c>
      <c r="I293" s="9">
        <f ca="1">INDIRECT(Data[[#This Row],[Producto]]) INDIRECT(Data[[#This Row],[Marca]])</f>
        <v>3.4</v>
      </c>
      <c r="J293" s="10">
        <f>_xlfn.XLOOKUP(Data[[#This Row],[Marca]],$R$3:$R$5,$S$3:$S$5,,0,1)</f>
        <v>1.4999999999999999E-2</v>
      </c>
      <c r="K293" s="8">
        <f ca="1">PRODUCT(Data[[#This Row],[Precio '[Bs.']]],1-Data[[#This Row],[Comisión '[Bs.']]],Data[[#This Row],[Cantidad]])</f>
        <v>465.51099999999997</v>
      </c>
    </row>
    <row r="294" spans="2:11" ht="16.95" customHeight="1" x14ac:dyDescent="0.3">
      <c r="B294" s="3">
        <v>43027</v>
      </c>
      <c r="C294" s="1" t="s">
        <v>20</v>
      </c>
      <c r="D294" s="1" t="s">
        <v>13</v>
      </c>
      <c r="E294" s="1" t="s">
        <v>9</v>
      </c>
      <c r="F294" s="2" t="s">
        <v>15</v>
      </c>
      <c r="G294" s="2" t="s">
        <v>19</v>
      </c>
      <c r="H294" s="8">
        <v>200</v>
      </c>
      <c r="I294" s="9">
        <f ca="1">INDIRECT(Data[[#This Row],[Producto]]) INDIRECT(Data[[#This Row],[Marca]])</f>
        <v>3.8</v>
      </c>
      <c r="J294" s="10">
        <f>_xlfn.XLOOKUP(Data[[#This Row],[Marca]],$R$3:$R$5,$S$3:$S$5,,0,1)</f>
        <v>1.7999999999999999E-2</v>
      </c>
      <c r="K294" s="8">
        <f ca="1">PRODUCT(Data[[#This Row],[Precio '[Bs.']]],1-Data[[#This Row],[Comisión '[Bs.']]],Data[[#This Row],[Cantidad]])</f>
        <v>746.31999999999994</v>
      </c>
    </row>
    <row r="295" spans="2:11" ht="16.95" customHeight="1" x14ac:dyDescent="0.3">
      <c r="B295" s="3">
        <v>43028</v>
      </c>
      <c r="C295" s="1" t="s">
        <v>7</v>
      </c>
      <c r="D295" s="1" t="s">
        <v>17</v>
      </c>
      <c r="E295" s="1" t="s">
        <v>14</v>
      </c>
      <c r="F295" s="2" t="s">
        <v>10</v>
      </c>
      <c r="G295" s="2" t="s">
        <v>19</v>
      </c>
      <c r="H295" s="8">
        <v>73</v>
      </c>
      <c r="I295" s="9">
        <f ca="1">INDIRECT(Data[[#This Row],[Producto]]) INDIRECT(Data[[#This Row],[Marca]])</f>
        <v>8</v>
      </c>
      <c r="J295" s="10">
        <f>_xlfn.XLOOKUP(Data[[#This Row],[Marca]],$R$3:$R$5,$S$3:$S$5,,0,1)</f>
        <v>1.7999999999999999E-2</v>
      </c>
      <c r="K295" s="8">
        <f ca="1">PRODUCT(Data[[#This Row],[Precio '[Bs.']]],1-Data[[#This Row],[Comisión '[Bs.']]],Data[[#This Row],[Cantidad]])</f>
        <v>573.48799999999994</v>
      </c>
    </row>
    <row r="296" spans="2:11" ht="16.95" customHeight="1" x14ac:dyDescent="0.3">
      <c r="B296" s="3">
        <v>43029</v>
      </c>
      <c r="C296" s="1" t="s">
        <v>7</v>
      </c>
      <c r="D296" s="1" t="s">
        <v>21</v>
      </c>
      <c r="E296" s="1" t="s">
        <v>9</v>
      </c>
      <c r="F296" s="2" t="s">
        <v>15</v>
      </c>
      <c r="G296" s="2" t="s">
        <v>16</v>
      </c>
      <c r="H296" s="8">
        <v>143</v>
      </c>
      <c r="I296" s="9">
        <f ca="1">INDIRECT(Data[[#This Row],[Producto]]) INDIRECT(Data[[#This Row],[Marca]])</f>
        <v>2.5</v>
      </c>
      <c r="J296" s="10">
        <f>_xlfn.XLOOKUP(Data[[#This Row],[Marca]],$R$3:$R$5,$S$3:$S$5,,0,1)</f>
        <v>0.02</v>
      </c>
      <c r="K296" s="8">
        <f ca="1">PRODUCT(Data[[#This Row],[Precio '[Bs.']]],1-Data[[#This Row],[Comisión '[Bs.']]],Data[[#This Row],[Cantidad]])</f>
        <v>350.35</v>
      </c>
    </row>
    <row r="297" spans="2:11" ht="16.95" customHeight="1" x14ac:dyDescent="0.3">
      <c r="B297" s="3">
        <v>43030</v>
      </c>
      <c r="C297" s="1" t="s">
        <v>12</v>
      </c>
      <c r="D297" s="1" t="s">
        <v>8</v>
      </c>
      <c r="E297" s="1" t="s">
        <v>18</v>
      </c>
      <c r="F297" s="2" t="s">
        <v>10</v>
      </c>
      <c r="G297" s="2" t="s">
        <v>11</v>
      </c>
      <c r="H297" s="8">
        <v>129</v>
      </c>
      <c r="I297" s="9">
        <f ca="1">INDIRECT(Data[[#This Row],[Producto]]) INDIRECT(Data[[#This Row],[Marca]])</f>
        <v>7.3</v>
      </c>
      <c r="J297" s="10">
        <f>_xlfn.XLOOKUP(Data[[#This Row],[Marca]],$R$3:$R$5,$S$3:$S$5,,0,1)</f>
        <v>1.4999999999999999E-2</v>
      </c>
      <c r="K297" s="8">
        <f ca="1">PRODUCT(Data[[#This Row],[Precio '[Bs.']]],1-Data[[#This Row],[Comisión '[Bs.']]],Data[[#This Row],[Cantidad]])</f>
        <v>927.57450000000006</v>
      </c>
    </row>
    <row r="298" spans="2:11" ht="16.95" customHeight="1" x14ac:dyDescent="0.3">
      <c r="B298" s="3">
        <v>43031</v>
      </c>
      <c r="C298" s="1" t="s">
        <v>7</v>
      </c>
      <c r="D298" s="1" t="s">
        <v>13</v>
      </c>
      <c r="E298" s="1" t="s">
        <v>14</v>
      </c>
      <c r="F298" s="2" t="s">
        <v>22</v>
      </c>
      <c r="G298" s="2" t="s">
        <v>16</v>
      </c>
      <c r="H298" s="8">
        <v>54</v>
      </c>
      <c r="I298" s="9">
        <f ca="1">INDIRECT(Data[[#This Row],[Producto]]) INDIRECT(Data[[#This Row],[Marca]])</f>
        <v>4.0999999999999996</v>
      </c>
      <c r="J298" s="10">
        <f>_xlfn.XLOOKUP(Data[[#This Row],[Marca]],$R$3:$R$5,$S$3:$S$5,,0,1)</f>
        <v>0.02</v>
      </c>
      <c r="K298" s="8">
        <f ca="1">PRODUCT(Data[[#This Row],[Precio '[Bs.']]],1-Data[[#This Row],[Comisión '[Bs.']]],Data[[#This Row],[Cantidad]])</f>
        <v>216.97199999999998</v>
      </c>
    </row>
    <row r="299" spans="2:11" ht="16.95" customHeight="1" x14ac:dyDescent="0.3">
      <c r="B299" s="3">
        <v>43032</v>
      </c>
      <c r="C299" s="1" t="s">
        <v>20</v>
      </c>
      <c r="D299" s="1" t="s">
        <v>17</v>
      </c>
      <c r="E299" s="1" t="s">
        <v>18</v>
      </c>
      <c r="F299" s="2" t="s">
        <v>15</v>
      </c>
      <c r="G299" s="2" t="s">
        <v>19</v>
      </c>
      <c r="H299" s="8">
        <v>26</v>
      </c>
      <c r="I299" s="9">
        <f ca="1">INDIRECT(Data[[#This Row],[Producto]]) INDIRECT(Data[[#This Row],[Marca]])</f>
        <v>3.8</v>
      </c>
      <c r="J299" s="10">
        <f>_xlfn.XLOOKUP(Data[[#This Row],[Marca]],$R$3:$R$5,$S$3:$S$5,,0,1)</f>
        <v>1.7999999999999999E-2</v>
      </c>
      <c r="K299" s="8">
        <f ca="1">PRODUCT(Data[[#This Row],[Precio '[Bs.']]],1-Data[[#This Row],[Comisión '[Bs.']]],Data[[#This Row],[Cantidad]])</f>
        <v>97.021599999999992</v>
      </c>
    </row>
    <row r="300" spans="2:11" ht="16.95" customHeight="1" x14ac:dyDescent="0.3">
      <c r="B300" s="3">
        <v>43033</v>
      </c>
      <c r="C300" s="1" t="s">
        <v>12</v>
      </c>
      <c r="D300" s="1" t="s">
        <v>21</v>
      </c>
      <c r="E300" s="1" t="s">
        <v>18</v>
      </c>
      <c r="F300" s="2" t="s">
        <v>15</v>
      </c>
      <c r="G300" s="2" t="s">
        <v>11</v>
      </c>
      <c r="H300" s="8">
        <v>174</v>
      </c>
      <c r="I300" s="9">
        <f ca="1">INDIRECT(Data[[#This Row],[Producto]]) INDIRECT(Data[[#This Row],[Marca]])</f>
        <v>4.9000000000000004</v>
      </c>
      <c r="J300" s="10">
        <f>_xlfn.XLOOKUP(Data[[#This Row],[Marca]],$R$3:$R$5,$S$3:$S$5,,0,1)</f>
        <v>1.4999999999999999E-2</v>
      </c>
      <c r="K300" s="8">
        <f ca="1">PRODUCT(Data[[#This Row],[Precio '[Bs.']]],1-Data[[#This Row],[Comisión '[Bs.']]],Data[[#This Row],[Cantidad]])</f>
        <v>839.81100000000004</v>
      </c>
    </row>
    <row r="301" spans="2:11" ht="16.95" customHeight="1" x14ac:dyDescent="0.3">
      <c r="B301" s="3">
        <v>43034</v>
      </c>
      <c r="C301" s="1" t="s">
        <v>20</v>
      </c>
      <c r="D301" s="1" t="s">
        <v>8</v>
      </c>
      <c r="E301" s="1" t="s">
        <v>14</v>
      </c>
      <c r="F301" s="2" t="s">
        <v>10</v>
      </c>
      <c r="G301" s="2" t="s">
        <v>16</v>
      </c>
      <c r="H301" s="8">
        <v>130</v>
      </c>
      <c r="I301" s="9">
        <f ca="1">INDIRECT(Data[[#This Row],[Producto]]) INDIRECT(Data[[#This Row],[Marca]])</f>
        <v>5.5</v>
      </c>
      <c r="J301" s="10">
        <f>_xlfn.XLOOKUP(Data[[#This Row],[Marca]],$R$3:$R$5,$S$3:$S$5,,0,1)</f>
        <v>0.02</v>
      </c>
      <c r="K301" s="8">
        <f ca="1">PRODUCT(Data[[#This Row],[Precio '[Bs.']]],1-Data[[#This Row],[Comisión '[Bs.']]],Data[[#This Row],[Cantidad]])</f>
        <v>700.69999999999993</v>
      </c>
    </row>
    <row r="302" spans="2:11" ht="16.95" customHeight="1" x14ac:dyDescent="0.3">
      <c r="B302" s="3">
        <v>43035</v>
      </c>
      <c r="C302" s="1" t="s">
        <v>20</v>
      </c>
      <c r="D302" s="1" t="s">
        <v>13</v>
      </c>
      <c r="E302" s="1" t="s">
        <v>9</v>
      </c>
      <c r="F302" s="2" t="s">
        <v>22</v>
      </c>
      <c r="G302" s="2" t="s">
        <v>16</v>
      </c>
      <c r="H302" s="8">
        <v>48</v>
      </c>
      <c r="I302" s="9">
        <f ca="1">INDIRECT(Data[[#This Row],[Producto]]) INDIRECT(Data[[#This Row],[Marca]])</f>
        <v>4.0999999999999996</v>
      </c>
      <c r="J302" s="10">
        <f>_xlfn.XLOOKUP(Data[[#This Row],[Marca]],$R$3:$R$5,$S$3:$S$5,,0,1)</f>
        <v>0.02</v>
      </c>
      <c r="K302" s="8">
        <f ca="1">PRODUCT(Data[[#This Row],[Precio '[Bs.']]],1-Data[[#This Row],[Comisión '[Bs.']]],Data[[#This Row],[Cantidad]])</f>
        <v>192.86399999999998</v>
      </c>
    </row>
    <row r="303" spans="2:11" ht="16.95" customHeight="1" x14ac:dyDescent="0.3">
      <c r="B303" s="3">
        <v>43036</v>
      </c>
      <c r="C303" s="1" t="s">
        <v>12</v>
      </c>
      <c r="D303" s="1" t="s">
        <v>17</v>
      </c>
      <c r="E303" s="1" t="s">
        <v>14</v>
      </c>
      <c r="F303" s="2" t="s">
        <v>22</v>
      </c>
      <c r="G303" s="2" t="s">
        <v>11</v>
      </c>
      <c r="H303" s="8">
        <v>24</v>
      </c>
      <c r="I303" s="9">
        <f ca="1">INDIRECT(Data[[#This Row],[Producto]]) INDIRECT(Data[[#This Row],[Marca]])</f>
        <v>3.4</v>
      </c>
      <c r="J303" s="10">
        <f>_xlfn.XLOOKUP(Data[[#This Row],[Marca]],$R$3:$R$5,$S$3:$S$5,,0,1)</f>
        <v>1.4999999999999999E-2</v>
      </c>
      <c r="K303" s="8">
        <f ca="1">PRODUCT(Data[[#This Row],[Precio '[Bs.']]],1-Data[[#This Row],[Comisión '[Bs.']]],Data[[#This Row],[Cantidad]])</f>
        <v>80.375999999999991</v>
      </c>
    </row>
    <row r="304" spans="2:11" ht="16.95" customHeight="1" x14ac:dyDescent="0.3">
      <c r="B304" s="3">
        <v>43037</v>
      </c>
      <c r="C304" s="1" t="s">
        <v>7</v>
      </c>
      <c r="D304" s="1" t="s">
        <v>21</v>
      </c>
      <c r="E304" s="1" t="s">
        <v>14</v>
      </c>
      <c r="F304" s="2" t="s">
        <v>10</v>
      </c>
      <c r="G304" s="2" t="s">
        <v>19</v>
      </c>
      <c r="H304" s="8">
        <v>154</v>
      </c>
      <c r="I304" s="9">
        <f ca="1">INDIRECT(Data[[#This Row],[Producto]]) INDIRECT(Data[[#This Row],[Marca]])</f>
        <v>8</v>
      </c>
      <c r="J304" s="10">
        <f>_xlfn.XLOOKUP(Data[[#This Row],[Marca]],$R$3:$R$5,$S$3:$S$5,,0,1)</f>
        <v>1.7999999999999999E-2</v>
      </c>
      <c r="K304" s="8">
        <f ca="1">PRODUCT(Data[[#This Row],[Precio '[Bs.']]],1-Data[[#This Row],[Comisión '[Bs.']]],Data[[#This Row],[Cantidad]])</f>
        <v>1209.8240000000001</v>
      </c>
    </row>
    <row r="305" spans="2:11" ht="16.95" customHeight="1" x14ac:dyDescent="0.3">
      <c r="B305" s="3">
        <v>43038</v>
      </c>
      <c r="C305" s="1" t="s">
        <v>7</v>
      </c>
      <c r="D305" s="1" t="s">
        <v>8</v>
      </c>
      <c r="E305" s="1" t="s">
        <v>9</v>
      </c>
      <c r="F305" s="2" t="s">
        <v>22</v>
      </c>
      <c r="G305" s="2" t="s">
        <v>11</v>
      </c>
      <c r="H305" s="8">
        <v>144</v>
      </c>
      <c r="I305" s="9">
        <f ca="1">INDIRECT(Data[[#This Row],[Producto]]) INDIRECT(Data[[#This Row],[Marca]])</f>
        <v>3.4</v>
      </c>
      <c r="J305" s="10">
        <f>_xlfn.XLOOKUP(Data[[#This Row],[Marca]],$R$3:$R$5,$S$3:$S$5,,0,1)</f>
        <v>1.4999999999999999E-2</v>
      </c>
      <c r="K305" s="8">
        <f ca="1">PRODUCT(Data[[#This Row],[Precio '[Bs.']]],1-Data[[#This Row],[Comisión '[Bs.']]],Data[[#This Row],[Cantidad]])</f>
        <v>482.25599999999997</v>
      </c>
    </row>
    <row r="306" spans="2:11" ht="16.95" customHeight="1" x14ac:dyDescent="0.3">
      <c r="B306" s="3">
        <v>43039</v>
      </c>
      <c r="C306" s="1" t="s">
        <v>20</v>
      </c>
      <c r="D306" s="1" t="s">
        <v>13</v>
      </c>
      <c r="E306" s="1" t="s">
        <v>14</v>
      </c>
      <c r="F306" s="2" t="s">
        <v>15</v>
      </c>
      <c r="G306" s="2" t="s">
        <v>19</v>
      </c>
      <c r="H306" s="8">
        <v>91</v>
      </c>
      <c r="I306" s="9">
        <f ca="1">INDIRECT(Data[[#This Row],[Producto]]) INDIRECT(Data[[#This Row],[Marca]])</f>
        <v>3.8</v>
      </c>
      <c r="J306" s="10">
        <f>_xlfn.XLOOKUP(Data[[#This Row],[Marca]],$R$3:$R$5,$S$3:$S$5,,0,1)</f>
        <v>1.7999999999999999E-2</v>
      </c>
      <c r="K306" s="8">
        <f ca="1">PRODUCT(Data[[#This Row],[Precio '[Bs.']]],1-Data[[#This Row],[Comisión '[Bs.']]],Data[[#This Row],[Cantidad]])</f>
        <v>339.57560000000001</v>
      </c>
    </row>
    <row r="307" spans="2:11" ht="16.95" customHeight="1" x14ac:dyDescent="0.3">
      <c r="B307" s="3">
        <v>43040</v>
      </c>
      <c r="C307" s="1" t="s">
        <v>12</v>
      </c>
      <c r="D307" s="1" t="s">
        <v>17</v>
      </c>
      <c r="E307" s="1" t="s">
        <v>18</v>
      </c>
      <c r="F307" s="2" t="s">
        <v>22</v>
      </c>
      <c r="G307" s="2" t="s">
        <v>19</v>
      </c>
      <c r="H307" s="8">
        <v>174</v>
      </c>
      <c r="I307" s="9">
        <f ca="1">INDIRECT(Data[[#This Row],[Producto]]) INDIRECT(Data[[#This Row],[Marca]])</f>
        <v>2.6</v>
      </c>
      <c r="J307" s="10">
        <f>_xlfn.XLOOKUP(Data[[#This Row],[Marca]],$R$3:$R$5,$S$3:$S$5,,0,1)</f>
        <v>1.7999999999999999E-2</v>
      </c>
      <c r="K307" s="8">
        <f ca="1">PRODUCT(Data[[#This Row],[Precio '[Bs.']]],1-Data[[#This Row],[Comisión '[Bs.']]],Data[[#This Row],[Cantidad]])</f>
        <v>444.2568</v>
      </c>
    </row>
    <row r="308" spans="2:11" ht="16.95" customHeight="1" x14ac:dyDescent="0.3">
      <c r="B308" s="3">
        <v>43041</v>
      </c>
      <c r="C308" s="1" t="s">
        <v>20</v>
      </c>
      <c r="D308" s="1" t="s">
        <v>21</v>
      </c>
      <c r="E308" s="1" t="s">
        <v>9</v>
      </c>
      <c r="F308" s="2" t="s">
        <v>22</v>
      </c>
      <c r="G308" s="2" t="s">
        <v>16</v>
      </c>
      <c r="H308" s="8">
        <v>35</v>
      </c>
      <c r="I308" s="9">
        <f ca="1">INDIRECT(Data[[#This Row],[Producto]]) INDIRECT(Data[[#This Row],[Marca]])</f>
        <v>4.0999999999999996</v>
      </c>
      <c r="J308" s="10">
        <f>_xlfn.XLOOKUP(Data[[#This Row],[Marca]],$R$3:$R$5,$S$3:$S$5,,0,1)</f>
        <v>0.02</v>
      </c>
      <c r="K308" s="8">
        <f ca="1">PRODUCT(Data[[#This Row],[Precio '[Bs.']]],1-Data[[#This Row],[Comisión '[Bs.']]],Data[[#This Row],[Cantidad]])</f>
        <v>140.63</v>
      </c>
    </row>
    <row r="309" spans="2:11" ht="16.95" customHeight="1" x14ac:dyDescent="0.3">
      <c r="B309" s="3">
        <v>43042</v>
      </c>
      <c r="C309" s="1" t="s">
        <v>7</v>
      </c>
      <c r="D309" s="1" t="s">
        <v>8</v>
      </c>
      <c r="E309" s="1" t="s">
        <v>9</v>
      </c>
      <c r="F309" s="2" t="s">
        <v>15</v>
      </c>
      <c r="G309" s="2" t="s">
        <v>11</v>
      </c>
      <c r="H309" s="8">
        <v>155</v>
      </c>
      <c r="I309" s="9">
        <f ca="1">INDIRECT(Data[[#This Row],[Producto]]) INDIRECT(Data[[#This Row],[Marca]])</f>
        <v>4.9000000000000004</v>
      </c>
      <c r="J309" s="10">
        <f>_xlfn.XLOOKUP(Data[[#This Row],[Marca]],$R$3:$R$5,$S$3:$S$5,,0,1)</f>
        <v>1.4999999999999999E-2</v>
      </c>
      <c r="K309" s="8">
        <f ca="1">PRODUCT(Data[[#This Row],[Precio '[Bs.']]],1-Data[[#This Row],[Comisión '[Bs.']]],Data[[#This Row],[Cantidad]])</f>
        <v>748.10750000000007</v>
      </c>
    </row>
    <row r="310" spans="2:11" ht="16.95" customHeight="1" x14ac:dyDescent="0.3">
      <c r="B310" s="3">
        <v>43043</v>
      </c>
      <c r="C310" s="1" t="s">
        <v>12</v>
      </c>
      <c r="D310" s="1" t="s">
        <v>13</v>
      </c>
      <c r="E310" s="1" t="s">
        <v>18</v>
      </c>
      <c r="F310" s="2" t="s">
        <v>22</v>
      </c>
      <c r="G310" s="2" t="s">
        <v>16</v>
      </c>
      <c r="H310" s="8">
        <v>187</v>
      </c>
      <c r="I310" s="9">
        <f ca="1">INDIRECT(Data[[#This Row],[Producto]]) INDIRECT(Data[[#This Row],[Marca]])</f>
        <v>4.0999999999999996</v>
      </c>
      <c r="J310" s="10">
        <f>_xlfn.XLOOKUP(Data[[#This Row],[Marca]],$R$3:$R$5,$S$3:$S$5,,0,1)</f>
        <v>0.02</v>
      </c>
      <c r="K310" s="8">
        <f ca="1">PRODUCT(Data[[#This Row],[Precio '[Bs.']]],1-Data[[#This Row],[Comisión '[Bs.']]],Data[[#This Row],[Cantidad]])</f>
        <v>751.36599999999999</v>
      </c>
    </row>
    <row r="311" spans="2:11" ht="16.95" customHeight="1" x14ac:dyDescent="0.3">
      <c r="B311" s="3">
        <v>43044</v>
      </c>
      <c r="C311" s="1" t="s">
        <v>7</v>
      </c>
      <c r="D311" s="1" t="s">
        <v>17</v>
      </c>
      <c r="E311" s="1" t="s">
        <v>14</v>
      </c>
      <c r="F311" s="2" t="s">
        <v>15</v>
      </c>
      <c r="G311" s="2" t="s">
        <v>19</v>
      </c>
      <c r="H311" s="8">
        <v>31</v>
      </c>
      <c r="I311" s="9">
        <f ca="1">INDIRECT(Data[[#This Row],[Producto]]) INDIRECT(Data[[#This Row],[Marca]])</f>
        <v>3.8</v>
      </c>
      <c r="J311" s="10">
        <f>_xlfn.XLOOKUP(Data[[#This Row],[Marca]],$R$3:$R$5,$S$3:$S$5,,0,1)</f>
        <v>1.7999999999999999E-2</v>
      </c>
      <c r="K311" s="8">
        <f ca="1">PRODUCT(Data[[#This Row],[Precio '[Bs.']]],1-Data[[#This Row],[Comisión '[Bs.']]],Data[[#This Row],[Cantidad]])</f>
        <v>115.67959999999999</v>
      </c>
    </row>
    <row r="312" spans="2:11" ht="16.95" customHeight="1" x14ac:dyDescent="0.3">
      <c r="B312" s="3">
        <v>43045</v>
      </c>
      <c r="C312" s="1" t="s">
        <v>12</v>
      </c>
      <c r="D312" s="1" t="s">
        <v>21</v>
      </c>
      <c r="E312" s="1" t="s">
        <v>18</v>
      </c>
      <c r="F312" s="2" t="s">
        <v>10</v>
      </c>
      <c r="G312" s="2" t="s">
        <v>11</v>
      </c>
      <c r="H312" s="8">
        <v>129</v>
      </c>
      <c r="I312" s="9">
        <f ca="1">INDIRECT(Data[[#This Row],[Producto]]) INDIRECT(Data[[#This Row],[Marca]])</f>
        <v>7.3</v>
      </c>
      <c r="J312" s="10">
        <f>_xlfn.XLOOKUP(Data[[#This Row],[Marca]],$R$3:$R$5,$S$3:$S$5,,0,1)</f>
        <v>1.4999999999999999E-2</v>
      </c>
      <c r="K312" s="8">
        <f ca="1">PRODUCT(Data[[#This Row],[Precio '[Bs.']]],1-Data[[#This Row],[Comisión '[Bs.']]],Data[[#This Row],[Cantidad]])</f>
        <v>927.57450000000006</v>
      </c>
    </row>
    <row r="313" spans="2:11" ht="16.95" customHeight="1" x14ac:dyDescent="0.3">
      <c r="B313" s="3">
        <v>43046</v>
      </c>
      <c r="C313" s="1" t="s">
        <v>12</v>
      </c>
      <c r="D313" s="1" t="s">
        <v>8</v>
      </c>
      <c r="E313" s="1" t="s">
        <v>14</v>
      </c>
      <c r="F313" s="2" t="s">
        <v>10</v>
      </c>
      <c r="G313" s="2" t="s">
        <v>16</v>
      </c>
      <c r="H313" s="8">
        <v>68</v>
      </c>
      <c r="I313" s="9">
        <f ca="1">INDIRECT(Data[[#This Row],[Producto]]) INDIRECT(Data[[#This Row],[Marca]])</f>
        <v>5.5</v>
      </c>
      <c r="J313" s="10">
        <f>_xlfn.XLOOKUP(Data[[#This Row],[Marca]],$R$3:$R$5,$S$3:$S$5,,0,1)</f>
        <v>0.02</v>
      </c>
      <c r="K313" s="8">
        <f ca="1">PRODUCT(Data[[#This Row],[Precio '[Bs.']]],1-Data[[#This Row],[Comisión '[Bs.']]],Data[[#This Row],[Cantidad]])</f>
        <v>366.52</v>
      </c>
    </row>
    <row r="314" spans="2:11" ht="16.95" customHeight="1" x14ac:dyDescent="0.3">
      <c r="B314" s="3">
        <v>43047</v>
      </c>
      <c r="C314" s="1" t="s">
        <v>20</v>
      </c>
      <c r="D314" s="1" t="s">
        <v>13</v>
      </c>
      <c r="E314" s="1" t="s">
        <v>9</v>
      </c>
      <c r="F314" s="2" t="s">
        <v>10</v>
      </c>
      <c r="G314" s="2" t="s">
        <v>16</v>
      </c>
      <c r="H314" s="8">
        <v>28</v>
      </c>
      <c r="I314" s="9">
        <f ca="1">INDIRECT(Data[[#This Row],[Producto]]) INDIRECT(Data[[#This Row],[Marca]])</f>
        <v>5.5</v>
      </c>
      <c r="J314" s="10">
        <f>_xlfn.XLOOKUP(Data[[#This Row],[Marca]],$R$3:$R$5,$S$3:$S$5,,0,1)</f>
        <v>0.02</v>
      </c>
      <c r="K314" s="8">
        <f ca="1">PRODUCT(Data[[#This Row],[Precio '[Bs.']]],1-Data[[#This Row],[Comisión '[Bs.']]],Data[[#This Row],[Cantidad]])</f>
        <v>150.91999999999999</v>
      </c>
    </row>
    <row r="315" spans="2:11" ht="16.95" customHeight="1" x14ac:dyDescent="0.3">
      <c r="B315" s="3">
        <v>43048</v>
      </c>
      <c r="C315" s="1" t="s">
        <v>7</v>
      </c>
      <c r="D315" s="1" t="s">
        <v>17</v>
      </c>
      <c r="E315" s="1" t="s">
        <v>14</v>
      </c>
      <c r="F315" s="2" t="s">
        <v>22</v>
      </c>
      <c r="G315" s="2" t="s">
        <v>11</v>
      </c>
      <c r="H315" s="8">
        <v>35</v>
      </c>
      <c r="I315" s="9">
        <f ca="1">INDIRECT(Data[[#This Row],[Producto]]) INDIRECT(Data[[#This Row],[Marca]])</f>
        <v>3.4</v>
      </c>
      <c r="J315" s="10">
        <f>_xlfn.XLOOKUP(Data[[#This Row],[Marca]],$R$3:$R$5,$S$3:$S$5,,0,1)</f>
        <v>1.4999999999999999E-2</v>
      </c>
      <c r="K315" s="8">
        <f ca="1">PRODUCT(Data[[#This Row],[Precio '[Bs.']]],1-Data[[#This Row],[Comisión '[Bs.']]],Data[[#This Row],[Cantidad]])</f>
        <v>117.21499999999999</v>
      </c>
    </row>
    <row r="316" spans="2:11" ht="16.95" customHeight="1" x14ac:dyDescent="0.3">
      <c r="B316" s="3">
        <v>43049</v>
      </c>
      <c r="C316" s="1" t="s">
        <v>20</v>
      </c>
      <c r="D316" s="1" t="s">
        <v>21</v>
      </c>
      <c r="E316" s="1" t="s">
        <v>9</v>
      </c>
      <c r="F316" s="2" t="s">
        <v>15</v>
      </c>
      <c r="G316" s="2" t="s">
        <v>19</v>
      </c>
      <c r="H316" s="8">
        <v>79</v>
      </c>
      <c r="I316" s="9">
        <f ca="1">INDIRECT(Data[[#This Row],[Producto]]) INDIRECT(Data[[#This Row],[Marca]])</f>
        <v>3.8</v>
      </c>
      <c r="J316" s="10">
        <f>_xlfn.XLOOKUP(Data[[#This Row],[Marca]],$R$3:$R$5,$S$3:$S$5,,0,1)</f>
        <v>1.7999999999999999E-2</v>
      </c>
      <c r="K316" s="8">
        <f ca="1">PRODUCT(Data[[#This Row],[Precio '[Bs.']]],1-Data[[#This Row],[Comisión '[Bs.']]],Data[[#This Row],[Cantidad]])</f>
        <v>294.79640000000001</v>
      </c>
    </row>
    <row r="317" spans="2:11" ht="16.95" customHeight="1" x14ac:dyDescent="0.3">
      <c r="B317" s="3">
        <v>43050</v>
      </c>
      <c r="C317" s="1" t="s">
        <v>20</v>
      </c>
      <c r="D317" s="1" t="s">
        <v>8</v>
      </c>
      <c r="E317" s="1" t="s">
        <v>14</v>
      </c>
      <c r="F317" s="2" t="s">
        <v>10</v>
      </c>
      <c r="G317" s="2" t="s">
        <v>11</v>
      </c>
      <c r="H317" s="8">
        <v>194</v>
      </c>
      <c r="I317" s="9">
        <f ca="1">INDIRECT(Data[[#This Row],[Producto]]) INDIRECT(Data[[#This Row],[Marca]])</f>
        <v>7.3</v>
      </c>
      <c r="J317" s="10">
        <f>_xlfn.XLOOKUP(Data[[#This Row],[Marca]],$R$3:$R$5,$S$3:$S$5,,0,1)</f>
        <v>1.4999999999999999E-2</v>
      </c>
      <c r="K317" s="8">
        <f ca="1">PRODUCT(Data[[#This Row],[Precio '[Bs.']]],1-Data[[#This Row],[Comisión '[Bs.']]],Data[[#This Row],[Cantidad]])</f>
        <v>1394.9570000000001</v>
      </c>
    </row>
    <row r="318" spans="2:11" ht="16.95" customHeight="1" x14ac:dyDescent="0.3">
      <c r="B318" s="3">
        <v>43051</v>
      </c>
      <c r="C318" s="1" t="s">
        <v>7</v>
      </c>
      <c r="D318" s="1" t="s">
        <v>13</v>
      </c>
      <c r="E318" s="1" t="s">
        <v>14</v>
      </c>
      <c r="F318" s="2" t="s">
        <v>15</v>
      </c>
      <c r="G318" s="2" t="s">
        <v>19</v>
      </c>
      <c r="H318" s="8">
        <v>123</v>
      </c>
      <c r="I318" s="9">
        <f ca="1">INDIRECT(Data[[#This Row],[Producto]]) INDIRECT(Data[[#This Row],[Marca]])</f>
        <v>3.8</v>
      </c>
      <c r="J318" s="10">
        <f>_xlfn.XLOOKUP(Data[[#This Row],[Marca]],$R$3:$R$5,$S$3:$S$5,,0,1)</f>
        <v>1.7999999999999999E-2</v>
      </c>
      <c r="K318" s="8">
        <f ca="1">PRODUCT(Data[[#This Row],[Precio '[Bs.']]],1-Data[[#This Row],[Comisión '[Bs.']]],Data[[#This Row],[Cantidad]])</f>
        <v>458.98679999999996</v>
      </c>
    </row>
    <row r="319" spans="2:11" ht="16.95" customHeight="1" x14ac:dyDescent="0.3">
      <c r="B319" s="3">
        <v>43052</v>
      </c>
      <c r="C319" s="1" t="s">
        <v>7</v>
      </c>
      <c r="D319" s="1" t="s">
        <v>17</v>
      </c>
      <c r="E319" s="1" t="s">
        <v>18</v>
      </c>
      <c r="F319" s="2" t="s">
        <v>10</v>
      </c>
      <c r="G319" s="2" t="s">
        <v>19</v>
      </c>
      <c r="H319" s="8">
        <v>72</v>
      </c>
      <c r="I319" s="9">
        <f ca="1">INDIRECT(Data[[#This Row],[Producto]]) INDIRECT(Data[[#This Row],[Marca]])</f>
        <v>8</v>
      </c>
      <c r="J319" s="10">
        <f>_xlfn.XLOOKUP(Data[[#This Row],[Marca]],$R$3:$R$5,$S$3:$S$5,,0,1)</f>
        <v>1.7999999999999999E-2</v>
      </c>
      <c r="K319" s="8">
        <f ca="1">PRODUCT(Data[[#This Row],[Precio '[Bs.']]],1-Data[[#This Row],[Comisión '[Bs.']]],Data[[#This Row],[Cantidad]])</f>
        <v>565.63199999999995</v>
      </c>
    </row>
    <row r="320" spans="2:11" ht="16.95" customHeight="1" x14ac:dyDescent="0.3">
      <c r="B320" s="3">
        <v>43053</v>
      </c>
      <c r="C320" s="1" t="s">
        <v>12</v>
      </c>
      <c r="D320" s="1" t="s">
        <v>21</v>
      </c>
      <c r="E320" s="1" t="s">
        <v>9</v>
      </c>
      <c r="F320" s="2" t="s">
        <v>22</v>
      </c>
      <c r="G320" s="2" t="s">
        <v>16</v>
      </c>
      <c r="H320" s="8">
        <v>44</v>
      </c>
      <c r="I320" s="9">
        <f ca="1">INDIRECT(Data[[#This Row],[Producto]]) INDIRECT(Data[[#This Row],[Marca]])</f>
        <v>4.0999999999999996</v>
      </c>
      <c r="J320" s="10">
        <f>_xlfn.XLOOKUP(Data[[#This Row],[Marca]],$R$3:$R$5,$S$3:$S$5,,0,1)</f>
        <v>0.02</v>
      </c>
      <c r="K320" s="8">
        <f ca="1">PRODUCT(Data[[#This Row],[Precio '[Bs.']]],1-Data[[#This Row],[Comisión '[Bs.']]],Data[[#This Row],[Cantidad]])</f>
        <v>176.792</v>
      </c>
    </row>
    <row r="321" spans="2:11" ht="16.95" customHeight="1" x14ac:dyDescent="0.3">
      <c r="B321" s="3">
        <v>43054</v>
      </c>
      <c r="C321" s="1" t="s">
        <v>7</v>
      </c>
      <c r="D321" s="1" t="s">
        <v>8</v>
      </c>
      <c r="E321" s="1" t="s">
        <v>18</v>
      </c>
      <c r="F321" s="2" t="s">
        <v>15</v>
      </c>
      <c r="G321" s="2" t="s">
        <v>11</v>
      </c>
      <c r="H321" s="8">
        <v>163</v>
      </c>
      <c r="I321" s="9">
        <f ca="1">INDIRECT(Data[[#This Row],[Producto]]) INDIRECT(Data[[#This Row],[Marca]])</f>
        <v>4.9000000000000004</v>
      </c>
      <c r="J321" s="10">
        <f>_xlfn.XLOOKUP(Data[[#This Row],[Marca]],$R$3:$R$5,$S$3:$S$5,,0,1)</f>
        <v>1.4999999999999999E-2</v>
      </c>
      <c r="K321" s="8">
        <f ca="1">PRODUCT(Data[[#This Row],[Precio '[Bs.']]],1-Data[[#This Row],[Comisión '[Bs.']]],Data[[#This Row],[Cantidad]])</f>
        <v>786.71950000000004</v>
      </c>
    </row>
    <row r="322" spans="2:11" ht="16.95" customHeight="1" x14ac:dyDescent="0.3">
      <c r="B322" s="3">
        <v>43055</v>
      </c>
      <c r="C322" s="1" t="s">
        <v>20</v>
      </c>
      <c r="D322" s="1" t="s">
        <v>13</v>
      </c>
      <c r="E322" s="1" t="s">
        <v>18</v>
      </c>
      <c r="F322" s="2" t="s">
        <v>15</v>
      </c>
      <c r="G322" s="2" t="s">
        <v>16</v>
      </c>
      <c r="H322" s="8">
        <v>53</v>
      </c>
      <c r="I322" s="9">
        <f ca="1">INDIRECT(Data[[#This Row],[Producto]]) INDIRECT(Data[[#This Row],[Marca]])</f>
        <v>2.5</v>
      </c>
      <c r="J322" s="10">
        <f>_xlfn.XLOOKUP(Data[[#This Row],[Marca]],$R$3:$R$5,$S$3:$S$5,,0,1)</f>
        <v>0.02</v>
      </c>
      <c r="K322" s="8">
        <f ca="1">PRODUCT(Data[[#This Row],[Precio '[Bs.']]],1-Data[[#This Row],[Comisión '[Bs.']]],Data[[#This Row],[Cantidad]])</f>
        <v>129.85000000000002</v>
      </c>
    </row>
    <row r="323" spans="2:11" ht="16.95" customHeight="1" x14ac:dyDescent="0.3">
      <c r="B323" s="3">
        <v>43056</v>
      </c>
      <c r="C323" s="1" t="s">
        <v>12</v>
      </c>
      <c r="D323" s="1" t="s">
        <v>17</v>
      </c>
      <c r="E323" s="1" t="s">
        <v>14</v>
      </c>
      <c r="F323" s="2" t="s">
        <v>10</v>
      </c>
      <c r="G323" s="2" t="s">
        <v>19</v>
      </c>
      <c r="H323" s="8">
        <v>166</v>
      </c>
      <c r="I323" s="9">
        <f ca="1">INDIRECT(Data[[#This Row],[Producto]]) INDIRECT(Data[[#This Row],[Marca]])</f>
        <v>8</v>
      </c>
      <c r="J323" s="10">
        <f>_xlfn.XLOOKUP(Data[[#This Row],[Marca]],$R$3:$R$5,$S$3:$S$5,,0,1)</f>
        <v>1.7999999999999999E-2</v>
      </c>
      <c r="K323" s="8">
        <f ca="1">PRODUCT(Data[[#This Row],[Precio '[Bs.']]],1-Data[[#This Row],[Comisión '[Bs.']]],Data[[#This Row],[Cantidad]])</f>
        <v>1304.096</v>
      </c>
    </row>
    <row r="324" spans="2:11" ht="16.95" customHeight="1" x14ac:dyDescent="0.3">
      <c r="B324" s="3">
        <v>43057</v>
      </c>
      <c r="C324" s="1" t="s">
        <v>20</v>
      </c>
      <c r="D324" s="1" t="s">
        <v>21</v>
      </c>
      <c r="E324" s="1" t="s">
        <v>18</v>
      </c>
      <c r="F324" s="2" t="s">
        <v>22</v>
      </c>
      <c r="G324" s="2" t="s">
        <v>11</v>
      </c>
      <c r="H324" s="8">
        <v>20</v>
      </c>
      <c r="I324" s="9">
        <f ca="1">INDIRECT(Data[[#This Row],[Producto]]) INDIRECT(Data[[#This Row],[Marca]])</f>
        <v>3.4</v>
      </c>
      <c r="J324" s="10">
        <f>_xlfn.XLOOKUP(Data[[#This Row],[Marca]],$R$3:$R$5,$S$3:$S$5,,0,1)</f>
        <v>1.4999999999999999E-2</v>
      </c>
      <c r="K324" s="8">
        <f ca="1">PRODUCT(Data[[#This Row],[Precio '[Bs.']]],1-Data[[#This Row],[Comisión '[Bs.']]],Data[[#This Row],[Cantidad]])</f>
        <v>66.97999999999999</v>
      </c>
    </row>
    <row r="325" spans="2:11" ht="16.95" customHeight="1" x14ac:dyDescent="0.3">
      <c r="B325" s="3">
        <v>43058</v>
      </c>
      <c r="C325" s="1" t="s">
        <v>20</v>
      </c>
      <c r="D325" s="1" t="s">
        <v>8</v>
      </c>
      <c r="E325" s="1" t="s">
        <v>9</v>
      </c>
      <c r="F325" s="2" t="s">
        <v>22</v>
      </c>
      <c r="G325" s="2" t="s">
        <v>16</v>
      </c>
      <c r="H325" s="8">
        <v>144</v>
      </c>
      <c r="I325" s="9">
        <f ca="1">INDIRECT(Data[[#This Row],[Producto]]) INDIRECT(Data[[#This Row],[Marca]])</f>
        <v>4.0999999999999996</v>
      </c>
      <c r="J325" s="10">
        <f>_xlfn.XLOOKUP(Data[[#This Row],[Marca]],$R$3:$R$5,$S$3:$S$5,,0,1)</f>
        <v>0.02</v>
      </c>
      <c r="K325" s="8">
        <f ca="1">PRODUCT(Data[[#This Row],[Precio '[Bs.']]],1-Data[[#This Row],[Comisión '[Bs.']]],Data[[#This Row],[Cantidad]])</f>
        <v>578.59199999999998</v>
      </c>
    </row>
    <row r="326" spans="2:11" ht="16.95" customHeight="1" x14ac:dyDescent="0.3">
      <c r="B326" s="3">
        <v>43059</v>
      </c>
      <c r="C326" s="1" t="s">
        <v>12</v>
      </c>
      <c r="D326" s="1" t="s">
        <v>13</v>
      </c>
      <c r="E326" s="1" t="s">
        <v>9</v>
      </c>
      <c r="F326" s="2" t="s">
        <v>10</v>
      </c>
      <c r="G326" s="2" t="s">
        <v>16</v>
      </c>
      <c r="H326" s="8">
        <v>133</v>
      </c>
      <c r="I326" s="9">
        <f ca="1">INDIRECT(Data[[#This Row],[Producto]]) INDIRECT(Data[[#This Row],[Marca]])</f>
        <v>5.5</v>
      </c>
      <c r="J326" s="10">
        <f>_xlfn.XLOOKUP(Data[[#This Row],[Marca]],$R$3:$R$5,$S$3:$S$5,,0,1)</f>
        <v>0.02</v>
      </c>
      <c r="K326" s="8">
        <f ca="1">PRODUCT(Data[[#This Row],[Precio '[Bs.']]],1-Data[[#This Row],[Comisión '[Bs.']]],Data[[#This Row],[Cantidad]])</f>
        <v>716.87</v>
      </c>
    </row>
    <row r="327" spans="2:11" ht="16.95" customHeight="1" x14ac:dyDescent="0.3">
      <c r="B327" s="3">
        <v>43060</v>
      </c>
      <c r="C327" s="1" t="s">
        <v>7</v>
      </c>
      <c r="D327" s="1" t="s">
        <v>17</v>
      </c>
      <c r="E327" s="1" t="s">
        <v>14</v>
      </c>
      <c r="F327" s="2" t="s">
        <v>22</v>
      </c>
      <c r="G327" s="2" t="s">
        <v>11</v>
      </c>
      <c r="H327" s="8">
        <v>50</v>
      </c>
      <c r="I327" s="9">
        <f ca="1">INDIRECT(Data[[#This Row],[Producto]]) INDIRECT(Data[[#This Row],[Marca]])</f>
        <v>3.4</v>
      </c>
      <c r="J327" s="10">
        <f>_xlfn.XLOOKUP(Data[[#This Row],[Marca]],$R$3:$R$5,$S$3:$S$5,,0,1)</f>
        <v>1.4999999999999999E-2</v>
      </c>
      <c r="K327" s="8">
        <f ca="1">PRODUCT(Data[[#This Row],[Precio '[Bs.']]],1-Data[[#This Row],[Comisión '[Bs.']]],Data[[#This Row],[Cantidad]])</f>
        <v>167.45</v>
      </c>
    </row>
    <row r="328" spans="2:11" ht="16.95" customHeight="1" x14ac:dyDescent="0.3">
      <c r="B328" s="3">
        <v>43061</v>
      </c>
      <c r="C328" s="1" t="s">
        <v>7</v>
      </c>
      <c r="D328" s="1" t="s">
        <v>21</v>
      </c>
      <c r="E328" s="1" t="s">
        <v>9</v>
      </c>
      <c r="F328" s="2" t="s">
        <v>15</v>
      </c>
      <c r="G328" s="2" t="s">
        <v>19</v>
      </c>
      <c r="H328" s="8">
        <v>175</v>
      </c>
      <c r="I328" s="9">
        <f ca="1">INDIRECT(Data[[#This Row],[Producto]]) INDIRECT(Data[[#This Row],[Marca]])</f>
        <v>3.8</v>
      </c>
      <c r="J328" s="10">
        <f>_xlfn.XLOOKUP(Data[[#This Row],[Marca]],$R$3:$R$5,$S$3:$S$5,,0,1)</f>
        <v>1.7999999999999999E-2</v>
      </c>
      <c r="K328" s="8">
        <f ca="1">PRODUCT(Data[[#This Row],[Precio '[Bs.']]],1-Data[[#This Row],[Comisión '[Bs.']]],Data[[#This Row],[Cantidad]])</f>
        <v>653.03</v>
      </c>
    </row>
    <row r="329" spans="2:11" ht="16.95" customHeight="1" x14ac:dyDescent="0.3">
      <c r="B329" s="3">
        <v>43062</v>
      </c>
      <c r="C329" s="1" t="s">
        <v>20</v>
      </c>
      <c r="D329" s="1" t="s">
        <v>8</v>
      </c>
      <c r="E329" s="1" t="s">
        <v>18</v>
      </c>
      <c r="F329" s="2" t="s">
        <v>22</v>
      </c>
      <c r="G329" s="2" t="s">
        <v>11</v>
      </c>
      <c r="H329" s="8">
        <v>150</v>
      </c>
      <c r="I329" s="9">
        <f ca="1">INDIRECT(Data[[#This Row],[Producto]]) INDIRECT(Data[[#This Row],[Marca]])</f>
        <v>3.4</v>
      </c>
      <c r="J329" s="10">
        <f>_xlfn.XLOOKUP(Data[[#This Row],[Marca]],$R$3:$R$5,$S$3:$S$5,,0,1)</f>
        <v>1.4999999999999999E-2</v>
      </c>
      <c r="K329" s="8">
        <f ca="1">PRODUCT(Data[[#This Row],[Precio '[Bs.']]],1-Data[[#This Row],[Comisión '[Bs.']]],Data[[#This Row],[Cantidad]])</f>
        <v>502.34999999999997</v>
      </c>
    </row>
    <row r="330" spans="2:11" ht="16.95" customHeight="1" x14ac:dyDescent="0.3">
      <c r="B330" s="3">
        <v>43063</v>
      </c>
      <c r="C330" s="1" t="s">
        <v>12</v>
      </c>
      <c r="D330" s="1" t="s">
        <v>13</v>
      </c>
      <c r="E330" s="1" t="s">
        <v>14</v>
      </c>
      <c r="F330" s="2" t="s">
        <v>22</v>
      </c>
      <c r="G330" s="2" t="s">
        <v>19</v>
      </c>
      <c r="H330" s="8">
        <v>147</v>
      </c>
      <c r="I330" s="9">
        <f ca="1">INDIRECT(Data[[#This Row],[Producto]]) INDIRECT(Data[[#This Row],[Marca]])</f>
        <v>2.6</v>
      </c>
      <c r="J330" s="10">
        <f>_xlfn.XLOOKUP(Data[[#This Row],[Marca]],$R$3:$R$5,$S$3:$S$5,,0,1)</f>
        <v>1.7999999999999999E-2</v>
      </c>
      <c r="K330" s="8">
        <f ca="1">PRODUCT(Data[[#This Row],[Precio '[Bs.']]],1-Data[[#This Row],[Comisión '[Bs.']]],Data[[#This Row],[Cantidad]])</f>
        <v>375.32040000000001</v>
      </c>
    </row>
    <row r="331" spans="2:11" ht="16.95" customHeight="1" x14ac:dyDescent="0.3">
      <c r="B331" s="3">
        <v>43064</v>
      </c>
      <c r="C331" s="1" t="s">
        <v>20</v>
      </c>
      <c r="D331" s="1" t="s">
        <v>17</v>
      </c>
      <c r="E331" s="1" t="s">
        <v>18</v>
      </c>
      <c r="F331" s="2" t="s">
        <v>15</v>
      </c>
      <c r="G331" s="2" t="s">
        <v>19</v>
      </c>
      <c r="H331" s="8">
        <v>199</v>
      </c>
      <c r="I331" s="9">
        <f ca="1">INDIRECT(Data[[#This Row],[Producto]]) INDIRECT(Data[[#This Row],[Marca]])</f>
        <v>3.8</v>
      </c>
      <c r="J331" s="10">
        <f>_xlfn.XLOOKUP(Data[[#This Row],[Marca]],$R$3:$R$5,$S$3:$S$5,,0,1)</f>
        <v>1.7999999999999999E-2</v>
      </c>
      <c r="K331" s="8">
        <f ca="1">PRODUCT(Data[[#This Row],[Precio '[Bs.']]],1-Data[[#This Row],[Comisión '[Bs.']]],Data[[#This Row],[Cantidad]])</f>
        <v>742.58839999999998</v>
      </c>
    </row>
    <row r="332" spans="2:11" ht="16.95" customHeight="1" x14ac:dyDescent="0.3">
      <c r="B332" s="3">
        <v>43065</v>
      </c>
      <c r="C332" s="1" t="s">
        <v>7</v>
      </c>
      <c r="D332" s="1" t="s">
        <v>21</v>
      </c>
      <c r="E332" s="1" t="s">
        <v>18</v>
      </c>
      <c r="F332" s="2" t="s">
        <v>22</v>
      </c>
      <c r="G332" s="2" t="s">
        <v>16</v>
      </c>
      <c r="H332" s="8">
        <v>133</v>
      </c>
      <c r="I332" s="9">
        <f ca="1">INDIRECT(Data[[#This Row],[Producto]]) INDIRECT(Data[[#This Row],[Marca]])</f>
        <v>4.0999999999999996</v>
      </c>
      <c r="J332" s="10">
        <f>_xlfn.XLOOKUP(Data[[#This Row],[Marca]],$R$3:$R$5,$S$3:$S$5,,0,1)</f>
        <v>0.02</v>
      </c>
      <c r="K332" s="8">
        <f ca="1">PRODUCT(Data[[#This Row],[Precio '[Bs.']]],1-Data[[#This Row],[Comisión '[Bs.']]],Data[[#This Row],[Cantidad]])</f>
        <v>534.39400000000001</v>
      </c>
    </row>
    <row r="333" spans="2:11" ht="16.95" customHeight="1" x14ac:dyDescent="0.3">
      <c r="B333" s="3">
        <v>43066</v>
      </c>
      <c r="C333" s="1" t="s">
        <v>12</v>
      </c>
      <c r="D333" s="1" t="s">
        <v>8</v>
      </c>
      <c r="E333" s="1" t="s">
        <v>14</v>
      </c>
      <c r="F333" s="2" t="s">
        <v>15</v>
      </c>
      <c r="G333" s="2" t="s">
        <v>11</v>
      </c>
      <c r="H333" s="8">
        <v>190</v>
      </c>
      <c r="I333" s="9">
        <f ca="1">INDIRECT(Data[[#This Row],[Producto]]) INDIRECT(Data[[#This Row],[Marca]])</f>
        <v>4.9000000000000004</v>
      </c>
      <c r="J333" s="10">
        <f>_xlfn.XLOOKUP(Data[[#This Row],[Marca]],$R$3:$R$5,$S$3:$S$5,,0,1)</f>
        <v>1.4999999999999999E-2</v>
      </c>
      <c r="K333" s="8">
        <f ca="1">PRODUCT(Data[[#This Row],[Precio '[Bs.']]],1-Data[[#This Row],[Comisión '[Bs.']]],Data[[#This Row],[Cantidad]])</f>
        <v>917.03500000000008</v>
      </c>
    </row>
    <row r="334" spans="2:11" ht="16.95" customHeight="1" x14ac:dyDescent="0.3">
      <c r="B334" s="3">
        <v>43067</v>
      </c>
      <c r="C334" s="1" t="s">
        <v>7</v>
      </c>
      <c r="D334" s="1" t="s">
        <v>13</v>
      </c>
      <c r="E334" s="1" t="s">
        <v>9</v>
      </c>
      <c r="F334" s="2" t="s">
        <v>10</v>
      </c>
      <c r="G334" s="2" t="s">
        <v>16</v>
      </c>
      <c r="H334" s="8">
        <v>177</v>
      </c>
      <c r="I334" s="9">
        <f ca="1">INDIRECT(Data[[#This Row],[Producto]]) INDIRECT(Data[[#This Row],[Marca]])</f>
        <v>5.5</v>
      </c>
      <c r="J334" s="10">
        <f>_xlfn.XLOOKUP(Data[[#This Row],[Marca]],$R$3:$R$5,$S$3:$S$5,,0,1)</f>
        <v>0.02</v>
      </c>
      <c r="K334" s="8">
        <f ca="1">PRODUCT(Data[[#This Row],[Precio '[Bs.']]],1-Data[[#This Row],[Comisión '[Bs.']]],Data[[#This Row],[Cantidad]])</f>
        <v>954.03</v>
      </c>
    </row>
    <row r="335" spans="2:11" ht="16.95" customHeight="1" x14ac:dyDescent="0.3">
      <c r="B335" s="3">
        <v>43068</v>
      </c>
      <c r="C335" s="1" t="s">
        <v>12</v>
      </c>
      <c r="D335" s="1" t="s">
        <v>17</v>
      </c>
      <c r="E335" s="1" t="s">
        <v>14</v>
      </c>
      <c r="F335" s="2" t="s">
        <v>10</v>
      </c>
      <c r="G335" s="2" t="s">
        <v>19</v>
      </c>
      <c r="H335" s="8">
        <v>166</v>
      </c>
      <c r="I335" s="9">
        <f ca="1">INDIRECT(Data[[#This Row],[Producto]]) INDIRECT(Data[[#This Row],[Marca]])</f>
        <v>8</v>
      </c>
      <c r="J335" s="10">
        <f>_xlfn.XLOOKUP(Data[[#This Row],[Marca]],$R$3:$R$5,$S$3:$S$5,,0,1)</f>
        <v>1.7999999999999999E-2</v>
      </c>
      <c r="K335" s="8">
        <f ca="1">PRODUCT(Data[[#This Row],[Precio '[Bs.']]],1-Data[[#This Row],[Comisión '[Bs.']]],Data[[#This Row],[Cantidad]])</f>
        <v>1304.096</v>
      </c>
    </row>
    <row r="336" spans="2:11" ht="16.95" customHeight="1" x14ac:dyDescent="0.3">
      <c r="B336" s="3">
        <v>43069</v>
      </c>
      <c r="C336" s="1" t="s">
        <v>12</v>
      </c>
      <c r="D336" s="1" t="s">
        <v>21</v>
      </c>
      <c r="E336" s="1" t="s">
        <v>14</v>
      </c>
      <c r="F336" s="2" t="s">
        <v>10</v>
      </c>
      <c r="G336" s="2" t="s">
        <v>11</v>
      </c>
      <c r="H336" s="8">
        <v>155</v>
      </c>
      <c r="I336" s="9">
        <f ca="1">INDIRECT(Data[[#This Row],[Producto]]) INDIRECT(Data[[#This Row],[Marca]])</f>
        <v>7.3</v>
      </c>
      <c r="J336" s="10">
        <f>_xlfn.XLOOKUP(Data[[#This Row],[Marca]],$R$3:$R$5,$S$3:$S$5,,0,1)</f>
        <v>1.4999999999999999E-2</v>
      </c>
      <c r="K336" s="8">
        <f ca="1">PRODUCT(Data[[#This Row],[Precio '[Bs.']]],1-Data[[#This Row],[Comisión '[Bs.']]],Data[[#This Row],[Cantidad]])</f>
        <v>1114.5274999999999</v>
      </c>
    </row>
    <row r="337" spans="2:11" ht="16.95" customHeight="1" x14ac:dyDescent="0.3">
      <c r="B337" s="3">
        <v>43070</v>
      </c>
      <c r="C337" s="1" t="s">
        <v>20</v>
      </c>
      <c r="D337" s="1" t="s">
        <v>8</v>
      </c>
      <c r="E337" s="1" t="s">
        <v>9</v>
      </c>
      <c r="F337" s="2" t="s">
        <v>22</v>
      </c>
      <c r="G337" s="2" t="s">
        <v>16</v>
      </c>
      <c r="H337" s="8">
        <v>152</v>
      </c>
      <c r="I337" s="9">
        <f ca="1">INDIRECT(Data[[#This Row],[Producto]]) INDIRECT(Data[[#This Row],[Marca]])</f>
        <v>4.0999999999999996</v>
      </c>
      <c r="J337" s="10">
        <f>_xlfn.XLOOKUP(Data[[#This Row],[Marca]],$R$3:$R$5,$S$3:$S$5,,0,1)</f>
        <v>0.02</v>
      </c>
      <c r="K337" s="8">
        <f ca="1">PRODUCT(Data[[#This Row],[Precio '[Bs.']]],1-Data[[#This Row],[Comisión '[Bs.']]],Data[[#This Row],[Cantidad]])</f>
        <v>610.73599999999999</v>
      </c>
    </row>
    <row r="338" spans="2:11" ht="16.95" customHeight="1" x14ac:dyDescent="0.3">
      <c r="B338" s="3">
        <v>43071</v>
      </c>
      <c r="C338" s="1" t="s">
        <v>7</v>
      </c>
      <c r="D338" s="1" t="s">
        <v>13</v>
      </c>
      <c r="E338" s="1" t="s">
        <v>14</v>
      </c>
      <c r="F338" s="2" t="s">
        <v>15</v>
      </c>
      <c r="G338" s="2" t="s">
        <v>16</v>
      </c>
      <c r="H338" s="8">
        <v>70</v>
      </c>
      <c r="I338" s="9">
        <f ca="1">INDIRECT(Data[[#This Row],[Producto]]) INDIRECT(Data[[#This Row],[Marca]])</f>
        <v>2.5</v>
      </c>
      <c r="J338" s="10">
        <f>_xlfn.XLOOKUP(Data[[#This Row],[Marca]],$R$3:$R$5,$S$3:$S$5,,0,1)</f>
        <v>0.02</v>
      </c>
      <c r="K338" s="8">
        <f ca="1">PRODUCT(Data[[#This Row],[Precio '[Bs.']]],1-Data[[#This Row],[Comisión '[Bs.']]],Data[[#This Row],[Cantidad]])</f>
        <v>171.5</v>
      </c>
    </row>
    <row r="339" spans="2:11" ht="16.95" customHeight="1" x14ac:dyDescent="0.3">
      <c r="B339" s="3">
        <v>43072</v>
      </c>
      <c r="C339" s="1" t="s">
        <v>20</v>
      </c>
      <c r="D339" s="1" t="s">
        <v>17</v>
      </c>
      <c r="E339" s="1" t="s">
        <v>18</v>
      </c>
      <c r="F339" s="2" t="s">
        <v>10</v>
      </c>
      <c r="G339" s="2" t="s">
        <v>11</v>
      </c>
      <c r="H339" s="8">
        <v>139</v>
      </c>
      <c r="I339" s="9">
        <f ca="1">INDIRECT(Data[[#This Row],[Producto]]) INDIRECT(Data[[#This Row],[Marca]])</f>
        <v>7.3</v>
      </c>
      <c r="J339" s="10">
        <f>_xlfn.XLOOKUP(Data[[#This Row],[Marca]],$R$3:$R$5,$S$3:$S$5,,0,1)</f>
        <v>1.4999999999999999E-2</v>
      </c>
      <c r="K339" s="8">
        <f ca="1">PRODUCT(Data[[#This Row],[Precio '[Bs.']]],1-Data[[#This Row],[Comisión '[Bs.']]],Data[[#This Row],[Cantidad]])</f>
        <v>999.47950000000003</v>
      </c>
    </row>
    <row r="340" spans="2:11" ht="16.95" customHeight="1" x14ac:dyDescent="0.3">
      <c r="B340" s="3">
        <v>43073</v>
      </c>
      <c r="C340" s="1" t="s">
        <v>20</v>
      </c>
      <c r="D340" s="1" t="s">
        <v>21</v>
      </c>
      <c r="E340" s="1" t="s">
        <v>9</v>
      </c>
      <c r="F340" s="2" t="s">
        <v>15</v>
      </c>
      <c r="G340" s="2" t="s">
        <v>19</v>
      </c>
      <c r="H340" s="8">
        <v>152</v>
      </c>
      <c r="I340" s="9">
        <f ca="1">INDIRECT(Data[[#This Row],[Producto]]) INDIRECT(Data[[#This Row],[Marca]])</f>
        <v>3.8</v>
      </c>
      <c r="J340" s="10">
        <f>_xlfn.XLOOKUP(Data[[#This Row],[Marca]],$R$3:$R$5,$S$3:$S$5,,0,1)</f>
        <v>1.7999999999999999E-2</v>
      </c>
      <c r="K340" s="8">
        <f ca="1">PRODUCT(Data[[#This Row],[Precio '[Bs.']]],1-Data[[#This Row],[Comisión '[Bs.']]],Data[[#This Row],[Cantidad]])</f>
        <v>567.20319999999992</v>
      </c>
    </row>
    <row r="341" spans="2:11" ht="16.95" customHeight="1" x14ac:dyDescent="0.3">
      <c r="B341" s="3">
        <v>43074</v>
      </c>
      <c r="C341" s="1" t="s">
        <v>7</v>
      </c>
      <c r="D341" s="1" t="s">
        <v>8</v>
      </c>
      <c r="E341" s="1" t="s">
        <v>9</v>
      </c>
      <c r="F341" s="2" t="s">
        <v>10</v>
      </c>
      <c r="G341" s="2" t="s">
        <v>11</v>
      </c>
      <c r="H341" s="8">
        <v>144</v>
      </c>
      <c r="I341" s="9">
        <f ca="1">INDIRECT(Data[[#This Row],[Producto]]) INDIRECT(Data[[#This Row],[Marca]])</f>
        <v>7.3</v>
      </c>
      <c r="J341" s="10">
        <f>_xlfn.XLOOKUP(Data[[#This Row],[Marca]],$R$3:$R$5,$S$3:$S$5,,0,1)</f>
        <v>1.4999999999999999E-2</v>
      </c>
      <c r="K341" s="8">
        <f ca="1">PRODUCT(Data[[#This Row],[Precio '[Bs.']]],1-Data[[#This Row],[Comisión '[Bs.']]],Data[[#This Row],[Cantidad]])</f>
        <v>1035.432</v>
      </c>
    </row>
    <row r="342" spans="2:11" ht="16.95" customHeight="1" x14ac:dyDescent="0.3">
      <c r="B342" s="3">
        <v>43075</v>
      </c>
      <c r="C342" s="1" t="s">
        <v>7</v>
      </c>
      <c r="D342" s="1" t="s">
        <v>13</v>
      </c>
      <c r="E342" s="1" t="s">
        <v>18</v>
      </c>
      <c r="F342" s="2" t="s">
        <v>22</v>
      </c>
      <c r="G342" s="2" t="s">
        <v>19</v>
      </c>
      <c r="H342" s="8">
        <v>142</v>
      </c>
      <c r="I342" s="9">
        <f ca="1">INDIRECT(Data[[#This Row],[Producto]]) INDIRECT(Data[[#This Row],[Marca]])</f>
        <v>2.6</v>
      </c>
      <c r="J342" s="10">
        <f>_xlfn.XLOOKUP(Data[[#This Row],[Marca]],$R$3:$R$5,$S$3:$S$5,,0,1)</f>
        <v>1.7999999999999999E-2</v>
      </c>
      <c r="K342" s="8">
        <f ca="1">PRODUCT(Data[[#This Row],[Precio '[Bs.']]],1-Data[[#This Row],[Comisión '[Bs.']]],Data[[#This Row],[Cantidad]])</f>
        <v>362.55439999999999</v>
      </c>
    </row>
    <row r="343" spans="2:11" ht="16.95" customHeight="1" x14ac:dyDescent="0.3">
      <c r="B343" s="3">
        <v>43076</v>
      </c>
      <c r="C343" s="1" t="s">
        <v>12</v>
      </c>
      <c r="D343" s="1" t="s">
        <v>17</v>
      </c>
      <c r="E343" s="1" t="s">
        <v>14</v>
      </c>
      <c r="F343" s="2" t="s">
        <v>15</v>
      </c>
      <c r="G343" s="2" t="s">
        <v>19</v>
      </c>
      <c r="H343" s="8">
        <v>49</v>
      </c>
      <c r="I343" s="9">
        <f ca="1">INDIRECT(Data[[#This Row],[Producto]]) INDIRECT(Data[[#This Row],[Marca]])</f>
        <v>3.8</v>
      </c>
      <c r="J343" s="10">
        <f>_xlfn.XLOOKUP(Data[[#This Row],[Marca]],$R$3:$R$5,$S$3:$S$5,,0,1)</f>
        <v>1.7999999999999999E-2</v>
      </c>
      <c r="K343" s="8">
        <f ca="1">PRODUCT(Data[[#This Row],[Precio '[Bs.']]],1-Data[[#This Row],[Comisión '[Bs.']]],Data[[#This Row],[Cantidad]])</f>
        <v>182.8484</v>
      </c>
    </row>
    <row r="344" spans="2:11" ht="16.95" customHeight="1" x14ac:dyDescent="0.3">
      <c r="B344" s="3">
        <v>43077</v>
      </c>
      <c r="C344" s="1" t="s">
        <v>7</v>
      </c>
      <c r="D344" s="1" t="s">
        <v>21</v>
      </c>
      <c r="E344" s="1" t="s">
        <v>18</v>
      </c>
      <c r="F344" s="2" t="s">
        <v>15</v>
      </c>
      <c r="G344" s="2" t="s">
        <v>16</v>
      </c>
      <c r="H344" s="8">
        <v>89</v>
      </c>
      <c r="I344" s="9">
        <f ca="1">INDIRECT(Data[[#This Row],[Producto]]) INDIRECT(Data[[#This Row],[Marca]])</f>
        <v>2.5</v>
      </c>
      <c r="J344" s="10">
        <f>_xlfn.XLOOKUP(Data[[#This Row],[Marca]],$R$3:$R$5,$S$3:$S$5,,0,1)</f>
        <v>0.02</v>
      </c>
      <c r="K344" s="8">
        <f ca="1">PRODUCT(Data[[#This Row],[Precio '[Bs.']]],1-Data[[#This Row],[Comisión '[Bs.']]],Data[[#This Row],[Cantidad]])</f>
        <v>218.05</v>
      </c>
    </row>
    <row r="345" spans="2:11" ht="16.95" customHeight="1" x14ac:dyDescent="0.3">
      <c r="B345" s="3">
        <v>43078</v>
      </c>
      <c r="C345" s="1" t="s">
        <v>20</v>
      </c>
      <c r="D345" s="1" t="s">
        <v>8</v>
      </c>
      <c r="E345" s="1" t="s">
        <v>14</v>
      </c>
      <c r="F345" s="2" t="s">
        <v>10</v>
      </c>
      <c r="G345" s="2" t="s">
        <v>11</v>
      </c>
      <c r="H345" s="8">
        <v>40</v>
      </c>
      <c r="I345" s="9">
        <f ca="1">INDIRECT(Data[[#This Row],[Producto]]) INDIRECT(Data[[#This Row],[Marca]])</f>
        <v>7.3</v>
      </c>
      <c r="J345" s="10">
        <f>_xlfn.XLOOKUP(Data[[#This Row],[Marca]],$R$3:$R$5,$S$3:$S$5,,0,1)</f>
        <v>1.4999999999999999E-2</v>
      </c>
      <c r="K345" s="8">
        <f ca="1">PRODUCT(Data[[#This Row],[Precio '[Bs.']]],1-Data[[#This Row],[Comisión '[Bs.']]],Data[[#This Row],[Cantidad]])</f>
        <v>287.62</v>
      </c>
    </row>
    <row r="346" spans="2:11" ht="16.95" customHeight="1" x14ac:dyDescent="0.3">
      <c r="B346" s="3">
        <v>43079</v>
      </c>
      <c r="C346" s="1" t="s">
        <v>12</v>
      </c>
      <c r="D346" s="1" t="s">
        <v>13</v>
      </c>
      <c r="E346" s="1" t="s">
        <v>9</v>
      </c>
      <c r="F346" s="2" t="s">
        <v>22</v>
      </c>
      <c r="G346" s="2" t="s">
        <v>16</v>
      </c>
      <c r="H346" s="8">
        <v>174</v>
      </c>
      <c r="I346" s="9">
        <f ca="1">INDIRECT(Data[[#This Row],[Producto]]) INDIRECT(Data[[#This Row],[Marca]])</f>
        <v>4.0999999999999996</v>
      </c>
      <c r="J346" s="10">
        <f>_xlfn.XLOOKUP(Data[[#This Row],[Marca]],$R$3:$R$5,$S$3:$S$5,,0,1)</f>
        <v>0.02</v>
      </c>
      <c r="K346" s="8">
        <f ca="1">PRODUCT(Data[[#This Row],[Precio '[Bs.']]],1-Data[[#This Row],[Comisión '[Bs.']]],Data[[#This Row],[Cantidad]])</f>
        <v>699.13199999999995</v>
      </c>
    </row>
    <row r="347" spans="2:11" ht="16.95" customHeight="1" x14ac:dyDescent="0.3">
      <c r="B347" s="3">
        <v>43080</v>
      </c>
      <c r="C347" s="1" t="s">
        <v>20</v>
      </c>
      <c r="D347" s="1" t="s">
        <v>17</v>
      </c>
      <c r="E347" s="1" t="s">
        <v>14</v>
      </c>
      <c r="F347" s="2" t="s">
        <v>22</v>
      </c>
      <c r="G347" s="2" t="s">
        <v>19</v>
      </c>
      <c r="H347" s="8">
        <v>159</v>
      </c>
      <c r="I347" s="9">
        <f ca="1">INDIRECT(Data[[#This Row],[Producto]]) INDIRECT(Data[[#This Row],[Marca]])</f>
        <v>2.6</v>
      </c>
      <c r="J347" s="10">
        <f>_xlfn.XLOOKUP(Data[[#This Row],[Marca]],$R$3:$R$5,$S$3:$S$5,,0,1)</f>
        <v>1.7999999999999999E-2</v>
      </c>
      <c r="K347" s="8">
        <f ca="1">PRODUCT(Data[[#This Row],[Precio '[Bs.']]],1-Data[[#This Row],[Comisión '[Bs.']]],Data[[#This Row],[Cantidad]])</f>
        <v>405.9588</v>
      </c>
    </row>
    <row r="348" spans="2:11" ht="16.95" customHeight="1" x14ac:dyDescent="0.3">
      <c r="B348" s="3">
        <v>43081</v>
      </c>
      <c r="C348" s="1" t="s">
        <v>20</v>
      </c>
      <c r="D348" s="1" t="s">
        <v>21</v>
      </c>
      <c r="E348" s="1" t="s">
        <v>9</v>
      </c>
      <c r="F348" s="2" t="s">
        <v>10</v>
      </c>
      <c r="G348" s="2" t="s">
        <v>11</v>
      </c>
      <c r="H348" s="8">
        <v>90</v>
      </c>
      <c r="I348" s="9">
        <f ca="1">INDIRECT(Data[[#This Row],[Producto]]) INDIRECT(Data[[#This Row],[Marca]])</f>
        <v>7.3</v>
      </c>
      <c r="J348" s="10">
        <f>_xlfn.XLOOKUP(Data[[#This Row],[Marca]],$R$3:$R$5,$S$3:$S$5,,0,1)</f>
        <v>1.4999999999999999E-2</v>
      </c>
      <c r="K348" s="8">
        <f ca="1">PRODUCT(Data[[#This Row],[Precio '[Bs.']]],1-Data[[#This Row],[Comisión '[Bs.']]],Data[[#This Row],[Cantidad]])</f>
        <v>647.14499999999998</v>
      </c>
    </row>
    <row r="349" spans="2:11" ht="16.95" customHeight="1" x14ac:dyDescent="0.3">
      <c r="B349" s="3">
        <v>43082</v>
      </c>
      <c r="C349" s="1" t="s">
        <v>12</v>
      </c>
      <c r="D349" s="1" t="s">
        <v>8</v>
      </c>
      <c r="E349" s="1" t="s">
        <v>14</v>
      </c>
      <c r="F349" s="2" t="s">
        <v>22</v>
      </c>
      <c r="G349" s="2" t="s">
        <v>16</v>
      </c>
      <c r="H349" s="8">
        <v>40</v>
      </c>
      <c r="I349" s="9">
        <f ca="1">INDIRECT(Data[[#This Row],[Producto]]) INDIRECT(Data[[#This Row],[Marca]])</f>
        <v>4.0999999999999996</v>
      </c>
      <c r="J349" s="10">
        <f>_xlfn.XLOOKUP(Data[[#This Row],[Marca]],$R$3:$R$5,$S$3:$S$5,,0,1)</f>
        <v>0.02</v>
      </c>
      <c r="K349" s="8">
        <f ca="1">PRODUCT(Data[[#This Row],[Precio '[Bs.']]],1-Data[[#This Row],[Comisión '[Bs.']]],Data[[#This Row],[Cantidad]])</f>
        <v>160.72</v>
      </c>
    </row>
    <row r="350" spans="2:11" ht="16.95" customHeight="1" x14ac:dyDescent="0.3">
      <c r="B350" s="3">
        <v>43083</v>
      </c>
      <c r="C350" s="1" t="s">
        <v>7</v>
      </c>
      <c r="D350" s="1" t="s">
        <v>13</v>
      </c>
      <c r="E350" s="1" t="s">
        <v>14</v>
      </c>
      <c r="F350" s="2" t="s">
        <v>15</v>
      </c>
      <c r="G350" s="2" t="s">
        <v>16</v>
      </c>
      <c r="H350" s="8">
        <v>189</v>
      </c>
      <c r="I350" s="9">
        <f ca="1">INDIRECT(Data[[#This Row],[Producto]]) INDIRECT(Data[[#This Row],[Marca]])</f>
        <v>2.5</v>
      </c>
      <c r="J350" s="10">
        <f>_xlfn.XLOOKUP(Data[[#This Row],[Marca]],$R$3:$R$5,$S$3:$S$5,,0,1)</f>
        <v>0.02</v>
      </c>
      <c r="K350" s="8">
        <f ca="1">PRODUCT(Data[[#This Row],[Precio '[Bs.']]],1-Data[[#This Row],[Comisión '[Bs.']]],Data[[#This Row],[Cantidad]])</f>
        <v>463.05</v>
      </c>
    </row>
    <row r="351" spans="2:11" ht="16.95" customHeight="1" x14ac:dyDescent="0.3">
      <c r="B351" s="3">
        <v>43084</v>
      </c>
      <c r="C351" s="1" t="s">
        <v>7</v>
      </c>
      <c r="D351" s="1" t="s">
        <v>17</v>
      </c>
      <c r="E351" s="1" t="s">
        <v>18</v>
      </c>
      <c r="F351" s="2" t="s">
        <v>22</v>
      </c>
      <c r="G351" s="2" t="s">
        <v>11</v>
      </c>
      <c r="H351" s="8">
        <v>81</v>
      </c>
      <c r="I351" s="9">
        <f ca="1">INDIRECT(Data[[#This Row],[Producto]]) INDIRECT(Data[[#This Row],[Marca]])</f>
        <v>3.4</v>
      </c>
      <c r="J351" s="10">
        <f>_xlfn.XLOOKUP(Data[[#This Row],[Marca]],$R$3:$R$5,$S$3:$S$5,,0,1)</f>
        <v>1.4999999999999999E-2</v>
      </c>
      <c r="K351" s="8">
        <f ca="1">PRODUCT(Data[[#This Row],[Precio '[Bs.']]],1-Data[[#This Row],[Comisión '[Bs.']]],Data[[#This Row],[Cantidad]])</f>
        <v>271.26900000000001</v>
      </c>
    </row>
    <row r="352" spans="2:11" ht="16.95" customHeight="1" x14ac:dyDescent="0.3">
      <c r="B352" s="3">
        <v>43085</v>
      </c>
      <c r="C352" s="1" t="s">
        <v>20</v>
      </c>
      <c r="D352" s="1" t="s">
        <v>21</v>
      </c>
      <c r="E352" s="1" t="s">
        <v>9</v>
      </c>
      <c r="F352" s="2" t="s">
        <v>22</v>
      </c>
      <c r="G352" s="2" t="s">
        <v>19</v>
      </c>
      <c r="H352" s="8">
        <v>68</v>
      </c>
      <c r="I352" s="9">
        <f ca="1">INDIRECT(Data[[#This Row],[Producto]]) INDIRECT(Data[[#This Row],[Marca]])</f>
        <v>2.6</v>
      </c>
      <c r="J352" s="10">
        <f>_xlfn.XLOOKUP(Data[[#This Row],[Marca]],$R$3:$R$5,$S$3:$S$5,,0,1)</f>
        <v>1.7999999999999999E-2</v>
      </c>
      <c r="K352" s="8">
        <f ca="1">PRODUCT(Data[[#This Row],[Precio '[Bs.']]],1-Data[[#This Row],[Comisión '[Bs.']]],Data[[#This Row],[Cantidad]])</f>
        <v>173.61759999999998</v>
      </c>
    </row>
    <row r="353" spans="2:11" ht="16.95" customHeight="1" x14ac:dyDescent="0.3">
      <c r="B353" s="3">
        <v>43086</v>
      </c>
      <c r="C353" s="1" t="s">
        <v>12</v>
      </c>
      <c r="D353" s="1" t="s">
        <v>8</v>
      </c>
      <c r="E353" s="1" t="s">
        <v>18</v>
      </c>
      <c r="F353" s="2" t="s">
        <v>15</v>
      </c>
      <c r="G353" s="2" t="s">
        <v>11</v>
      </c>
      <c r="H353" s="8">
        <v>46</v>
      </c>
      <c r="I353" s="9">
        <f ca="1">INDIRECT(Data[[#This Row],[Producto]]) INDIRECT(Data[[#This Row],[Marca]])</f>
        <v>4.9000000000000004</v>
      </c>
      <c r="J353" s="10">
        <f>_xlfn.XLOOKUP(Data[[#This Row],[Marca]],$R$3:$R$5,$S$3:$S$5,,0,1)</f>
        <v>1.4999999999999999E-2</v>
      </c>
      <c r="K353" s="8">
        <f ca="1">PRODUCT(Data[[#This Row],[Precio '[Bs.']]],1-Data[[#This Row],[Comisión '[Bs.']]],Data[[#This Row],[Cantidad]])</f>
        <v>222.01900000000001</v>
      </c>
    </row>
    <row r="354" spans="2:11" ht="16.95" customHeight="1" x14ac:dyDescent="0.3">
      <c r="B354" s="3">
        <v>43087</v>
      </c>
      <c r="C354" s="1" t="s">
        <v>20</v>
      </c>
      <c r="D354" s="1" t="s">
        <v>13</v>
      </c>
      <c r="E354" s="1" t="s">
        <v>18</v>
      </c>
      <c r="F354" s="2" t="s">
        <v>22</v>
      </c>
      <c r="G354" s="2" t="s">
        <v>19</v>
      </c>
      <c r="H354" s="8">
        <v>149</v>
      </c>
      <c r="I354" s="9">
        <f ca="1">INDIRECT(Data[[#This Row],[Producto]]) INDIRECT(Data[[#This Row],[Marca]])</f>
        <v>2.6</v>
      </c>
      <c r="J354" s="10">
        <f>_xlfn.XLOOKUP(Data[[#This Row],[Marca]],$R$3:$R$5,$S$3:$S$5,,0,1)</f>
        <v>1.7999999999999999E-2</v>
      </c>
      <c r="K354" s="8">
        <f ca="1">PRODUCT(Data[[#This Row],[Precio '[Bs.']]],1-Data[[#This Row],[Comisión '[Bs.']]],Data[[#This Row],[Cantidad]])</f>
        <v>380.42680000000001</v>
      </c>
    </row>
    <row r="355" spans="2:11" ht="16.95" customHeight="1" x14ac:dyDescent="0.3">
      <c r="B355" s="3">
        <v>43088</v>
      </c>
      <c r="C355" s="1" t="s">
        <v>7</v>
      </c>
      <c r="D355" s="1" t="s">
        <v>17</v>
      </c>
      <c r="E355" s="1" t="s">
        <v>14</v>
      </c>
      <c r="F355" s="2" t="s">
        <v>15</v>
      </c>
      <c r="G355" s="2" t="s">
        <v>19</v>
      </c>
      <c r="H355" s="8">
        <v>194</v>
      </c>
      <c r="I355" s="9">
        <f ca="1">INDIRECT(Data[[#This Row],[Producto]]) INDIRECT(Data[[#This Row],[Marca]])</f>
        <v>3.8</v>
      </c>
      <c r="J355" s="10">
        <f>_xlfn.XLOOKUP(Data[[#This Row],[Marca]],$R$3:$R$5,$S$3:$S$5,,0,1)</f>
        <v>1.7999999999999999E-2</v>
      </c>
      <c r="K355" s="8">
        <f ca="1">PRODUCT(Data[[#This Row],[Precio '[Bs.']]],1-Data[[#This Row],[Comisión '[Bs.']]],Data[[#This Row],[Cantidad]])</f>
        <v>723.93039999999996</v>
      </c>
    </row>
    <row r="356" spans="2:11" ht="16.95" customHeight="1" x14ac:dyDescent="0.3">
      <c r="B356" s="3">
        <v>43089</v>
      </c>
      <c r="C356" s="1" t="s">
        <v>12</v>
      </c>
      <c r="D356" s="1" t="s">
        <v>21</v>
      </c>
      <c r="E356" s="1" t="s">
        <v>18</v>
      </c>
      <c r="F356" s="2" t="s">
        <v>10</v>
      </c>
      <c r="G356" s="2" t="s">
        <v>16</v>
      </c>
      <c r="H356" s="8">
        <v>91</v>
      </c>
      <c r="I356" s="9">
        <f ca="1">INDIRECT(Data[[#This Row],[Producto]]) INDIRECT(Data[[#This Row],[Marca]])</f>
        <v>5.5</v>
      </c>
      <c r="J356" s="10">
        <f>_xlfn.XLOOKUP(Data[[#This Row],[Marca]],$R$3:$R$5,$S$3:$S$5,,0,1)</f>
        <v>0.02</v>
      </c>
      <c r="K356" s="8">
        <f ca="1">PRODUCT(Data[[#This Row],[Precio '[Bs.']]],1-Data[[#This Row],[Comisión '[Bs.']]],Data[[#This Row],[Cantidad]])</f>
        <v>490.48999999999995</v>
      </c>
    </row>
    <row r="357" spans="2:11" ht="16.95" customHeight="1" x14ac:dyDescent="0.3">
      <c r="B357" s="3">
        <v>43090</v>
      </c>
      <c r="C357" s="1" t="s">
        <v>7</v>
      </c>
      <c r="D357" s="1" t="s">
        <v>8</v>
      </c>
      <c r="E357" s="1" t="s">
        <v>9</v>
      </c>
      <c r="F357" s="2" t="s">
        <v>10</v>
      </c>
      <c r="G357" s="2" t="s">
        <v>11</v>
      </c>
      <c r="H357" s="8">
        <v>119</v>
      </c>
      <c r="I357" s="9">
        <f ca="1">INDIRECT(Data[[#This Row],[Producto]]) INDIRECT(Data[[#This Row],[Marca]])</f>
        <v>7.3</v>
      </c>
      <c r="J357" s="10">
        <f>_xlfn.XLOOKUP(Data[[#This Row],[Marca]],$R$3:$R$5,$S$3:$S$5,,0,1)</f>
        <v>1.4999999999999999E-2</v>
      </c>
      <c r="K357" s="8">
        <f ca="1">PRODUCT(Data[[#This Row],[Precio '[Bs.']]],1-Data[[#This Row],[Comisión '[Bs.']]],Data[[#This Row],[Cantidad]])</f>
        <v>855.66949999999997</v>
      </c>
    </row>
    <row r="358" spans="2:11" ht="16.95" customHeight="1" x14ac:dyDescent="0.3">
      <c r="B358" s="3">
        <v>43091</v>
      </c>
      <c r="C358" s="1" t="s">
        <v>12</v>
      </c>
      <c r="D358" s="1" t="s">
        <v>13</v>
      </c>
      <c r="E358" s="1" t="s">
        <v>9</v>
      </c>
      <c r="F358" s="2" t="s">
        <v>10</v>
      </c>
      <c r="G358" s="2" t="s">
        <v>16</v>
      </c>
      <c r="H358" s="8">
        <v>63</v>
      </c>
      <c r="I358" s="9">
        <f ca="1">INDIRECT(Data[[#This Row],[Producto]]) INDIRECT(Data[[#This Row],[Marca]])</f>
        <v>5.5</v>
      </c>
      <c r="J358" s="10">
        <f>_xlfn.XLOOKUP(Data[[#This Row],[Marca]],$R$3:$R$5,$S$3:$S$5,,0,1)</f>
        <v>0.02</v>
      </c>
      <c r="K358" s="8">
        <f ca="1">PRODUCT(Data[[#This Row],[Precio '[Bs.']]],1-Data[[#This Row],[Comisión '[Bs.']]],Data[[#This Row],[Cantidad]])</f>
        <v>339.57</v>
      </c>
    </row>
    <row r="359" spans="2:11" ht="16.95" customHeight="1" x14ac:dyDescent="0.3">
      <c r="B359" s="3">
        <v>43092</v>
      </c>
      <c r="C359" s="1" t="s">
        <v>12</v>
      </c>
      <c r="D359" s="1" t="s">
        <v>17</v>
      </c>
      <c r="E359" s="1" t="s">
        <v>14</v>
      </c>
      <c r="F359" s="2" t="s">
        <v>22</v>
      </c>
      <c r="G359" s="2" t="s">
        <v>19</v>
      </c>
      <c r="H359" s="8">
        <v>176</v>
      </c>
      <c r="I359" s="9">
        <f ca="1">INDIRECT(Data[[#This Row],[Producto]]) INDIRECT(Data[[#This Row],[Marca]])</f>
        <v>2.6</v>
      </c>
      <c r="J359" s="10">
        <f>_xlfn.XLOOKUP(Data[[#This Row],[Marca]],$R$3:$R$5,$S$3:$S$5,,0,1)</f>
        <v>1.7999999999999999E-2</v>
      </c>
      <c r="K359" s="8">
        <f ca="1">PRODUCT(Data[[#This Row],[Precio '[Bs.']]],1-Data[[#This Row],[Comisión '[Bs.']]],Data[[#This Row],[Cantidad]])</f>
        <v>449.36320000000001</v>
      </c>
    </row>
    <row r="360" spans="2:11" ht="16.95" customHeight="1" x14ac:dyDescent="0.3">
      <c r="B360" s="3">
        <v>43093</v>
      </c>
      <c r="C360" s="1" t="s">
        <v>20</v>
      </c>
      <c r="D360" s="1" t="s">
        <v>21</v>
      </c>
      <c r="E360" s="1" t="s">
        <v>9</v>
      </c>
      <c r="F360" s="2" t="s">
        <v>15</v>
      </c>
      <c r="G360" s="2" t="s">
        <v>11</v>
      </c>
      <c r="H360" s="8">
        <v>39</v>
      </c>
      <c r="I360" s="9">
        <f ca="1">INDIRECT(Data[[#This Row],[Producto]]) INDIRECT(Data[[#This Row],[Marca]])</f>
        <v>4.9000000000000004</v>
      </c>
      <c r="J360" s="10">
        <f>_xlfn.XLOOKUP(Data[[#This Row],[Marca]],$R$3:$R$5,$S$3:$S$5,,0,1)</f>
        <v>1.4999999999999999E-2</v>
      </c>
      <c r="K360" s="8">
        <f ca="1">PRODUCT(Data[[#This Row],[Precio '[Bs.']]],1-Data[[#This Row],[Comisión '[Bs.']]],Data[[#This Row],[Cantidad]])</f>
        <v>188.23350000000002</v>
      </c>
    </row>
    <row r="361" spans="2:11" ht="16.95" customHeight="1" x14ac:dyDescent="0.3">
      <c r="B361" s="3">
        <v>43094</v>
      </c>
      <c r="C361" s="1" t="s">
        <v>7</v>
      </c>
      <c r="D361" s="1" t="s">
        <v>8</v>
      </c>
      <c r="E361" s="1" t="s">
        <v>18</v>
      </c>
      <c r="F361" s="2" t="s">
        <v>10</v>
      </c>
      <c r="G361" s="2" t="s">
        <v>16</v>
      </c>
      <c r="H361" s="8">
        <v>111</v>
      </c>
      <c r="I361" s="9">
        <f ca="1">INDIRECT(Data[[#This Row],[Producto]]) INDIRECT(Data[[#This Row],[Marca]])</f>
        <v>5.5</v>
      </c>
      <c r="J361" s="10">
        <f>_xlfn.XLOOKUP(Data[[#This Row],[Marca]],$R$3:$R$5,$S$3:$S$5,,0,1)</f>
        <v>0.02</v>
      </c>
      <c r="K361" s="8">
        <f ca="1">PRODUCT(Data[[#This Row],[Precio '[Bs.']]],1-Data[[#This Row],[Comisión '[Bs.']]],Data[[#This Row],[Cantidad]])</f>
        <v>598.29</v>
      </c>
    </row>
    <row r="362" spans="2:11" ht="16.95" customHeight="1" x14ac:dyDescent="0.3">
      <c r="B362" s="3">
        <v>43095</v>
      </c>
      <c r="C362" s="1" t="s">
        <v>20</v>
      </c>
      <c r="D362" s="1" t="s">
        <v>13</v>
      </c>
      <c r="E362" s="1" t="s">
        <v>14</v>
      </c>
      <c r="F362" s="2" t="s">
        <v>15</v>
      </c>
      <c r="G362" s="2" t="s">
        <v>16</v>
      </c>
      <c r="H362" s="8">
        <v>108</v>
      </c>
      <c r="I362" s="9">
        <f ca="1">INDIRECT(Data[[#This Row],[Producto]]) INDIRECT(Data[[#This Row],[Marca]])</f>
        <v>2.5</v>
      </c>
      <c r="J362" s="10">
        <f>_xlfn.XLOOKUP(Data[[#This Row],[Marca]],$R$3:$R$5,$S$3:$S$5,,0,1)</f>
        <v>0.02</v>
      </c>
      <c r="K362" s="8">
        <f ca="1">PRODUCT(Data[[#This Row],[Precio '[Bs.']]],1-Data[[#This Row],[Comisión '[Bs.']]],Data[[#This Row],[Cantidad]])</f>
        <v>264.60000000000002</v>
      </c>
    </row>
    <row r="363" spans="2:11" ht="16.95" customHeight="1" x14ac:dyDescent="0.3">
      <c r="B363" s="3">
        <v>43096</v>
      </c>
      <c r="C363" s="1" t="s">
        <v>7</v>
      </c>
      <c r="D363" s="1" t="s">
        <v>8</v>
      </c>
      <c r="E363" s="1" t="s">
        <v>9</v>
      </c>
      <c r="F363" s="2" t="s">
        <v>10</v>
      </c>
      <c r="G363" s="2" t="s">
        <v>11</v>
      </c>
      <c r="H363" s="8">
        <v>105</v>
      </c>
      <c r="I363" s="9">
        <f ca="1">INDIRECT(Data[[#This Row],[Producto]]) INDIRECT(Data[[#This Row],[Marca]])</f>
        <v>7.3</v>
      </c>
      <c r="J363" s="10">
        <f>_xlfn.XLOOKUP(Data[[#This Row],[Marca]],$R$3:$R$5,$S$3:$S$5,,0,1)</f>
        <v>1.4999999999999999E-2</v>
      </c>
      <c r="K363" s="8">
        <f ca="1">PRODUCT(Data[[#This Row],[Precio '[Bs.']]],1-Data[[#This Row],[Comisión '[Bs.']]],Data[[#This Row],[Cantidad]])</f>
        <v>755.00250000000005</v>
      </c>
    </row>
    <row r="364" spans="2:11" ht="16.95" customHeight="1" x14ac:dyDescent="0.3">
      <c r="B364" s="3">
        <v>43097</v>
      </c>
      <c r="C364" s="1" t="s">
        <v>12</v>
      </c>
      <c r="D364" s="1" t="s">
        <v>13</v>
      </c>
      <c r="E364" s="1" t="s">
        <v>14</v>
      </c>
      <c r="F364" s="2" t="s">
        <v>15</v>
      </c>
      <c r="G364" s="2" t="s">
        <v>16</v>
      </c>
      <c r="H364" s="8">
        <v>72</v>
      </c>
      <c r="I364" s="9">
        <f ca="1">INDIRECT(Data[[#This Row],[Producto]]) INDIRECT(Data[[#This Row],[Marca]])</f>
        <v>2.5</v>
      </c>
      <c r="J364" s="10">
        <f>_xlfn.XLOOKUP(Data[[#This Row],[Marca]],$R$3:$R$5,$S$3:$S$5,,0,1)</f>
        <v>0.02</v>
      </c>
      <c r="K364" s="8">
        <f ca="1">PRODUCT(Data[[#This Row],[Precio '[Bs.']]],1-Data[[#This Row],[Comisión '[Bs.']]],Data[[#This Row],[Cantidad]])</f>
        <v>176.4</v>
      </c>
    </row>
    <row r="365" spans="2:11" ht="16.95" customHeight="1" x14ac:dyDescent="0.3">
      <c r="B365" s="3">
        <v>43098</v>
      </c>
      <c r="C365" s="1" t="s">
        <v>7</v>
      </c>
      <c r="D365" s="1" t="s">
        <v>17</v>
      </c>
      <c r="E365" s="1" t="s">
        <v>18</v>
      </c>
      <c r="F365" s="2" t="s">
        <v>10</v>
      </c>
      <c r="G365" s="2" t="s">
        <v>19</v>
      </c>
      <c r="H365" s="8">
        <v>165</v>
      </c>
      <c r="I365" s="9">
        <f ca="1">INDIRECT(Data[[#This Row],[Producto]]) INDIRECT(Data[[#This Row],[Marca]])</f>
        <v>8</v>
      </c>
      <c r="J365" s="10">
        <f>_xlfn.XLOOKUP(Data[[#This Row],[Marca]],$R$3:$R$5,$S$3:$S$5,,0,1)</f>
        <v>1.7999999999999999E-2</v>
      </c>
      <c r="K365" s="8">
        <f ca="1">PRODUCT(Data[[#This Row],[Precio '[Bs.']]],1-Data[[#This Row],[Comisión '[Bs.']]],Data[[#This Row],[Cantidad]])</f>
        <v>1296.24</v>
      </c>
    </row>
    <row r="366" spans="2:11" ht="16.95" customHeight="1" x14ac:dyDescent="0.3">
      <c r="B366" s="3">
        <v>43099</v>
      </c>
      <c r="C366" s="1" t="s">
        <v>20</v>
      </c>
      <c r="D366" s="1" t="s">
        <v>21</v>
      </c>
      <c r="E366" s="1" t="s">
        <v>9</v>
      </c>
      <c r="F366" s="2" t="s">
        <v>22</v>
      </c>
      <c r="G366" s="2" t="s">
        <v>11</v>
      </c>
      <c r="H366" s="8">
        <v>102</v>
      </c>
      <c r="I366" s="9">
        <f ca="1">INDIRECT(Data[[#This Row],[Producto]]) INDIRECT(Data[[#This Row],[Marca]])</f>
        <v>3.4</v>
      </c>
      <c r="J366" s="10">
        <f>_xlfn.XLOOKUP(Data[[#This Row],[Marca]],$R$3:$R$5,$S$3:$S$5,,0,1)</f>
        <v>1.4999999999999999E-2</v>
      </c>
      <c r="K366" s="8">
        <f ca="1">PRODUCT(Data[[#This Row],[Precio '[Bs.']]],1-Data[[#This Row],[Comisión '[Bs.']]],Data[[#This Row],[Cantidad]])</f>
        <v>341.59799999999996</v>
      </c>
    </row>
    <row r="367" spans="2:11" ht="16.95" customHeight="1" x14ac:dyDescent="0.3">
      <c r="B367" s="3">
        <v>43100</v>
      </c>
      <c r="C367" s="1" t="s">
        <v>12</v>
      </c>
      <c r="D367" s="1" t="s">
        <v>8</v>
      </c>
      <c r="E367" s="1" t="s">
        <v>9</v>
      </c>
      <c r="F367" s="2" t="s">
        <v>15</v>
      </c>
      <c r="G367" s="2" t="s">
        <v>16</v>
      </c>
      <c r="H367" s="8">
        <v>139</v>
      </c>
      <c r="I367" s="9">
        <f ca="1">INDIRECT(Data[[#This Row],[Producto]]) INDIRECT(Data[[#This Row],[Marca]])</f>
        <v>2.5</v>
      </c>
      <c r="J367" s="10">
        <f>_xlfn.XLOOKUP(Data[[#This Row],[Marca]],$R$3:$R$5,$S$3:$S$5,,0,1)</f>
        <v>0.02</v>
      </c>
      <c r="K367" s="8">
        <f ca="1">PRODUCT(Data[[#This Row],[Precio '[Bs.']]],1-Data[[#This Row],[Comisión '[Bs.']]],Data[[#This Row],[Cantidad]])</f>
        <v>340.55</v>
      </c>
    </row>
    <row r="368" spans="2:11" ht="16.95" customHeight="1" x14ac:dyDescent="0.3">
      <c r="B368" s="3">
        <v>43101</v>
      </c>
      <c r="C368" s="1" t="s">
        <v>20</v>
      </c>
      <c r="D368" s="1" t="s">
        <v>13</v>
      </c>
      <c r="E368" s="1" t="s">
        <v>18</v>
      </c>
      <c r="F368" s="2" t="s">
        <v>15</v>
      </c>
      <c r="G368" s="2" t="s">
        <v>16</v>
      </c>
      <c r="H368" s="8">
        <v>145</v>
      </c>
      <c r="I368" s="9">
        <f ca="1">INDIRECT(Data[[#This Row],[Producto]]) INDIRECT(Data[[#This Row],[Marca]])</f>
        <v>2.5</v>
      </c>
      <c r="J368" s="10">
        <f>_xlfn.XLOOKUP(Data[[#This Row],[Marca]],$R$3:$R$5,$S$3:$S$5,,0,1)</f>
        <v>0.02</v>
      </c>
      <c r="K368" s="8">
        <f ca="1">PRODUCT(Data[[#This Row],[Precio '[Bs.']]],1-Data[[#This Row],[Comisión '[Bs.']]],Data[[#This Row],[Cantidad]])</f>
        <v>355.25</v>
      </c>
    </row>
    <row r="369" spans="2:11" ht="16.95" customHeight="1" x14ac:dyDescent="0.3">
      <c r="B369" s="3">
        <v>43102</v>
      </c>
      <c r="C369" s="1" t="s">
        <v>20</v>
      </c>
      <c r="D369" s="1" t="s">
        <v>17</v>
      </c>
      <c r="E369" s="1" t="s">
        <v>14</v>
      </c>
      <c r="F369" s="2" t="s">
        <v>10</v>
      </c>
      <c r="G369" s="2" t="s">
        <v>11</v>
      </c>
      <c r="H369" s="8">
        <v>112</v>
      </c>
      <c r="I369" s="9">
        <f ca="1">INDIRECT(Data[[#This Row],[Producto]]) INDIRECT(Data[[#This Row],[Marca]])</f>
        <v>7.3</v>
      </c>
      <c r="J369" s="10">
        <f>_xlfn.XLOOKUP(Data[[#This Row],[Marca]],$R$3:$R$5,$S$3:$S$5,,0,1)</f>
        <v>1.4999999999999999E-2</v>
      </c>
      <c r="K369" s="8">
        <f ca="1">PRODUCT(Data[[#This Row],[Precio '[Bs.']]],1-Data[[#This Row],[Comisión '[Bs.']]],Data[[#This Row],[Cantidad]])</f>
        <v>805.33600000000001</v>
      </c>
    </row>
    <row r="370" spans="2:11" ht="16.95" customHeight="1" x14ac:dyDescent="0.3">
      <c r="B370" s="3">
        <v>43103</v>
      </c>
      <c r="C370" s="1" t="s">
        <v>12</v>
      </c>
      <c r="D370" s="1" t="s">
        <v>21</v>
      </c>
      <c r="E370" s="1" t="s">
        <v>18</v>
      </c>
      <c r="F370" s="2" t="s">
        <v>22</v>
      </c>
      <c r="G370" s="2" t="s">
        <v>19</v>
      </c>
      <c r="H370" s="8">
        <v>45</v>
      </c>
      <c r="I370" s="9">
        <f ca="1">INDIRECT(Data[[#This Row],[Producto]]) INDIRECT(Data[[#This Row],[Marca]])</f>
        <v>2.6</v>
      </c>
      <c r="J370" s="10">
        <f>_xlfn.XLOOKUP(Data[[#This Row],[Marca]],$R$3:$R$5,$S$3:$S$5,,0,1)</f>
        <v>1.7999999999999999E-2</v>
      </c>
      <c r="K370" s="8">
        <f ca="1">PRODUCT(Data[[#This Row],[Precio '[Bs.']]],1-Data[[#This Row],[Comisión '[Bs.']]],Data[[#This Row],[Cantidad]])</f>
        <v>114.89399999999999</v>
      </c>
    </row>
    <row r="371" spans="2:11" ht="16.95" customHeight="1" x14ac:dyDescent="0.3">
      <c r="B371" s="3">
        <v>43104</v>
      </c>
      <c r="C371" s="1" t="s">
        <v>7</v>
      </c>
      <c r="D371" s="1" t="s">
        <v>8</v>
      </c>
      <c r="E371" s="1" t="s">
        <v>14</v>
      </c>
      <c r="F371" s="2" t="s">
        <v>22</v>
      </c>
      <c r="G371" s="2" t="s">
        <v>11</v>
      </c>
      <c r="H371" s="8">
        <v>66</v>
      </c>
      <c r="I371" s="9">
        <f ca="1">INDIRECT(Data[[#This Row],[Producto]]) INDIRECT(Data[[#This Row],[Marca]])</f>
        <v>3.4</v>
      </c>
      <c r="J371" s="10">
        <f>_xlfn.XLOOKUP(Data[[#This Row],[Marca]],$R$3:$R$5,$S$3:$S$5,,0,1)</f>
        <v>1.4999999999999999E-2</v>
      </c>
      <c r="K371" s="8">
        <f ca="1">PRODUCT(Data[[#This Row],[Precio '[Bs.']]],1-Data[[#This Row],[Comisión '[Bs.']]],Data[[#This Row],[Cantidad]])</f>
        <v>221.03399999999999</v>
      </c>
    </row>
    <row r="372" spans="2:11" ht="16.95" customHeight="1" x14ac:dyDescent="0.3">
      <c r="B372" s="3">
        <v>43105</v>
      </c>
      <c r="C372" s="1" t="s">
        <v>7</v>
      </c>
      <c r="D372" s="1" t="s">
        <v>13</v>
      </c>
      <c r="E372" s="1" t="s">
        <v>9</v>
      </c>
      <c r="F372" s="2" t="s">
        <v>10</v>
      </c>
      <c r="G372" s="2" t="s">
        <v>19</v>
      </c>
      <c r="H372" s="8">
        <v>132</v>
      </c>
      <c r="I372" s="9">
        <f ca="1">INDIRECT(Data[[#This Row],[Producto]]) INDIRECT(Data[[#This Row],[Marca]])</f>
        <v>8</v>
      </c>
      <c r="J372" s="10">
        <f>_xlfn.XLOOKUP(Data[[#This Row],[Marca]],$R$3:$R$5,$S$3:$S$5,,0,1)</f>
        <v>1.7999999999999999E-2</v>
      </c>
      <c r="K372" s="8">
        <f ca="1">PRODUCT(Data[[#This Row],[Precio '[Bs.']]],1-Data[[#This Row],[Comisión '[Bs.']]],Data[[#This Row],[Cantidad]])</f>
        <v>1036.992</v>
      </c>
    </row>
    <row r="373" spans="2:11" ht="16.95" customHeight="1" x14ac:dyDescent="0.3">
      <c r="B373" s="3">
        <v>43106</v>
      </c>
      <c r="C373" s="1" t="s">
        <v>20</v>
      </c>
      <c r="D373" s="1" t="s">
        <v>17</v>
      </c>
      <c r="E373" s="1" t="s">
        <v>14</v>
      </c>
      <c r="F373" s="2" t="s">
        <v>22</v>
      </c>
      <c r="G373" s="2" t="s">
        <v>19</v>
      </c>
      <c r="H373" s="8">
        <v>100</v>
      </c>
      <c r="I373" s="9">
        <f ca="1">INDIRECT(Data[[#This Row],[Producto]]) INDIRECT(Data[[#This Row],[Marca]])</f>
        <v>2.6</v>
      </c>
      <c r="J373" s="10">
        <f>_xlfn.XLOOKUP(Data[[#This Row],[Marca]],$R$3:$R$5,$S$3:$S$5,,0,1)</f>
        <v>1.7999999999999999E-2</v>
      </c>
      <c r="K373" s="8">
        <f ca="1">PRODUCT(Data[[#This Row],[Precio '[Bs.']]],1-Data[[#This Row],[Comisión '[Bs.']]],Data[[#This Row],[Cantidad]])</f>
        <v>255.32</v>
      </c>
    </row>
    <row r="374" spans="2:11" ht="16.95" customHeight="1" x14ac:dyDescent="0.3">
      <c r="B374" s="3">
        <v>43107</v>
      </c>
      <c r="C374" s="1" t="s">
        <v>12</v>
      </c>
      <c r="D374" s="1" t="s">
        <v>21</v>
      </c>
      <c r="E374" s="1" t="s">
        <v>9</v>
      </c>
      <c r="F374" s="2" t="s">
        <v>15</v>
      </c>
      <c r="G374" s="2" t="s">
        <v>16</v>
      </c>
      <c r="H374" s="8">
        <v>121</v>
      </c>
      <c r="I374" s="9">
        <f ca="1">INDIRECT(Data[[#This Row],[Producto]]) INDIRECT(Data[[#This Row],[Marca]])</f>
        <v>2.5</v>
      </c>
      <c r="J374" s="10">
        <f>_xlfn.XLOOKUP(Data[[#This Row],[Marca]],$R$3:$R$5,$S$3:$S$5,,0,1)</f>
        <v>0.02</v>
      </c>
      <c r="K374" s="8">
        <f ca="1">PRODUCT(Data[[#This Row],[Precio '[Bs.']]],1-Data[[#This Row],[Comisión '[Bs.']]],Data[[#This Row],[Cantidad]])</f>
        <v>296.45000000000005</v>
      </c>
    </row>
    <row r="375" spans="2:11" ht="16.95" customHeight="1" x14ac:dyDescent="0.3">
      <c r="B375" s="3">
        <v>43108</v>
      </c>
      <c r="C375" s="1" t="s">
        <v>20</v>
      </c>
      <c r="D375" s="1" t="s">
        <v>8</v>
      </c>
      <c r="E375" s="1" t="s">
        <v>14</v>
      </c>
      <c r="F375" s="2" t="s">
        <v>22</v>
      </c>
      <c r="G375" s="2" t="s">
        <v>11</v>
      </c>
      <c r="H375" s="8">
        <v>96</v>
      </c>
      <c r="I375" s="9">
        <f ca="1">INDIRECT(Data[[#This Row],[Producto]]) INDIRECT(Data[[#This Row],[Marca]])</f>
        <v>3.4</v>
      </c>
      <c r="J375" s="10">
        <f>_xlfn.XLOOKUP(Data[[#This Row],[Marca]],$R$3:$R$5,$S$3:$S$5,,0,1)</f>
        <v>1.4999999999999999E-2</v>
      </c>
      <c r="K375" s="8">
        <f ca="1">PRODUCT(Data[[#This Row],[Precio '[Bs.']]],1-Data[[#This Row],[Comisión '[Bs.']]],Data[[#This Row],[Cantidad]])</f>
        <v>321.50399999999996</v>
      </c>
    </row>
    <row r="376" spans="2:11" ht="16.95" customHeight="1" x14ac:dyDescent="0.3">
      <c r="B376" s="3">
        <v>43109</v>
      </c>
      <c r="C376" s="1" t="s">
        <v>7</v>
      </c>
      <c r="D376" s="1" t="s">
        <v>13</v>
      </c>
      <c r="E376" s="1" t="s">
        <v>14</v>
      </c>
      <c r="F376" s="2" t="s">
        <v>22</v>
      </c>
      <c r="G376" s="2" t="s">
        <v>16</v>
      </c>
      <c r="H376" s="8">
        <v>175</v>
      </c>
      <c r="I376" s="9">
        <f ca="1">INDIRECT(Data[[#This Row],[Producto]]) INDIRECT(Data[[#This Row],[Marca]])</f>
        <v>4.0999999999999996</v>
      </c>
      <c r="J376" s="10">
        <f>_xlfn.XLOOKUP(Data[[#This Row],[Marca]],$R$3:$R$5,$S$3:$S$5,,0,1)</f>
        <v>0.02</v>
      </c>
      <c r="K376" s="8">
        <f ca="1">PRODUCT(Data[[#This Row],[Precio '[Bs.']]],1-Data[[#This Row],[Comisión '[Bs.']]],Data[[#This Row],[Cantidad]])</f>
        <v>703.15</v>
      </c>
    </row>
    <row r="377" spans="2:11" ht="16.95" customHeight="1" x14ac:dyDescent="0.3">
      <c r="B377" s="3">
        <v>43110</v>
      </c>
      <c r="C377" s="1" t="s">
        <v>12</v>
      </c>
      <c r="D377" s="1" t="s">
        <v>17</v>
      </c>
      <c r="E377" s="1" t="s">
        <v>18</v>
      </c>
      <c r="F377" s="2" t="s">
        <v>15</v>
      </c>
      <c r="G377" s="2" t="s">
        <v>19</v>
      </c>
      <c r="H377" s="8">
        <v>47</v>
      </c>
      <c r="I377" s="9">
        <f ca="1">INDIRECT(Data[[#This Row],[Producto]]) INDIRECT(Data[[#This Row],[Marca]])</f>
        <v>3.8</v>
      </c>
      <c r="J377" s="10">
        <f>_xlfn.XLOOKUP(Data[[#This Row],[Marca]],$R$3:$R$5,$S$3:$S$5,,0,1)</f>
        <v>1.7999999999999999E-2</v>
      </c>
      <c r="K377" s="8">
        <f ca="1">PRODUCT(Data[[#This Row],[Precio '[Bs.']]],1-Data[[#This Row],[Comisión '[Bs.']]],Data[[#This Row],[Cantidad]])</f>
        <v>175.3852</v>
      </c>
    </row>
    <row r="378" spans="2:11" ht="16.95" customHeight="1" x14ac:dyDescent="0.3">
      <c r="B378" s="3">
        <v>43111</v>
      </c>
      <c r="C378" s="1" t="s">
        <v>7</v>
      </c>
      <c r="D378" s="1" t="s">
        <v>21</v>
      </c>
      <c r="E378" s="1" t="s">
        <v>9</v>
      </c>
      <c r="F378" s="2" t="s">
        <v>22</v>
      </c>
      <c r="G378" s="2" t="s">
        <v>11</v>
      </c>
      <c r="H378" s="8">
        <v>59</v>
      </c>
      <c r="I378" s="9">
        <f ca="1">INDIRECT(Data[[#This Row],[Producto]]) INDIRECT(Data[[#This Row],[Marca]])</f>
        <v>3.4</v>
      </c>
      <c r="J378" s="10">
        <f>_xlfn.XLOOKUP(Data[[#This Row],[Marca]],$R$3:$R$5,$S$3:$S$5,,0,1)</f>
        <v>1.4999999999999999E-2</v>
      </c>
      <c r="K378" s="8">
        <f ca="1">PRODUCT(Data[[#This Row],[Precio '[Bs.']]],1-Data[[#This Row],[Comisión '[Bs.']]],Data[[#This Row],[Cantidad]])</f>
        <v>197.59099999999998</v>
      </c>
    </row>
    <row r="379" spans="2:11" ht="16.95" customHeight="1" x14ac:dyDescent="0.3">
      <c r="B379" s="3">
        <v>43112</v>
      </c>
      <c r="C379" s="1" t="s">
        <v>12</v>
      </c>
      <c r="D379" s="1" t="s">
        <v>8</v>
      </c>
      <c r="E379" s="1" t="s">
        <v>18</v>
      </c>
      <c r="F379" s="2" t="s">
        <v>15</v>
      </c>
      <c r="G379" s="2" t="s">
        <v>16</v>
      </c>
      <c r="H379" s="8">
        <v>105</v>
      </c>
      <c r="I379" s="9">
        <f ca="1">INDIRECT(Data[[#This Row],[Producto]]) INDIRECT(Data[[#This Row],[Marca]])</f>
        <v>2.5</v>
      </c>
      <c r="J379" s="10">
        <f>_xlfn.XLOOKUP(Data[[#This Row],[Marca]],$R$3:$R$5,$S$3:$S$5,,0,1)</f>
        <v>0.02</v>
      </c>
      <c r="K379" s="8">
        <f ca="1">PRODUCT(Data[[#This Row],[Precio '[Bs.']]],1-Data[[#This Row],[Comisión '[Bs.']]],Data[[#This Row],[Cantidad]])</f>
        <v>257.25</v>
      </c>
    </row>
    <row r="380" spans="2:11" ht="16.95" customHeight="1" x14ac:dyDescent="0.3">
      <c r="B380" s="3">
        <v>43113</v>
      </c>
      <c r="C380" s="1" t="s">
        <v>12</v>
      </c>
      <c r="D380" s="1" t="s">
        <v>13</v>
      </c>
      <c r="E380" s="1" t="s">
        <v>18</v>
      </c>
      <c r="F380" s="2" t="s">
        <v>10</v>
      </c>
      <c r="G380" s="2" t="s">
        <v>16</v>
      </c>
      <c r="H380" s="8">
        <v>166</v>
      </c>
      <c r="I380" s="9">
        <f ca="1">INDIRECT(Data[[#This Row],[Producto]]) INDIRECT(Data[[#This Row],[Marca]])</f>
        <v>5.5</v>
      </c>
      <c r="J380" s="10">
        <f>_xlfn.XLOOKUP(Data[[#This Row],[Marca]],$R$3:$R$5,$S$3:$S$5,,0,1)</f>
        <v>0.02</v>
      </c>
      <c r="K380" s="8">
        <f ca="1">PRODUCT(Data[[#This Row],[Precio '[Bs.']]],1-Data[[#This Row],[Comisión '[Bs.']]],Data[[#This Row],[Cantidad]])</f>
        <v>894.7399999999999</v>
      </c>
    </row>
    <row r="381" spans="2:11" ht="16.95" customHeight="1" x14ac:dyDescent="0.3">
      <c r="B381" s="3">
        <v>43114</v>
      </c>
      <c r="C381" s="1" t="s">
        <v>20</v>
      </c>
      <c r="D381" s="1" t="s">
        <v>17</v>
      </c>
      <c r="E381" s="1" t="s">
        <v>14</v>
      </c>
      <c r="F381" s="2" t="s">
        <v>10</v>
      </c>
      <c r="G381" s="2" t="s">
        <v>11</v>
      </c>
      <c r="H381" s="8">
        <v>64</v>
      </c>
      <c r="I381" s="9">
        <f ca="1">INDIRECT(Data[[#This Row],[Producto]]) INDIRECT(Data[[#This Row],[Marca]])</f>
        <v>7.3</v>
      </c>
      <c r="J381" s="10">
        <f>_xlfn.XLOOKUP(Data[[#This Row],[Marca]],$R$3:$R$5,$S$3:$S$5,,0,1)</f>
        <v>1.4999999999999999E-2</v>
      </c>
      <c r="K381" s="8">
        <f ca="1">PRODUCT(Data[[#This Row],[Precio '[Bs.']]],1-Data[[#This Row],[Comisión '[Bs.']]],Data[[#This Row],[Cantidad]])</f>
        <v>460.19200000000001</v>
      </c>
    </row>
    <row r="382" spans="2:11" ht="16.95" customHeight="1" x14ac:dyDescent="0.3">
      <c r="B382" s="3">
        <v>43115</v>
      </c>
      <c r="C382" s="1" t="s">
        <v>7</v>
      </c>
      <c r="D382" s="1" t="s">
        <v>21</v>
      </c>
      <c r="E382" s="1" t="s">
        <v>18</v>
      </c>
      <c r="F382" s="2" t="s">
        <v>10</v>
      </c>
      <c r="G382" s="2" t="s">
        <v>19</v>
      </c>
      <c r="H382" s="8">
        <v>107</v>
      </c>
      <c r="I382" s="9">
        <f ca="1">INDIRECT(Data[[#This Row],[Producto]]) INDIRECT(Data[[#This Row],[Marca]])</f>
        <v>8</v>
      </c>
      <c r="J382" s="10">
        <f>_xlfn.XLOOKUP(Data[[#This Row],[Marca]],$R$3:$R$5,$S$3:$S$5,,0,1)</f>
        <v>1.7999999999999999E-2</v>
      </c>
      <c r="K382" s="8">
        <f ca="1">PRODUCT(Data[[#This Row],[Precio '[Bs.']]],1-Data[[#This Row],[Comisión '[Bs.']]],Data[[#This Row],[Cantidad]])</f>
        <v>840.59199999999998</v>
      </c>
    </row>
    <row r="383" spans="2:11" ht="16.95" customHeight="1" x14ac:dyDescent="0.3">
      <c r="B383" s="3">
        <v>43116</v>
      </c>
      <c r="C383" s="1" t="s">
        <v>20</v>
      </c>
      <c r="D383" s="1" t="s">
        <v>8</v>
      </c>
      <c r="E383" s="1" t="s">
        <v>9</v>
      </c>
      <c r="F383" s="2" t="s">
        <v>22</v>
      </c>
      <c r="G383" s="2" t="s">
        <v>11</v>
      </c>
      <c r="H383" s="8">
        <v>173</v>
      </c>
      <c r="I383" s="9">
        <f ca="1">INDIRECT(Data[[#This Row],[Producto]]) INDIRECT(Data[[#This Row],[Marca]])</f>
        <v>3.4</v>
      </c>
      <c r="J383" s="10">
        <f>_xlfn.XLOOKUP(Data[[#This Row],[Marca]],$R$3:$R$5,$S$3:$S$5,,0,1)</f>
        <v>1.4999999999999999E-2</v>
      </c>
      <c r="K383" s="8">
        <f ca="1">PRODUCT(Data[[#This Row],[Precio '[Bs.']]],1-Data[[#This Row],[Comisión '[Bs.']]],Data[[#This Row],[Cantidad]])</f>
        <v>579.37699999999995</v>
      </c>
    </row>
    <row r="384" spans="2:11" ht="16.95" customHeight="1" x14ac:dyDescent="0.3">
      <c r="B384" s="3">
        <v>43117</v>
      </c>
      <c r="C384" s="1" t="s">
        <v>20</v>
      </c>
      <c r="D384" s="1" t="s">
        <v>13</v>
      </c>
      <c r="E384" s="1" t="s">
        <v>9</v>
      </c>
      <c r="F384" s="2" t="s">
        <v>15</v>
      </c>
      <c r="G384" s="2" t="s">
        <v>19</v>
      </c>
      <c r="H384" s="8">
        <v>88</v>
      </c>
      <c r="I384" s="9">
        <f ca="1">INDIRECT(Data[[#This Row],[Producto]]) INDIRECT(Data[[#This Row],[Marca]])</f>
        <v>3.8</v>
      </c>
      <c r="J384" s="10">
        <f>_xlfn.XLOOKUP(Data[[#This Row],[Marca]],$R$3:$R$5,$S$3:$S$5,,0,1)</f>
        <v>1.7999999999999999E-2</v>
      </c>
      <c r="K384" s="8">
        <f ca="1">PRODUCT(Data[[#This Row],[Precio '[Bs.']]],1-Data[[#This Row],[Comisión '[Bs.']]],Data[[#This Row],[Cantidad]])</f>
        <v>328.38079999999997</v>
      </c>
    </row>
    <row r="385" spans="2:11" ht="16.95" customHeight="1" x14ac:dyDescent="0.3">
      <c r="B385" s="3">
        <v>43118</v>
      </c>
      <c r="C385" s="1" t="s">
        <v>7</v>
      </c>
      <c r="D385" s="1" t="s">
        <v>17</v>
      </c>
      <c r="E385" s="1" t="s">
        <v>14</v>
      </c>
      <c r="F385" s="2" t="s">
        <v>10</v>
      </c>
      <c r="G385" s="2" t="s">
        <v>19</v>
      </c>
      <c r="H385" s="8">
        <v>195</v>
      </c>
      <c r="I385" s="9">
        <f ca="1">INDIRECT(Data[[#This Row],[Producto]]) INDIRECT(Data[[#This Row],[Marca]])</f>
        <v>8</v>
      </c>
      <c r="J385" s="10">
        <f>_xlfn.XLOOKUP(Data[[#This Row],[Marca]],$R$3:$R$5,$S$3:$S$5,,0,1)</f>
        <v>1.7999999999999999E-2</v>
      </c>
      <c r="K385" s="8">
        <f ca="1">PRODUCT(Data[[#This Row],[Precio '[Bs.']]],1-Data[[#This Row],[Comisión '[Bs.']]],Data[[#This Row],[Cantidad]])</f>
        <v>1531.92</v>
      </c>
    </row>
    <row r="386" spans="2:11" ht="16.95" customHeight="1" x14ac:dyDescent="0.3">
      <c r="B386" s="3">
        <v>43119</v>
      </c>
      <c r="C386" s="1" t="s">
        <v>7</v>
      </c>
      <c r="D386" s="1" t="s">
        <v>21</v>
      </c>
      <c r="E386" s="1" t="s">
        <v>9</v>
      </c>
      <c r="F386" s="2" t="s">
        <v>15</v>
      </c>
      <c r="G386" s="2" t="s">
        <v>16</v>
      </c>
      <c r="H386" s="8">
        <v>126</v>
      </c>
      <c r="I386" s="9">
        <f ca="1">INDIRECT(Data[[#This Row],[Producto]]) INDIRECT(Data[[#This Row],[Marca]])</f>
        <v>2.5</v>
      </c>
      <c r="J386" s="10">
        <f>_xlfn.XLOOKUP(Data[[#This Row],[Marca]],$R$3:$R$5,$S$3:$S$5,,0,1)</f>
        <v>0.02</v>
      </c>
      <c r="K386" s="8">
        <f ca="1">PRODUCT(Data[[#This Row],[Precio '[Bs.']]],1-Data[[#This Row],[Comisión '[Bs.']]],Data[[#This Row],[Cantidad]])</f>
        <v>308.70000000000005</v>
      </c>
    </row>
    <row r="387" spans="2:11" ht="16.95" customHeight="1" x14ac:dyDescent="0.3">
      <c r="B387" s="3">
        <v>43120</v>
      </c>
      <c r="C387" s="1" t="s">
        <v>12</v>
      </c>
      <c r="D387" s="1" t="s">
        <v>8</v>
      </c>
      <c r="E387" s="1" t="s">
        <v>18</v>
      </c>
      <c r="F387" s="2" t="s">
        <v>10</v>
      </c>
      <c r="G387" s="2" t="s">
        <v>11</v>
      </c>
      <c r="H387" s="8">
        <v>99</v>
      </c>
      <c r="I387" s="9">
        <f ca="1">INDIRECT(Data[[#This Row],[Producto]]) INDIRECT(Data[[#This Row],[Marca]])</f>
        <v>7.3</v>
      </c>
      <c r="J387" s="10">
        <f>_xlfn.XLOOKUP(Data[[#This Row],[Marca]],$R$3:$R$5,$S$3:$S$5,,0,1)</f>
        <v>1.4999999999999999E-2</v>
      </c>
      <c r="K387" s="8">
        <f ca="1">PRODUCT(Data[[#This Row],[Precio '[Bs.']]],1-Data[[#This Row],[Comisión '[Bs.']]],Data[[#This Row],[Cantidad]])</f>
        <v>711.85950000000003</v>
      </c>
    </row>
    <row r="388" spans="2:11" ht="16.95" customHeight="1" x14ac:dyDescent="0.3">
      <c r="B388" s="3">
        <v>43121</v>
      </c>
      <c r="C388" s="1" t="s">
        <v>7</v>
      </c>
      <c r="D388" s="1" t="s">
        <v>13</v>
      </c>
      <c r="E388" s="1" t="s">
        <v>14</v>
      </c>
      <c r="F388" s="2" t="s">
        <v>22</v>
      </c>
      <c r="G388" s="2" t="s">
        <v>16</v>
      </c>
      <c r="H388" s="8">
        <v>103</v>
      </c>
      <c r="I388" s="9">
        <f ca="1">INDIRECT(Data[[#This Row],[Producto]]) INDIRECT(Data[[#This Row],[Marca]])</f>
        <v>4.0999999999999996</v>
      </c>
      <c r="J388" s="10">
        <f>_xlfn.XLOOKUP(Data[[#This Row],[Marca]],$R$3:$R$5,$S$3:$S$5,,0,1)</f>
        <v>0.02</v>
      </c>
      <c r="K388" s="8">
        <f ca="1">PRODUCT(Data[[#This Row],[Precio '[Bs.']]],1-Data[[#This Row],[Comisión '[Bs.']]],Data[[#This Row],[Cantidad]])</f>
        <v>413.85399999999998</v>
      </c>
    </row>
    <row r="389" spans="2:11" ht="16.95" customHeight="1" x14ac:dyDescent="0.3">
      <c r="B389" s="3">
        <v>43122</v>
      </c>
      <c r="C389" s="1" t="s">
        <v>20</v>
      </c>
      <c r="D389" s="1" t="s">
        <v>17</v>
      </c>
      <c r="E389" s="1" t="s">
        <v>18</v>
      </c>
      <c r="F389" s="2" t="s">
        <v>15</v>
      </c>
      <c r="G389" s="2" t="s">
        <v>19</v>
      </c>
      <c r="H389" s="8">
        <v>137</v>
      </c>
      <c r="I389" s="9">
        <f ca="1">INDIRECT(Data[[#This Row],[Producto]]) INDIRECT(Data[[#This Row],[Marca]])</f>
        <v>3.8</v>
      </c>
      <c r="J389" s="10">
        <f>_xlfn.XLOOKUP(Data[[#This Row],[Marca]],$R$3:$R$5,$S$3:$S$5,,0,1)</f>
        <v>1.7999999999999999E-2</v>
      </c>
      <c r="K389" s="8">
        <f ca="1">PRODUCT(Data[[#This Row],[Precio '[Bs.']]],1-Data[[#This Row],[Comisión '[Bs.']]],Data[[#This Row],[Cantidad]])</f>
        <v>511.22919999999999</v>
      </c>
    </row>
    <row r="390" spans="2:11" ht="16.95" customHeight="1" x14ac:dyDescent="0.3">
      <c r="B390" s="3">
        <v>43123</v>
      </c>
      <c r="C390" s="1" t="s">
        <v>12</v>
      </c>
      <c r="D390" s="1" t="s">
        <v>21</v>
      </c>
      <c r="E390" s="1" t="s">
        <v>18</v>
      </c>
      <c r="F390" s="2" t="s">
        <v>15</v>
      </c>
      <c r="G390" s="2" t="s">
        <v>11</v>
      </c>
      <c r="H390" s="8">
        <v>152</v>
      </c>
      <c r="I390" s="9">
        <f ca="1">INDIRECT(Data[[#This Row],[Producto]]) INDIRECT(Data[[#This Row],[Marca]])</f>
        <v>4.9000000000000004</v>
      </c>
      <c r="J390" s="10">
        <f>_xlfn.XLOOKUP(Data[[#This Row],[Marca]],$R$3:$R$5,$S$3:$S$5,,0,1)</f>
        <v>1.4999999999999999E-2</v>
      </c>
      <c r="K390" s="8">
        <f ca="1">PRODUCT(Data[[#This Row],[Precio '[Bs.']]],1-Data[[#This Row],[Comisión '[Bs.']]],Data[[#This Row],[Cantidad]])</f>
        <v>733.62800000000004</v>
      </c>
    </row>
    <row r="391" spans="2:11" ht="16.95" customHeight="1" x14ac:dyDescent="0.3">
      <c r="B391" s="3">
        <v>43124</v>
      </c>
      <c r="C391" s="1" t="s">
        <v>20</v>
      </c>
      <c r="D391" s="1" t="s">
        <v>8</v>
      </c>
      <c r="E391" s="1" t="s">
        <v>14</v>
      </c>
      <c r="F391" s="2" t="s">
        <v>10</v>
      </c>
      <c r="G391" s="2" t="s">
        <v>16</v>
      </c>
      <c r="H391" s="8">
        <v>127</v>
      </c>
      <c r="I391" s="9">
        <f ca="1">INDIRECT(Data[[#This Row],[Producto]]) INDIRECT(Data[[#This Row],[Marca]])</f>
        <v>5.5</v>
      </c>
      <c r="J391" s="10">
        <f>_xlfn.XLOOKUP(Data[[#This Row],[Marca]],$R$3:$R$5,$S$3:$S$5,,0,1)</f>
        <v>0.02</v>
      </c>
      <c r="K391" s="8">
        <f ca="1">PRODUCT(Data[[#This Row],[Precio '[Bs.']]],1-Data[[#This Row],[Comisión '[Bs.']]],Data[[#This Row],[Cantidad]])</f>
        <v>684.53</v>
      </c>
    </row>
    <row r="392" spans="2:11" ht="16.95" customHeight="1" x14ac:dyDescent="0.3">
      <c r="B392" s="3">
        <v>43125</v>
      </c>
      <c r="C392" s="1" t="s">
        <v>20</v>
      </c>
      <c r="D392" s="1" t="s">
        <v>13</v>
      </c>
      <c r="E392" s="1" t="s">
        <v>9</v>
      </c>
      <c r="F392" s="2" t="s">
        <v>22</v>
      </c>
      <c r="G392" s="2" t="s">
        <v>16</v>
      </c>
      <c r="H392" s="8">
        <v>27</v>
      </c>
      <c r="I392" s="9">
        <f ca="1">INDIRECT(Data[[#This Row],[Producto]]) INDIRECT(Data[[#This Row],[Marca]])</f>
        <v>4.0999999999999996</v>
      </c>
      <c r="J392" s="10">
        <f>_xlfn.XLOOKUP(Data[[#This Row],[Marca]],$R$3:$R$5,$S$3:$S$5,,0,1)</f>
        <v>0.02</v>
      </c>
      <c r="K392" s="8">
        <f ca="1">PRODUCT(Data[[#This Row],[Precio '[Bs.']]],1-Data[[#This Row],[Comisión '[Bs.']]],Data[[#This Row],[Cantidad]])</f>
        <v>108.48599999999999</v>
      </c>
    </row>
    <row r="393" spans="2:11" ht="16.95" customHeight="1" x14ac:dyDescent="0.3">
      <c r="B393" s="3">
        <v>43126</v>
      </c>
      <c r="C393" s="1" t="s">
        <v>12</v>
      </c>
      <c r="D393" s="1" t="s">
        <v>17</v>
      </c>
      <c r="E393" s="1" t="s">
        <v>14</v>
      </c>
      <c r="F393" s="2" t="s">
        <v>22</v>
      </c>
      <c r="G393" s="2" t="s">
        <v>11</v>
      </c>
      <c r="H393" s="8">
        <v>179</v>
      </c>
      <c r="I393" s="9">
        <f ca="1">INDIRECT(Data[[#This Row],[Producto]]) INDIRECT(Data[[#This Row],[Marca]])</f>
        <v>3.4</v>
      </c>
      <c r="J393" s="10">
        <f>_xlfn.XLOOKUP(Data[[#This Row],[Marca]],$R$3:$R$5,$S$3:$S$5,,0,1)</f>
        <v>1.4999999999999999E-2</v>
      </c>
      <c r="K393" s="8">
        <f ca="1">PRODUCT(Data[[#This Row],[Precio '[Bs.']]],1-Data[[#This Row],[Comisión '[Bs.']]],Data[[#This Row],[Cantidad]])</f>
        <v>599.471</v>
      </c>
    </row>
    <row r="394" spans="2:11" ht="16.95" customHeight="1" x14ac:dyDescent="0.3">
      <c r="B394" s="3">
        <v>43127</v>
      </c>
      <c r="C394" s="1" t="s">
        <v>7</v>
      </c>
      <c r="D394" s="1" t="s">
        <v>21</v>
      </c>
      <c r="E394" s="1" t="s">
        <v>14</v>
      </c>
      <c r="F394" s="2" t="s">
        <v>10</v>
      </c>
      <c r="G394" s="2" t="s">
        <v>19</v>
      </c>
      <c r="H394" s="8">
        <v>192</v>
      </c>
      <c r="I394" s="9">
        <f ca="1">INDIRECT(Data[[#This Row],[Producto]]) INDIRECT(Data[[#This Row],[Marca]])</f>
        <v>8</v>
      </c>
      <c r="J394" s="10">
        <f>_xlfn.XLOOKUP(Data[[#This Row],[Marca]],$R$3:$R$5,$S$3:$S$5,,0,1)</f>
        <v>1.7999999999999999E-2</v>
      </c>
      <c r="K394" s="8">
        <f ca="1">PRODUCT(Data[[#This Row],[Precio '[Bs.']]],1-Data[[#This Row],[Comisión '[Bs.']]],Data[[#This Row],[Cantidad]])</f>
        <v>1508.3519999999999</v>
      </c>
    </row>
    <row r="395" spans="2:11" ht="16.95" customHeight="1" x14ac:dyDescent="0.3">
      <c r="B395" s="3">
        <v>43128</v>
      </c>
      <c r="C395" s="1" t="s">
        <v>7</v>
      </c>
      <c r="D395" s="1" t="s">
        <v>8</v>
      </c>
      <c r="E395" s="1" t="s">
        <v>9</v>
      </c>
      <c r="F395" s="2" t="s">
        <v>22</v>
      </c>
      <c r="G395" s="2" t="s">
        <v>11</v>
      </c>
      <c r="H395" s="8">
        <v>63</v>
      </c>
      <c r="I395" s="9">
        <f ca="1">INDIRECT(Data[[#This Row],[Producto]]) INDIRECT(Data[[#This Row],[Marca]])</f>
        <v>3.4</v>
      </c>
      <c r="J395" s="10">
        <f>_xlfn.XLOOKUP(Data[[#This Row],[Marca]],$R$3:$R$5,$S$3:$S$5,,0,1)</f>
        <v>1.4999999999999999E-2</v>
      </c>
      <c r="K395" s="8">
        <f ca="1">PRODUCT(Data[[#This Row],[Precio '[Bs.']]],1-Data[[#This Row],[Comisión '[Bs.']]],Data[[#This Row],[Cantidad]])</f>
        <v>210.98699999999999</v>
      </c>
    </row>
    <row r="396" spans="2:11" ht="16.95" customHeight="1" x14ac:dyDescent="0.3">
      <c r="B396" s="3">
        <v>43129</v>
      </c>
      <c r="C396" s="1" t="s">
        <v>20</v>
      </c>
      <c r="D396" s="1" t="s">
        <v>13</v>
      </c>
      <c r="E396" s="1" t="s">
        <v>14</v>
      </c>
      <c r="F396" s="2" t="s">
        <v>15</v>
      </c>
      <c r="G396" s="2" t="s">
        <v>19</v>
      </c>
      <c r="H396" s="8">
        <v>91</v>
      </c>
      <c r="I396" s="9">
        <f ca="1">INDIRECT(Data[[#This Row],[Producto]]) INDIRECT(Data[[#This Row],[Marca]])</f>
        <v>3.8</v>
      </c>
      <c r="J396" s="10">
        <f>_xlfn.XLOOKUP(Data[[#This Row],[Marca]],$R$3:$R$5,$S$3:$S$5,,0,1)</f>
        <v>1.7999999999999999E-2</v>
      </c>
      <c r="K396" s="8">
        <f ca="1">PRODUCT(Data[[#This Row],[Precio '[Bs.']]],1-Data[[#This Row],[Comisión '[Bs.']]],Data[[#This Row],[Cantidad]])</f>
        <v>339.57560000000001</v>
      </c>
    </row>
    <row r="397" spans="2:11" ht="16.95" customHeight="1" x14ac:dyDescent="0.3">
      <c r="B397" s="3">
        <v>43130</v>
      </c>
      <c r="C397" s="1" t="s">
        <v>12</v>
      </c>
      <c r="D397" s="1" t="s">
        <v>17</v>
      </c>
      <c r="E397" s="1" t="s">
        <v>18</v>
      </c>
      <c r="F397" s="2" t="s">
        <v>22</v>
      </c>
      <c r="G397" s="2" t="s">
        <v>19</v>
      </c>
      <c r="H397" s="8">
        <v>181</v>
      </c>
      <c r="I397" s="9">
        <f ca="1">INDIRECT(Data[[#This Row],[Producto]]) INDIRECT(Data[[#This Row],[Marca]])</f>
        <v>2.6</v>
      </c>
      <c r="J397" s="10">
        <f>_xlfn.XLOOKUP(Data[[#This Row],[Marca]],$R$3:$R$5,$S$3:$S$5,,0,1)</f>
        <v>1.7999999999999999E-2</v>
      </c>
      <c r="K397" s="8">
        <f ca="1">PRODUCT(Data[[#This Row],[Precio '[Bs.']]],1-Data[[#This Row],[Comisión '[Bs.']]],Data[[#This Row],[Cantidad]])</f>
        <v>462.12919999999997</v>
      </c>
    </row>
    <row r="398" spans="2:11" ht="16.95" customHeight="1" x14ac:dyDescent="0.3">
      <c r="B398" s="3">
        <v>43131</v>
      </c>
      <c r="C398" s="1" t="s">
        <v>20</v>
      </c>
      <c r="D398" s="1" t="s">
        <v>21</v>
      </c>
      <c r="E398" s="1" t="s">
        <v>9</v>
      </c>
      <c r="F398" s="2" t="s">
        <v>22</v>
      </c>
      <c r="G398" s="2" t="s">
        <v>16</v>
      </c>
      <c r="H398" s="8">
        <v>103</v>
      </c>
      <c r="I398" s="9">
        <f ca="1">INDIRECT(Data[[#This Row],[Producto]]) INDIRECT(Data[[#This Row],[Marca]])</f>
        <v>4.0999999999999996</v>
      </c>
      <c r="J398" s="10">
        <f>_xlfn.XLOOKUP(Data[[#This Row],[Marca]],$R$3:$R$5,$S$3:$S$5,,0,1)</f>
        <v>0.02</v>
      </c>
      <c r="K398" s="8">
        <f ca="1">PRODUCT(Data[[#This Row],[Precio '[Bs.']]],1-Data[[#This Row],[Comisión '[Bs.']]],Data[[#This Row],[Cantidad]])</f>
        <v>413.85399999999998</v>
      </c>
    </row>
    <row r="399" spans="2:11" ht="16.95" customHeight="1" x14ac:dyDescent="0.3">
      <c r="B399" s="3">
        <v>43132</v>
      </c>
      <c r="C399" s="1" t="s">
        <v>7</v>
      </c>
      <c r="D399" s="1" t="s">
        <v>8</v>
      </c>
      <c r="E399" s="1" t="s">
        <v>9</v>
      </c>
      <c r="F399" s="2" t="s">
        <v>15</v>
      </c>
      <c r="G399" s="2" t="s">
        <v>11</v>
      </c>
      <c r="H399" s="8">
        <v>62</v>
      </c>
      <c r="I399" s="9">
        <f ca="1">INDIRECT(Data[[#This Row],[Producto]]) INDIRECT(Data[[#This Row],[Marca]])</f>
        <v>4.9000000000000004</v>
      </c>
      <c r="J399" s="10">
        <f>_xlfn.XLOOKUP(Data[[#This Row],[Marca]],$R$3:$R$5,$S$3:$S$5,,0,1)</f>
        <v>1.4999999999999999E-2</v>
      </c>
      <c r="K399" s="8">
        <f ca="1">PRODUCT(Data[[#This Row],[Precio '[Bs.']]],1-Data[[#This Row],[Comisión '[Bs.']]],Data[[#This Row],[Cantidad]])</f>
        <v>299.24299999999999</v>
      </c>
    </row>
    <row r="400" spans="2:11" ht="16.95" customHeight="1" x14ac:dyDescent="0.3">
      <c r="B400" s="3">
        <v>43133</v>
      </c>
      <c r="C400" s="1" t="s">
        <v>12</v>
      </c>
      <c r="D400" s="1" t="s">
        <v>13</v>
      </c>
      <c r="E400" s="1" t="s">
        <v>18</v>
      </c>
      <c r="F400" s="2" t="s">
        <v>22</v>
      </c>
      <c r="G400" s="2" t="s">
        <v>16</v>
      </c>
      <c r="H400" s="8">
        <v>103</v>
      </c>
      <c r="I400" s="9">
        <f ca="1">INDIRECT(Data[[#This Row],[Producto]]) INDIRECT(Data[[#This Row],[Marca]])</f>
        <v>4.0999999999999996</v>
      </c>
      <c r="J400" s="10">
        <f>_xlfn.XLOOKUP(Data[[#This Row],[Marca]],$R$3:$R$5,$S$3:$S$5,,0,1)</f>
        <v>0.02</v>
      </c>
      <c r="K400" s="8">
        <f ca="1">PRODUCT(Data[[#This Row],[Precio '[Bs.']]],1-Data[[#This Row],[Comisión '[Bs.']]],Data[[#This Row],[Cantidad]])</f>
        <v>413.85399999999998</v>
      </c>
    </row>
    <row r="401" spans="2:11" ht="16.95" customHeight="1" x14ac:dyDescent="0.3">
      <c r="B401" s="3">
        <v>43134</v>
      </c>
      <c r="C401" s="1" t="s">
        <v>7</v>
      </c>
      <c r="D401" s="1" t="s">
        <v>17</v>
      </c>
      <c r="E401" s="1" t="s">
        <v>14</v>
      </c>
      <c r="F401" s="2" t="s">
        <v>15</v>
      </c>
      <c r="G401" s="2" t="s">
        <v>19</v>
      </c>
      <c r="H401" s="8">
        <v>152</v>
      </c>
      <c r="I401" s="9">
        <f ca="1">INDIRECT(Data[[#This Row],[Producto]]) INDIRECT(Data[[#This Row],[Marca]])</f>
        <v>3.8</v>
      </c>
      <c r="J401" s="10">
        <f>_xlfn.XLOOKUP(Data[[#This Row],[Marca]],$R$3:$R$5,$S$3:$S$5,,0,1)</f>
        <v>1.7999999999999999E-2</v>
      </c>
      <c r="K401" s="8">
        <f ca="1">PRODUCT(Data[[#This Row],[Precio '[Bs.']]],1-Data[[#This Row],[Comisión '[Bs.']]],Data[[#This Row],[Cantidad]])</f>
        <v>567.20319999999992</v>
      </c>
    </row>
    <row r="402" spans="2:11" ht="16.95" customHeight="1" x14ac:dyDescent="0.3">
      <c r="B402" s="3">
        <v>43135</v>
      </c>
      <c r="C402" s="1" t="s">
        <v>12</v>
      </c>
      <c r="D402" s="1" t="s">
        <v>21</v>
      </c>
      <c r="E402" s="1" t="s">
        <v>18</v>
      </c>
      <c r="F402" s="2" t="s">
        <v>10</v>
      </c>
      <c r="G402" s="2" t="s">
        <v>11</v>
      </c>
      <c r="H402" s="8">
        <v>48</v>
      </c>
      <c r="I402" s="9">
        <f ca="1">INDIRECT(Data[[#This Row],[Producto]]) INDIRECT(Data[[#This Row],[Marca]])</f>
        <v>7.3</v>
      </c>
      <c r="J402" s="10">
        <f>_xlfn.XLOOKUP(Data[[#This Row],[Marca]],$R$3:$R$5,$S$3:$S$5,,0,1)</f>
        <v>1.4999999999999999E-2</v>
      </c>
      <c r="K402" s="8">
        <f ca="1">PRODUCT(Data[[#This Row],[Precio '[Bs.']]],1-Data[[#This Row],[Comisión '[Bs.']]],Data[[#This Row],[Cantidad]])</f>
        <v>345.14400000000001</v>
      </c>
    </row>
    <row r="403" spans="2:11" ht="16.95" customHeight="1" x14ac:dyDescent="0.3">
      <c r="B403" s="3">
        <v>43136</v>
      </c>
      <c r="C403" s="1" t="s">
        <v>12</v>
      </c>
      <c r="D403" s="1" t="s">
        <v>8</v>
      </c>
      <c r="E403" s="1" t="s">
        <v>14</v>
      </c>
      <c r="F403" s="2" t="s">
        <v>10</v>
      </c>
      <c r="G403" s="2" t="s">
        <v>16</v>
      </c>
      <c r="H403" s="8">
        <v>52</v>
      </c>
      <c r="I403" s="9">
        <f ca="1">INDIRECT(Data[[#This Row],[Producto]]) INDIRECT(Data[[#This Row],[Marca]])</f>
        <v>5.5</v>
      </c>
      <c r="J403" s="10">
        <f>_xlfn.XLOOKUP(Data[[#This Row],[Marca]],$R$3:$R$5,$S$3:$S$5,,0,1)</f>
        <v>0.02</v>
      </c>
      <c r="K403" s="8">
        <f ca="1">PRODUCT(Data[[#This Row],[Precio '[Bs.']]],1-Data[[#This Row],[Comisión '[Bs.']]],Data[[#This Row],[Cantidad]])</f>
        <v>280.27999999999997</v>
      </c>
    </row>
    <row r="404" spans="2:11" ht="16.95" customHeight="1" x14ac:dyDescent="0.3">
      <c r="B404" s="3">
        <v>43137</v>
      </c>
      <c r="C404" s="1" t="s">
        <v>20</v>
      </c>
      <c r="D404" s="1" t="s">
        <v>13</v>
      </c>
      <c r="E404" s="1" t="s">
        <v>9</v>
      </c>
      <c r="F404" s="2" t="s">
        <v>10</v>
      </c>
      <c r="G404" s="2" t="s">
        <v>16</v>
      </c>
      <c r="H404" s="8">
        <v>129</v>
      </c>
      <c r="I404" s="9">
        <f ca="1">INDIRECT(Data[[#This Row],[Producto]]) INDIRECT(Data[[#This Row],[Marca]])</f>
        <v>5.5</v>
      </c>
      <c r="J404" s="10">
        <f>_xlfn.XLOOKUP(Data[[#This Row],[Marca]],$R$3:$R$5,$S$3:$S$5,,0,1)</f>
        <v>0.02</v>
      </c>
      <c r="K404" s="8">
        <f ca="1">PRODUCT(Data[[#This Row],[Precio '[Bs.']]],1-Data[[#This Row],[Comisión '[Bs.']]],Data[[#This Row],[Cantidad]])</f>
        <v>695.31</v>
      </c>
    </row>
    <row r="405" spans="2:11" ht="16.95" customHeight="1" x14ac:dyDescent="0.3">
      <c r="B405" s="3">
        <v>43138</v>
      </c>
      <c r="C405" s="1" t="s">
        <v>7</v>
      </c>
      <c r="D405" s="1" t="s">
        <v>17</v>
      </c>
      <c r="E405" s="1" t="s">
        <v>14</v>
      </c>
      <c r="F405" s="2" t="s">
        <v>22</v>
      </c>
      <c r="G405" s="2" t="s">
        <v>11</v>
      </c>
      <c r="H405" s="8">
        <v>71</v>
      </c>
      <c r="I405" s="9">
        <f ca="1">INDIRECT(Data[[#This Row],[Producto]]) INDIRECT(Data[[#This Row],[Marca]])</f>
        <v>3.4</v>
      </c>
      <c r="J405" s="10">
        <f>_xlfn.XLOOKUP(Data[[#This Row],[Marca]],$R$3:$R$5,$S$3:$S$5,,0,1)</f>
        <v>1.4999999999999999E-2</v>
      </c>
      <c r="K405" s="8">
        <f ca="1">PRODUCT(Data[[#This Row],[Precio '[Bs.']]],1-Data[[#This Row],[Comisión '[Bs.']]],Data[[#This Row],[Cantidad]])</f>
        <v>237.779</v>
      </c>
    </row>
    <row r="406" spans="2:11" ht="16.95" customHeight="1" x14ac:dyDescent="0.3">
      <c r="B406" s="3">
        <v>43139</v>
      </c>
      <c r="C406" s="1" t="s">
        <v>20</v>
      </c>
      <c r="D406" s="1" t="s">
        <v>21</v>
      </c>
      <c r="E406" s="1" t="s">
        <v>9</v>
      </c>
      <c r="F406" s="2" t="s">
        <v>15</v>
      </c>
      <c r="G406" s="2" t="s">
        <v>19</v>
      </c>
      <c r="H406" s="8">
        <v>172</v>
      </c>
      <c r="I406" s="9">
        <f ca="1">INDIRECT(Data[[#This Row],[Producto]]) INDIRECT(Data[[#This Row],[Marca]])</f>
        <v>3.8</v>
      </c>
      <c r="J406" s="10">
        <f>_xlfn.XLOOKUP(Data[[#This Row],[Marca]],$R$3:$R$5,$S$3:$S$5,,0,1)</f>
        <v>1.7999999999999999E-2</v>
      </c>
      <c r="K406" s="8">
        <f ca="1">PRODUCT(Data[[#This Row],[Precio '[Bs.']]],1-Data[[#This Row],[Comisión '[Bs.']]],Data[[#This Row],[Cantidad]])</f>
        <v>641.83519999999999</v>
      </c>
    </row>
    <row r="407" spans="2:11" ht="16.95" customHeight="1" x14ac:dyDescent="0.3">
      <c r="B407" s="3">
        <v>43140</v>
      </c>
      <c r="C407" s="1" t="s">
        <v>20</v>
      </c>
      <c r="D407" s="1" t="s">
        <v>8</v>
      </c>
      <c r="E407" s="1" t="s">
        <v>14</v>
      </c>
      <c r="F407" s="2" t="s">
        <v>10</v>
      </c>
      <c r="G407" s="2" t="s">
        <v>11</v>
      </c>
      <c r="H407" s="8">
        <v>52</v>
      </c>
      <c r="I407" s="9">
        <f ca="1">INDIRECT(Data[[#This Row],[Producto]]) INDIRECT(Data[[#This Row],[Marca]])</f>
        <v>7.3</v>
      </c>
      <c r="J407" s="10">
        <f>_xlfn.XLOOKUP(Data[[#This Row],[Marca]],$R$3:$R$5,$S$3:$S$5,,0,1)</f>
        <v>1.4999999999999999E-2</v>
      </c>
      <c r="K407" s="8">
        <f ca="1">PRODUCT(Data[[#This Row],[Precio '[Bs.']]],1-Data[[#This Row],[Comisión '[Bs.']]],Data[[#This Row],[Cantidad]])</f>
        <v>373.90600000000001</v>
      </c>
    </row>
    <row r="408" spans="2:11" ht="16.95" customHeight="1" x14ac:dyDescent="0.3">
      <c r="B408" s="3">
        <v>43141</v>
      </c>
      <c r="C408" s="1" t="s">
        <v>7</v>
      </c>
      <c r="D408" s="1" t="s">
        <v>13</v>
      </c>
      <c r="E408" s="1" t="s">
        <v>14</v>
      </c>
      <c r="F408" s="2" t="s">
        <v>15</v>
      </c>
      <c r="G408" s="2" t="s">
        <v>19</v>
      </c>
      <c r="H408" s="8">
        <v>179</v>
      </c>
      <c r="I408" s="9">
        <f ca="1">INDIRECT(Data[[#This Row],[Producto]]) INDIRECT(Data[[#This Row],[Marca]])</f>
        <v>3.8</v>
      </c>
      <c r="J408" s="10">
        <f>_xlfn.XLOOKUP(Data[[#This Row],[Marca]],$R$3:$R$5,$S$3:$S$5,,0,1)</f>
        <v>1.7999999999999999E-2</v>
      </c>
      <c r="K408" s="8">
        <f ca="1">PRODUCT(Data[[#This Row],[Precio '[Bs.']]],1-Data[[#This Row],[Comisión '[Bs.']]],Data[[#This Row],[Cantidad]])</f>
        <v>667.95639999999992</v>
      </c>
    </row>
    <row r="409" spans="2:11" ht="16.95" customHeight="1" x14ac:dyDescent="0.3">
      <c r="B409" s="3">
        <v>43142</v>
      </c>
      <c r="C409" s="1" t="s">
        <v>7</v>
      </c>
      <c r="D409" s="1" t="s">
        <v>17</v>
      </c>
      <c r="E409" s="1" t="s">
        <v>18</v>
      </c>
      <c r="F409" s="2" t="s">
        <v>10</v>
      </c>
      <c r="G409" s="2" t="s">
        <v>19</v>
      </c>
      <c r="H409" s="8">
        <v>68</v>
      </c>
      <c r="I409" s="9">
        <f ca="1">INDIRECT(Data[[#This Row],[Producto]]) INDIRECT(Data[[#This Row],[Marca]])</f>
        <v>8</v>
      </c>
      <c r="J409" s="10">
        <f>_xlfn.XLOOKUP(Data[[#This Row],[Marca]],$R$3:$R$5,$S$3:$S$5,,0,1)</f>
        <v>1.7999999999999999E-2</v>
      </c>
      <c r="K409" s="8">
        <f ca="1">PRODUCT(Data[[#This Row],[Precio '[Bs.']]],1-Data[[#This Row],[Comisión '[Bs.']]],Data[[#This Row],[Cantidad]])</f>
        <v>534.20799999999997</v>
      </c>
    </row>
    <row r="410" spans="2:11" ht="16.95" customHeight="1" x14ac:dyDescent="0.3">
      <c r="B410" s="3">
        <v>43143</v>
      </c>
      <c r="C410" s="1" t="s">
        <v>12</v>
      </c>
      <c r="D410" s="1" t="s">
        <v>21</v>
      </c>
      <c r="E410" s="1" t="s">
        <v>9</v>
      </c>
      <c r="F410" s="2" t="s">
        <v>22</v>
      </c>
      <c r="G410" s="2" t="s">
        <v>16</v>
      </c>
      <c r="H410" s="8">
        <v>34</v>
      </c>
      <c r="I410" s="9">
        <f ca="1">INDIRECT(Data[[#This Row],[Producto]]) INDIRECT(Data[[#This Row],[Marca]])</f>
        <v>4.0999999999999996</v>
      </c>
      <c r="J410" s="10">
        <f>_xlfn.XLOOKUP(Data[[#This Row],[Marca]],$R$3:$R$5,$S$3:$S$5,,0,1)</f>
        <v>0.02</v>
      </c>
      <c r="K410" s="8">
        <f ca="1">PRODUCT(Data[[#This Row],[Precio '[Bs.']]],1-Data[[#This Row],[Comisión '[Bs.']]],Data[[#This Row],[Cantidad]])</f>
        <v>136.61199999999999</v>
      </c>
    </row>
    <row r="411" spans="2:11" ht="16.95" customHeight="1" x14ac:dyDescent="0.3">
      <c r="B411" s="3">
        <v>43144</v>
      </c>
      <c r="C411" s="1" t="s">
        <v>7</v>
      </c>
      <c r="D411" s="1" t="s">
        <v>8</v>
      </c>
      <c r="E411" s="1" t="s">
        <v>18</v>
      </c>
      <c r="F411" s="2" t="s">
        <v>15</v>
      </c>
      <c r="G411" s="2" t="s">
        <v>11</v>
      </c>
      <c r="H411" s="8">
        <v>82</v>
      </c>
      <c r="I411" s="9">
        <f ca="1">INDIRECT(Data[[#This Row],[Producto]]) INDIRECT(Data[[#This Row],[Marca]])</f>
        <v>4.9000000000000004</v>
      </c>
      <c r="J411" s="10">
        <f>_xlfn.XLOOKUP(Data[[#This Row],[Marca]],$R$3:$R$5,$S$3:$S$5,,0,1)</f>
        <v>1.4999999999999999E-2</v>
      </c>
      <c r="K411" s="8">
        <f ca="1">PRODUCT(Data[[#This Row],[Precio '[Bs.']]],1-Data[[#This Row],[Comisión '[Bs.']]],Data[[#This Row],[Cantidad]])</f>
        <v>395.77300000000002</v>
      </c>
    </row>
    <row r="412" spans="2:11" ht="16.95" customHeight="1" x14ac:dyDescent="0.3">
      <c r="B412" s="3">
        <v>43145</v>
      </c>
      <c r="C412" s="1" t="s">
        <v>20</v>
      </c>
      <c r="D412" s="1" t="s">
        <v>13</v>
      </c>
      <c r="E412" s="1" t="s">
        <v>18</v>
      </c>
      <c r="F412" s="2" t="s">
        <v>15</v>
      </c>
      <c r="G412" s="2" t="s">
        <v>16</v>
      </c>
      <c r="H412" s="8">
        <v>159</v>
      </c>
      <c r="I412" s="9">
        <f ca="1">INDIRECT(Data[[#This Row],[Producto]]) INDIRECT(Data[[#This Row],[Marca]])</f>
        <v>2.5</v>
      </c>
      <c r="J412" s="10">
        <f>_xlfn.XLOOKUP(Data[[#This Row],[Marca]],$R$3:$R$5,$S$3:$S$5,,0,1)</f>
        <v>0.02</v>
      </c>
      <c r="K412" s="8">
        <f ca="1">PRODUCT(Data[[#This Row],[Precio '[Bs.']]],1-Data[[#This Row],[Comisión '[Bs.']]],Data[[#This Row],[Cantidad]])</f>
        <v>389.55</v>
      </c>
    </row>
    <row r="413" spans="2:11" ht="16.95" customHeight="1" x14ac:dyDescent="0.3">
      <c r="B413" s="3">
        <v>43146</v>
      </c>
      <c r="C413" s="1" t="s">
        <v>12</v>
      </c>
      <c r="D413" s="1" t="s">
        <v>17</v>
      </c>
      <c r="E413" s="1" t="s">
        <v>14</v>
      </c>
      <c r="F413" s="2" t="s">
        <v>10</v>
      </c>
      <c r="G413" s="2" t="s">
        <v>19</v>
      </c>
      <c r="H413" s="8">
        <v>135</v>
      </c>
      <c r="I413" s="9">
        <f ca="1">INDIRECT(Data[[#This Row],[Producto]]) INDIRECT(Data[[#This Row],[Marca]])</f>
        <v>8</v>
      </c>
      <c r="J413" s="10">
        <f>_xlfn.XLOOKUP(Data[[#This Row],[Marca]],$R$3:$R$5,$S$3:$S$5,,0,1)</f>
        <v>1.7999999999999999E-2</v>
      </c>
      <c r="K413" s="8">
        <f ca="1">PRODUCT(Data[[#This Row],[Precio '[Bs.']]],1-Data[[#This Row],[Comisión '[Bs.']]],Data[[#This Row],[Cantidad]])</f>
        <v>1060.56</v>
      </c>
    </row>
    <row r="414" spans="2:11" ht="16.95" customHeight="1" x14ac:dyDescent="0.3">
      <c r="B414" s="3">
        <v>43147</v>
      </c>
      <c r="C414" s="1" t="s">
        <v>20</v>
      </c>
      <c r="D414" s="1" t="s">
        <v>21</v>
      </c>
      <c r="E414" s="1" t="s">
        <v>18</v>
      </c>
      <c r="F414" s="2" t="s">
        <v>22</v>
      </c>
      <c r="G414" s="2" t="s">
        <v>11</v>
      </c>
      <c r="H414" s="8">
        <v>119</v>
      </c>
      <c r="I414" s="9">
        <f ca="1">INDIRECT(Data[[#This Row],[Producto]]) INDIRECT(Data[[#This Row],[Marca]])</f>
        <v>3.4</v>
      </c>
      <c r="J414" s="10">
        <f>_xlfn.XLOOKUP(Data[[#This Row],[Marca]],$R$3:$R$5,$S$3:$S$5,,0,1)</f>
        <v>1.4999999999999999E-2</v>
      </c>
      <c r="K414" s="8">
        <f ca="1">PRODUCT(Data[[#This Row],[Precio '[Bs.']]],1-Data[[#This Row],[Comisión '[Bs.']]],Data[[#This Row],[Cantidad]])</f>
        <v>398.53099999999995</v>
      </c>
    </row>
    <row r="415" spans="2:11" ht="16.95" customHeight="1" x14ac:dyDescent="0.3">
      <c r="B415" s="3">
        <v>43148</v>
      </c>
      <c r="C415" s="1" t="s">
        <v>20</v>
      </c>
      <c r="D415" s="1" t="s">
        <v>8</v>
      </c>
      <c r="E415" s="1" t="s">
        <v>9</v>
      </c>
      <c r="F415" s="2" t="s">
        <v>22</v>
      </c>
      <c r="G415" s="2" t="s">
        <v>16</v>
      </c>
      <c r="H415" s="8">
        <v>181</v>
      </c>
      <c r="I415" s="9">
        <f ca="1">INDIRECT(Data[[#This Row],[Producto]]) INDIRECT(Data[[#This Row],[Marca]])</f>
        <v>4.0999999999999996</v>
      </c>
      <c r="J415" s="10">
        <f>_xlfn.XLOOKUP(Data[[#This Row],[Marca]],$R$3:$R$5,$S$3:$S$5,,0,1)</f>
        <v>0.02</v>
      </c>
      <c r="K415" s="8">
        <f ca="1">PRODUCT(Data[[#This Row],[Precio '[Bs.']]],1-Data[[#This Row],[Comisión '[Bs.']]],Data[[#This Row],[Cantidad]])</f>
        <v>727.25799999999992</v>
      </c>
    </row>
    <row r="416" spans="2:11" ht="16.95" customHeight="1" x14ac:dyDescent="0.3">
      <c r="B416" s="3">
        <v>43149</v>
      </c>
      <c r="C416" s="1" t="s">
        <v>12</v>
      </c>
      <c r="D416" s="1" t="s">
        <v>13</v>
      </c>
      <c r="E416" s="1" t="s">
        <v>9</v>
      </c>
      <c r="F416" s="2" t="s">
        <v>10</v>
      </c>
      <c r="G416" s="2" t="s">
        <v>16</v>
      </c>
      <c r="H416" s="8">
        <v>180</v>
      </c>
      <c r="I416" s="9">
        <f ca="1">INDIRECT(Data[[#This Row],[Producto]]) INDIRECT(Data[[#This Row],[Marca]])</f>
        <v>5.5</v>
      </c>
      <c r="J416" s="10">
        <f>_xlfn.XLOOKUP(Data[[#This Row],[Marca]],$R$3:$R$5,$S$3:$S$5,,0,1)</f>
        <v>0.02</v>
      </c>
      <c r="K416" s="8">
        <f ca="1">PRODUCT(Data[[#This Row],[Precio '[Bs.']]],1-Data[[#This Row],[Comisión '[Bs.']]],Data[[#This Row],[Cantidad]])</f>
        <v>970.19999999999993</v>
      </c>
    </row>
    <row r="417" spans="2:11" ht="16.95" customHeight="1" x14ac:dyDescent="0.3">
      <c r="B417" s="3">
        <v>43150</v>
      </c>
      <c r="C417" s="1" t="s">
        <v>7</v>
      </c>
      <c r="D417" s="1" t="s">
        <v>17</v>
      </c>
      <c r="E417" s="1" t="s">
        <v>14</v>
      </c>
      <c r="F417" s="2" t="s">
        <v>22</v>
      </c>
      <c r="G417" s="2" t="s">
        <v>11</v>
      </c>
      <c r="H417" s="8">
        <v>88</v>
      </c>
      <c r="I417" s="9">
        <f ca="1">INDIRECT(Data[[#This Row],[Producto]]) INDIRECT(Data[[#This Row],[Marca]])</f>
        <v>3.4</v>
      </c>
      <c r="J417" s="10">
        <f>_xlfn.XLOOKUP(Data[[#This Row],[Marca]],$R$3:$R$5,$S$3:$S$5,,0,1)</f>
        <v>1.4999999999999999E-2</v>
      </c>
      <c r="K417" s="8">
        <f ca="1">PRODUCT(Data[[#This Row],[Precio '[Bs.']]],1-Data[[#This Row],[Comisión '[Bs.']]],Data[[#This Row],[Cantidad]])</f>
        <v>294.71199999999999</v>
      </c>
    </row>
    <row r="418" spans="2:11" ht="16.95" customHeight="1" x14ac:dyDescent="0.3">
      <c r="B418" s="3">
        <v>43151</v>
      </c>
      <c r="C418" s="1" t="s">
        <v>7</v>
      </c>
      <c r="D418" s="1" t="s">
        <v>21</v>
      </c>
      <c r="E418" s="1" t="s">
        <v>9</v>
      </c>
      <c r="F418" s="2" t="s">
        <v>15</v>
      </c>
      <c r="G418" s="2" t="s">
        <v>19</v>
      </c>
      <c r="H418" s="8">
        <v>118</v>
      </c>
      <c r="I418" s="9">
        <f ca="1">INDIRECT(Data[[#This Row],[Producto]]) INDIRECT(Data[[#This Row],[Marca]])</f>
        <v>3.8</v>
      </c>
      <c r="J418" s="10">
        <f>_xlfn.XLOOKUP(Data[[#This Row],[Marca]],$R$3:$R$5,$S$3:$S$5,,0,1)</f>
        <v>1.7999999999999999E-2</v>
      </c>
      <c r="K418" s="8">
        <f ca="1">PRODUCT(Data[[#This Row],[Precio '[Bs.']]],1-Data[[#This Row],[Comisión '[Bs.']]],Data[[#This Row],[Cantidad]])</f>
        <v>440.3288</v>
      </c>
    </row>
    <row r="419" spans="2:11" ht="16.95" customHeight="1" x14ac:dyDescent="0.3">
      <c r="B419" s="3">
        <v>43152</v>
      </c>
      <c r="C419" s="1" t="s">
        <v>20</v>
      </c>
      <c r="D419" s="1" t="s">
        <v>8</v>
      </c>
      <c r="E419" s="1" t="s">
        <v>18</v>
      </c>
      <c r="F419" s="2" t="s">
        <v>22</v>
      </c>
      <c r="G419" s="2" t="s">
        <v>11</v>
      </c>
      <c r="H419" s="8">
        <v>49</v>
      </c>
      <c r="I419" s="9">
        <f ca="1">INDIRECT(Data[[#This Row],[Producto]]) INDIRECT(Data[[#This Row],[Marca]])</f>
        <v>3.4</v>
      </c>
      <c r="J419" s="10">
        <f>_xlfn.XLOOKUP(Data[[#This Row],[Marca]],$R$3:$R$5,$S$3:$S$5,,0,1)</f>
        <v>1.4999999999999999E-2</v>
      </c>
      <c r="K419" s="8">
        <f ca="1">PRODUCT(Data[[#This Row],[Precio '[Bs.']]],1-Data[[#This Row],[Comisión '[Bs.']]],Data[[#This Row],[Cantidad]])</f>
        <v>164.101</v>
      </c>
    </row>
    <row r="420" spans="2:11" ht="16.95" customHeight="1" x14ac:dyDescent="0.3">
      <c r="B420" s="3">
        <v>43153</v>
      </c>
      <c r="C420" s="1" t="s">
        <v>12</v>
      </c>
      <c r="D420" s="1" t="s">
        <v>13</v>
      </c>
      <c r="E420" s="1" t="s">
        <v>14</v>
      </c>
      <c r="F420" s="2" t="s">
        <v>22</v>
      </c>
      <c r="G420" s="2" t="s">
        <v>19</v>
      </c>
      <c r="H420" s="8">
        <v>50</v>
      </c>
      <c r="I420" s="9">
        <f ca="1">INDIRECT(Data[[#This Row],[Producto]]) INDIRECT(Data[[#This Row],[Marca]])</f>
        <v>2.6</v>
      </c>
      <c r="J420" s="10">
        <f>_xlfn.XLOOKUP(Data[[#This Row],[Marca]],$R$3:$R$5,$S$3:$S$5,,0,1)</f>
        <v>1.7999999999999999E-2</v>
      </c>
      <c r="K420" s="8">
        <f ca="1">PRODUCT(Data[[#This Row],[Precio '[Bs.']]],1-Data[[#This Row],[Comisión '[Bs.']]],Data[[#This Row],[Cantidad]])</f>
        <v>127.66</v>
      </c>
    </row>
    <row r="421" spans="2:11" ht="16.95" customHeight="1" x14ac:dyDescent="0.3">
      <c r="B421" s="3">
        <v>43154</v>
      </c>
      <c r="C421" s="1" t="s">
        <v>20</v>
      </c>
      <c r="D421" s="1" t="s">
        <v>17</v>
      </c>
      <c r="E421" s="1" t="s">
        <v>18</v>
      </c>
      <c r="F421" s="2" t="s">
        <v>15</v>
      </c>
      <c r="G421" s="2" t="s">
        <v>19</v>
      </c>
      <c r="H421" s="8">
        <v>56</v>
      </c>
      <c r="I421" s="9">
        <f ca="1">INDIRECT(Data[[#This Row],[Producto]]) INDIRECT(Data[[#This Row],[Marca]])</f>
        <v>3.8</v>
      </c>
      <c r="J421" s="10">
        <f>_xlfn.XLOOKUP(Data[[#This Row],[Marca]],$R$3:$R$5,$S$3:$S$5,,0,1)</f>
        <v>1.7999999999999999E-2</v>
      </c>
      <c r="K421" s="8">
        <f ca="1">PRODUCT(Data[[#This Row],[Precio '[Bs.']]],1-Data[[#This Row],[Comisión '[Bs.']]],Data[[#This Row],[Cantidad]])</f>
        <v>208.96959999999999</v>
      </c>
    </row>
    <row r="422" spans="2:11" ht="16.95" customHeight="1" x14ac:dyDescent="0.3">
      <c r="B422" s="3">
        <v>43155</v>
      </c>
      <c r="C422" s="1" t="s">
        <v>7</v>
      </c>
      <c r="D422" s="1" t="s">
        <v>21</v>
      </c>
      <c r="E422" s="1" t="s">
        <v>18</v>
      </c>
      <c r="F422" s="2" t="s">
        <v>22</v>
      </c>
      <c r="G422" s="2" t="s">
        <v>16</v>
      </c>
      <c r="H422" s="8">
        <v>167</v>
      </c>
      <c r="I422" s="9">
        <f ca="1">INDIRECT(Data[[#This Row],[Producto]]) INDIRECT(Data[[#This Row],[Marca]])</f>
        <v>4.0999999999999996</v>
      </c>
      <c r="J422" s="10">
        <f>_xlfn.XLOOKUP(Data[[#This Row],[Marca]],$R$3:$R$5,$S$3:$S$5,,0,1)</f>
        <v>0.02</v>
      </c>
      <c r="K422" s="8">
        <f ca="1">PRODUCT(Data[[#This Row],[Precio '[Bs.']]],1-Data[[#This Row],[Comisión '[Bs.']]],Data[[#This Row],[Cantidad]])</f>
        <v>671.00599999999997</v>
      </c>
    </row>
    <row r="423" spans="2:11" ht="16.95" customHeight="1" x14ac:dyDescent="0.3">
      <c r="B423" s="3">
        <v>43156</v>
      </c>
      <c r="C423" s="1" t="s">
        <v>12</v>
      </c>
      <c r="D423" s="1" t="s">
        <v>8</v>
      </c>
      <c r="E423" s="1" t="s">
        <v>14</v>
      </c>
      <c r="F423" s="2" t="s">
        <v>15</v>
      </c>
      <c r="G423" s="2" t="s">
        <v>11</v>
      </c>
      <c r="H423" s="8">
        <v>111</v>
      </c>
      <c r="I423" s="9">
        <f ca="1">INDIRECT(Data[[#This Row],[Producto]]) INDIRECT(Data[[#This Row],[Marca]])</f>
        <v>4.9000000000000004</v>
      </c>
      <c r="J423" s="10">
        <f>_xlfn.XLOOKUP(Data[[#This Row],[Marca]],$R$3:$R$5,$S$3:$S$5,,0,1)</f>
        <v>1.4999999999999999E-2</v>
      </c>
      <c r="K423" s="8">
        <f ca="1">PRODUCT(Data[[#This Row],[Precio '[Bs.']]],1-Data[[#This Row],[Comisión '[Bs.']]],Data[[#This Row],[Cantidad]])</f>
        <v>535.74149999999997</v>
      </c>
    </row>
    <row r="424" spans="2:11" ht="16.95" customHeight="1" x14ac:dyDescent="0.3">
      <c r="B424" s="3">
        <v>43157</v>
      </c>
      <c r="C424" s="1" t="s">
        <v>7</v>
      </c>
      <c r="D424" s="1" t="s">
        <v>13</v>
      </c>
      <c r="E424" s="1" t="s">
        <v>9</v>
      </c>
      <c r="F424" s="2" t="s">
        <v>10</v>
      </c>
      <c r="G424" s="2" t="s">
        <v>16</v>
      </c>
      <c r="H424" s="8">
        <v>149</v>
      </c>
      <c r="I424" s="9">
        <f ca="1">INDIRECT(Data[[#This Row],[Producto]]) INDIRECT(Data[[#This Row],[Marca]])</f>
        <v>5.5</v>
      </c>
      <c r="J424" s="10">
        <f>_xlfn.XLOOKUP(Data[[#This Row],[Marca]],$R$3:$R$5,$S$3:$S$5,,0,1)</f>
        <v>0.02</v>
      </c>
      <c r="K424" s="8">
        <f ca="1">PRODUCT(Data[[#This Row],[Precio '[Bs.']]],1-Data[[#This Row],[Comisión '[Bs.']]],Data[[#This Row],[Cantidad]])</f>
        <v>803.1099999999999</v>
      </c>
    </row>
    <row r="425" spans="2:11" ht="16.95" customHeight="1" x14ac:dyDescent="0.3">
      <c r="B425" s="3">
        <v>43158</v>
      </c>
      <c r="C425" s="1" t="s">
        <v>12</v>
      </c>
      <c r="D425" s="1" t="s">
        <v>17</v>
      </c>
      <c r="E425" s="1" t="s">
        <v>14</v>
      </c>
      <c r="F425" s="2" t="s">
        <v>10</v>
      </c>
      <c r="G425" s="2" t="s">
        <v>19</v>
      </c>
      <c r="H425" s="8">
        <v>21</v>
      </c>
      <c r="I425" s="9">
        <f ca="1">INDIRECT(Data[[#This Row],[Producto]]) INDIRECT(Data[[#This Row],[Marca]])</f>
        <v>8</v>
      </c>
      <c r="J425" s="10">
        <f>_xlfn.XLOOKUP(Data[[#This Row],[Marca]],$R$3:$R$5,$S$3:$S$5,,0,1)</f>
        <v>1.7999999999999999E-2</v>
      </c>
      <c r="K425" s="8">
        <f ca="1">PRODUCT(Data[[#This Row],[Precio '[Bs.']]],1-Data[[#This Row],[Comisión '[Bs.']]],Data[[#This Row],[Cantidad]])</f>
        <v>164.976</v>
      </c>
    </row>
    <row r="426" spans="2:11" ht="16.95" customHeight="1" x14ac:dyDescent="0.3">
      <c r="B426" s="3">
        <v>43159</v>
      </c>
      <c r="C426" s="1" t="s">
        <v>12</v>
      </c>
      <c r="D426" s="1" t="s">
        <v>21</v>
      </c>
      <c r="E426" s="1" t="s">
        <v>14</v>
      </c>
      <c r="F426" s="2" t="s">
        <v>10</v>
      </c>
      <c r="G426" s="2" t="s">
        <v>11</v>
      </c>
      <c r="H426" s="8">
        <v>94</v>
      </c>
      <c r="I426" s="9">
        <f ca="1">INDIRECT(Data[[#This Row],[Producto]]) INDIRECT(Data[[#This Row],[Marca]])</f>
        <v>7.3</v>
      </c>
      <c r="J426" s="10">
        <f>_xlfn.XLOOKUP(Data[[#This Row],[Marca]],$R$3:$R$5,$S$3:$S$5,,0,1)</f>
        <v>1.4999999999999999E-2</v>
      </c>
      <c r="K426" s="8">
        <f ca="1">PRODUCT(Data[[#This Row],[Precio '[Bs.']]],1-Data[[#This Row],[Comisión '[Bs.']]],Data[[#This Row],[Cantidad]])</f>
        <v>675.90700000000004</v>
      </c>
    </row>
    <row r="427" spans="2:11" ht="16.95" customHeight="1" x14ac:dyDescent="0.3">
      <c r="B427" s="3">
        <v>43160</v>
      </c>
      <c r="C427" s="1" t="s">
        <v>20</v>
      </c>
      <c r="D427" s="1" t="s">
        <v>8</v>
      </c>
      <c r="E427" s="1" t="s">
        <v>9</v>
      </c>
      <c r="F427" s="2" t="s">
        <v>22</v>
      </c>
      <c r="G427" s="2" t="s">
        <v>16</v>
      </c>
      <c r="H427" s="8">
        <v>196</v>
      </c>
      <c r="I427" s="9">
        <f ca="1">INDIRECT(Data[[#This Row],[Producto]]) INDIRECT(Data[[#This Row],[Marca]])</f>
        <v>4.0999999999999996</v>
      </c>
      <c r="J427" s="10">
        <f>_xlfn.XLOOKUP(Data[[#This Row],[Marca]],$R$3:$R$5,$S$3:$S$5,,0,1)</f>
        <v>0.02</v>
      </c>
      <c r="K427" s="8">
        <f ca="1">PRODUCT(Data[[#This Row],[Precio '[Bs.']]],1-Data[[#This Row],[Comisión '[Bs.']]],Data[[#This Row],[Cantidad]])</f>
        <v>787.52799999999991</v>
      </c>
    </row>
    <row r="428" spans="2:11" ht="16.95" customHeight="1" x14ac:dyDescent="0.3">
      <c r="B428" s="3">
        <v>43161</v>
      </c>
      <c r="C428" s="1" t="s">
        <v>7</v>
      </c>
      <c r="D428" s="1" t="s">
        <v>13</v>
      </c>
      <c r="E428" s="1" t="s">
        <v>14</v>
      </c>
      <c r="F428" s="2" t="s">
        <v>15</v>
      </c>
      <c r="G428" s="2" t="s">
        <v>16</v>
      </c>
      <c r="H428" s="8">
        <v>99</v>
      </c>
      <c r="I428" s="9">
        <f ca="1">INDIRECT(Data[[#This Row],[Producto]]) INDIRECT(Data[[#This Row],[Marca]])</f>
        <v>2.5</v>
      </c>
      <c r="J428" s="10">
        <f>_xlfn.XLOOKUP(Data[[#This Row],[Marca]],$R$3:$R$5,$S$3:$S$5,,0,1)</f>
        <v>0.02</v>
      </c>
      <c r="K428" s="8">
        <f ca="1">PRODUCT(Data[[#This Row],[Precio '[Bs.']]],1-Data[[#This Row],[Comisión '[Bs.']]],Data[[#This Row],[Cantidad]])</f>
        <v>242.55</v>
      </c>
    </row>
    <row r="429" spans="2:11" ht="16.95" customHeight="1" x14ac:dyDescent="0.3">
      <c r="B429" s="3">
        <v>43162</v>
      </c>
      <c r="C429" s="1" t="s">
        <v>20</v>
      </c>
      <c r="D429" s="1" t="s">
        <v>17</v>
      </c>
      <c r="E429" s="1" t="s">
        <v>18</v>
      </c>
      <c r="F429" s="2" t="s">
        <v>10</v>
      </c>
      <c r="G429" s="2" t="s">
        <v>11</v>
      </c>
      <c r="H429" s="8">
        <v>192</v>
      </c>
      <c r="I429" s="9">
        <f ca="1">INDIRECT(Data[[#This Row],[Producto]]) INDIRECT(Data[[#This Row],[Marca]])</f>
        <v>7.3</v>
      </c>
      <c r="J429" s="10">
        <f>_xlfn.XLOOKUP(Data[[#This Row],[Marca]],$R$3:$R$5,$S$3:$S$5,,0,1)</f>
        <v>1.4999999999999999E-2</v>
      </c>
      <c r="K429" s="8">
        <f ca="1">PRODUCT(Data[[#This Row],[Precio '[Bs.']]],1-Data[[#This Row],[Comisión '[Bs.']]],Data[[#This Row],[Cantidad]])</f>
        <v>1380.576</v>
      </c>
    </row>
    <row r="430" spans="2:11" ht="16.95" customHeight="1" x14ac:dyDescent="0.3">
      <c r="B430" s="3">
        <v>43163</v>
      </c>
      <c r="C430" s="1" t="s">
        <v>20</v>
      </c>
      <c r="D430" s="1" t="s">
        <v>21</v>
      </c>
      <c r="E430" s="1" t="s">
        <v>9</v>
      </c>
      <c r="F430" s="2" t="s">
        <v>15</v>
      </c>
      <c r="G430" s="2" t="s">
        <v>19</v>
      </c>
      <c r="H430" s="8">
        <v>26</v>
      </c>
      <c r="I430" s="9">
        <f ca="1">INDIRECT(Data[[#This Row],[Producto]]) INDIRECT(Data[[#This Row],[Marca]])</f>
        <v>3.8</v>
      </c>
      <c r="J430" s="10">
        <f>_xlfn.XLOOKUP(Data[[#This Row],[Marca]],$R$3:$R$5,$S$3:$S$5,,0,1)</f>
        <v>1.7999999999999999E-2</v>
      </c>
      <c r="K430" s="8">
        <f ca="1">PRODUCT(Data[[#This Row],[Precio '[Bs.']]],1-Data[[#This Row],[Comisión '[Bs.']]],Data[[#This Row],[Cantidad]])</f>
        <v>97.021599999999992</v>
      </c>
    </row>
    <row r="431" spans="2:11" ht="16.95" customHeight="1" x14ac:dyDescent="0.3">
      <c r="B431" s="3">
        <v>43164</v>
      </c>
      <c r="C431" s="1" t="s">
        <v>7</v>
      </c>
      <c r="D431" s="1" t="s">
        <v>8</v>
      </c>
      <c r="E431" s="1" t="s">
        <v>9</v>
      </c>
      <c r="F431" s="2" t="s">
        <v>10</v>
      </c>
      <c r="G431" s="2" t="s">
        <v>11</v>
      </c>
      <c r="H431" s="8">
        <v>162</v>
      </c>
      <c r="I431" s="9">
        <f ca="1">INDIRECT(Data[[#This Row],[Producto]]) INDIRECT(Data[[#This Row],[Marca]])</f>
        <v>7.3</v>
      </c>
      <c r="J431" s="10">
        <f>_xlfn.XLOOKUP(Data[[#This Row],[Marca]],$R$3:$R$5,$S$3:$S$5,,0,1)</f>
        <v>1.4999999999999999E-2</v>
      </c>
      <c r="K431" s="8">
        <f ca="1">PRODUCT(Data[[#This Row],[Precio '[Bs.']]],1-Data[[#This Row],[Comisión '[Bs.']]],Data[[#This Row],[Cantidad]])</f>
        <v>1164.8610000000001</v>
      </c>
    </row>
    <row r="432" spans="2:11" ht="16.95" customHeight="1" x14ac:dyDescent="0.3">
      <c r="B432" s="3">
        <v>43165</v>
      </c>
      <c r="C432" s="1" t="s">
        <v>7</v>
      </c>
      <c r="D432" s="1" t="s">
        <v>13</v>
      </c>
      <c r="E432" s="1" t="s">
        <v>18</v>
      </c>
      <c r="F432" s="2" t="s">
        <v>22</v>
      </c>
      <c r="G432" s="2" t="s">
        <v>19</v>
      </c>
      <c r="H432" s="8">
        <v>31</v>
      </c>
      <c r="I432" s="9">
        <f ca="1">INDIRECT(Data[[#This Row],[Producto]]) INDIRECT(Data[[#This Row],[Marca]])</f>
        <v>2.6</v>
      </c>
      <c r="J432" s="10">
        <f>_xlfn.XLOOKUP(Data[[#This Row],[Marca]],$R$3:$R$5,$S$3:$S$5,,0,1)</f>
        <v>1.7999999999999999E-2</v>
      </c>
      <c r="K432" s="8">
        <f ca="1">PRODUCT(Data[[#This Row],[Precio '[Bs.']]],1-Data[[#This Row],[Comisión '[Bs.']]],Data[[#This Row],[Cantidad]])</f>
        <v>79.149199999999993</v>
      </c>
    </row>
    <row r="433" spans="2:11" ht="16.95" customHeight="1" x14ac:dyDescent="0.3">
      <c r="B433" s="3">
        <v>43166</v>
      </c>
      <c r="C433" s="1" t="s">
        <v>12</v>
      </c>
      <c r="D433" s="1" t="s">
        <v>17</v>
      </c>
      <c r="E433" s="1" t="s">
        <v>14</v>
      </c>
      <c r="F433" s="2" t="s">
        <v>15</v>
      </c>
      <c r="G433" s="2" t="s">
        <v>19</v>
      </c>
      <c r="H433" s="8">
        <v>187</v>
      </c>
      <c r="I433" s="9">
        <f ca="1">INDIRECT(Data[[#This Row],[Producto]]) INDIRECT(Data[[#This Row],[Marca]])</f>
        <v>3.8</v>
      </c>
      <c r="J433" s="10">
        <f>_xlfn.XLOOKUP(Data[[#This Row],[Marca]],$R$3:$R$5,$S$3:$S$5,,0,1)</f>
        <v>1.7999999999999999E-2</v>
      </c>
      <c r="K433" s="8">
        <f ca="1">PRODUCT(Data[[#This Row],[Precio '[Bs.']]],1-Data[[#This Row],[Comisión '[Bs.']]],Data[[#This Row],[Cantidad]])</f>
        <v>697.80919999999992</v>
      </c>
    </row>
    <row r="434" spans="2:11" ht="16.95" customHeight="1" x14ac:dyDescent="0.3">
      <c r="B434" s="3">
        <v>43167</v>
      </c>
      <c r="C434" s="1" t="s">
        <v>7</v>
      </c>
      <c r="D434" s="1" t="s">
        <v>21</v>
      </c>
      <c r="E434" s="1" t="s">
        <v>18</v>
      </c>
      <c r="F434" s="2" t="s">
        <v>15</v>
      </c>
      <c r="G434" s="2" t="s">
        <v>16</v>
      </c>
      <c r="H434" s="8">
        <v>197</v>
      </c>
      <c r="I434" s="9">
        <f ca="1">INDIRECT(Data[[#This Row],[Producto]]) INDIRECT(Data[[#This Row],[Marca]])</f>
        <v>2.5</v>
      </c>
      <c r="J434" s="10">
        <f>_xlfn.XLOOKUP(Data[[#This Row],[Marca]],$R$3:$R$5,$S$3:$S$5,,0,1)</f>
        <v>0.02</v>
      </c>
      <c r="K434" s="8">
        <f ca="1">PRODUCT(Data[[#This Row],[Precio '[Bs.']]],1-Data[[#This Row],[Comisión '[Bs.']]],Data[[#This Row],[Cantidad]])</f>
        <v>482.65000000000003</v>
      </c>
    </row>
    <row r="435" spans="2:11" ht="16.95" customHeight="1" x14ac:dyDescent="0.3">
      <c r="B435" s="3">
        <v>43168</v>
      </c>
      <c r="C435" s="1" t="s">
        <v>20</v>
      </c>
      <c r="D435" s="1" t="s">
        <v>8</v>
      </c>
      <c r="E435" s="1" t="s">
        <v>14</v>
      </c>
      <c r="F435" s="2" t="s">
        <v>10</v>
      </c>
      <c r="G435" s="2" t="s">
        <v>11</v>
      </c>
      <c r="H435" s="8">
        <v>62</v>
      </c>
      <c r="I435" s="9">
        <f ca="1">INDIRECT(Data[[#This Row],[Producto]]) INDIRECT(Data[[#This Row],[Marca]])</f>
        <v>7.3</v>
      </c>
      <c r="J435" s="10">
        <f>_xlfn.XLOOKUP(Data[[#This Row],[Marca]],$R$3:$R$5,$S$3:$S$5,,0,1)</f>
        <v>1.4999999999999999E-2</v>
      </c>
      <c r="K435" s="8">
        <f ca="1">PRODUCT(Data[[#This Row],[Precio '[Bs.']]],1-Data[[#This Row],[Comisión '[Bs.']]],Data[[#This Row],[Cantidad]])</f>
        <v>445.81100000000004</v>
      </c>
    </row>
    <row r="436" spans="2:11" ht="16.95" customHeight="1" x14ac:dyDescent="0.3">
      <c r="B436" s="3">
        <v>43169</v>
      </c>
      <c r="C436" s="1" t="s">
        <v>12</v>
      </c>
      <c r="D436" s="1" t="s">
        <v>13</v>
      </c>
      <c r="E436" s="1" t="s">
        <v>9</v>
      </c>
      <c r="F436" s="2" t="s">
        <v>22</v>
      </c>
      <c r="G436" s="2" t="s">
        <v>16</v>
      </c>
      <c r="H436" s="8">
        <v>85</v>
      </c>
      <c r="I436" s="9">
        <f ca="1">INDIRECT(Data[[#This Row],[Producto]]) INDIRECT(Data[[#This Row],[Marca]])</f>
        <v>4.0999999999999996</v>
      </c>
      <c r="J436" s="10">
        <f>_xlfn.XLOOKUP(Data[[#This Row],[Marca]],$R$3:$R$5,$S$3:$S$5,,0,1)</f>
        <v>0.02</v>
      </c>
      <c r="K436" s="8">
        <f ca="1">PRODUCT(Data[[#This Row],[Precio '[Bs.']]],1-Data[[#This Row],[Comisión '[Bs.']]],Data[[#This Row],[Cantidad]])</f>
        <v>341.53</v>
      </c>
    </row>
    <row r="437" spans="2:11" ht="16.95" customHeight="1" x14ac:dyDescent="0.3">
      <c r="B437" s="3">
        <v>43170</v>
      </c>
      <c r="C437" s="1" t="s">
        <v>20</v>
      </c>
      <c r="D437" s="1" t="s">
        <v>17</v>
      </c>
      <c r="E437" s="1" t="s">
        <v>14</v>
      </c>
      <c r="F437" s="2" t="s">
        <v>22</v>
      </c>
      <c r="G437" s="2" t="s">
        <v>19</v>
      </c>
      <c r="H437" s="8">
        <v>183</v>
      </c>
      <c r="I437" s="9">
        <f ca="1">INDIRECT(Data[[#This Row],[Producto]]) INDIRECT(Data[[#This Row],[Marca]])</f>
        <v>2.6</v>
      </c>
      <c r="J437" s="10">
        <f>_xlfn.XLOOKUP(Data[[#This Row],[Marca]],$R$3:$R$5,$S$3:$S$5,,0,1)</f>
        <v>1.7999999999999999E-2</v>
      </c>
      <c r="K437" s="8">
        <f ca="1">PRODUCT(Data[[#This Row],[Precio '[Bs.']]],1-Data[[#This Row],[Comisión '[Bs.']]],Data[[#This Row],[Cantidad]])</f>
        <v>467.23559999999998</v>
      </c>
    </row>
    <row r="438" spans="2:11" ht="16.95" customHeight="1" x14ac:dyDescent="0.3">
      <c r="B438" s="3">
        <v>43171</v>
      </c>
      <c r="C438" s="1" t="s">
        <v>20</v>
      </c>
      <c r="D438" s="1" t="s">
        <v>21</v>
      </c>
      <c r="E438" s="1" t="s">
        <v>9</v>
      </c>
      <c r="F438" s="2" t="s">
        <v>10</v>
      </c>
      <c r="G438" s="2" t="s">
        <v>11</v>
      </c>
      <c r="H438" s="8">
        <v>106</v>
      </c>
      <c r="I438" s="9">
        <f ca="1">INDIRECT(Data[[#This Row],[Producto]]) INDIRECT(Data[[#This Row],[Marca]])</f>
        <v>7.3</v>
      </c>
      <c r="J438" s="10">
        <f>_xlfn.XLOOKUP(Data[[#This Row],[Marca]],$R$3:$R$5,$S$3:$S$5,,0,1)</f>
        <v>1.4999999999999999E-2</v>
      </c>
      <c r="K438" s="8">
        <f ca="1">PRODUCT(Data[[#This Row],[Precio '[Bs.']]],1-Data[[#This Row],[Comisión '[Bs.']]],Data[[#This Row],[Cantidad]])</f>
        <v>762.19299999999998</v>
      </c>
    </row>
    <row r="439" spans="2:11" ht="16.95" customHeight="1" x14ac:dyDescent="0.3">
      <c r="B439" s="3">
        <v>43172</v>
      </c>
      <c r="C439" s="1" t="s">
        <v>12</v>
      </c>
      <c r="D439" s="1" t="s">
        <v>8</v>
      </c>
      <c r="E439" s="1" t="s">
        <v>14</v>
      </c>
      <c r="F439" s="2" t="s">
        <v>22</v>
      </c>
      <c r="G439" s="2" t="s">
        <v>16</v>
      </c>
      <c r="H439" s="8">
        <v>165</v>
      </c>
      <c r="I439" s="9">
        <f ca="1">INDIRECT(Data[[#This Row],[Producto]]) INDIRECT(Data[[#This Row],[Marca]])</f>
        <v>4.0999999999999996</v>
      </c>
      <c r="J439" s="10">
        <f>_xlfn.XLOOKUP(Data[[#This Row],[Marca]],$R$3:$R$5,$S$3:$S$5,,0,1)</f>
        <v>0.02</v>
      </c>
      <c r="K439" s="8">
        <f ca="1">PRODUCT(Data[[#This Row],[Precio '[Bs.']]],1-Data[[#This Row],[Comisión '[Bs.']]],Data[[#This Row],[Cantidad]])</f>
        <v>662.96999999999991</v>
      </c>
    </row>
    <row r="440" spans="2:11" ht="16.95" customHeight="1" x14ac:dyDescent="0.3">
      <c r="B440" s="3">
        <v>43173</v>
      </c>
      <c r="C440" s="1" t="s">
        <v>7</v>
      </c>
      <c r="D440" s="1" t="s">
        <v>13</v>
      </c>
      <c r="E440" s="1" t="s">
        <v>14</v>
      </c>
      <c r="F440" s="2" t="s">
        <v>15</v>
      </c>
      <c r="G440" s="2" t="s">
        <v>16</v>
      </c>
      <c r="H440" s="8">
        <v>73</v>
      </c>
      <c r="I440" s="9">
        <f ca="1">INDIRECT(Data[[#This Row],[Producto]]) INDIRECT(Data[[#This Row],[Marca]])</f>
        <v>2.5</v>
      </c>
      <c r="J440" s="10">
        <f>_xlfn.XLOOKUP(Data[[#This Row],[Marca]],$R$3:$R$5,$S$3:$S$5,,0,1)</f>
        <v>0.02</v>
      </c>
      <c r="K440" s="8">
        <f ca="1">PRODUCT(Data[[#This Row],[Precio '[Bs.']]],1-Data[[#This Row],[Comisión '[Bs.']]],Data[[#This Row],[Cantidad]])</f>
        <v>178.85000000000002</v>
      </c>
    </row>
    <row r="441" spans="2:11" ht="16.95" customHeight="1" x14ac:dyDescent="0.3">
      <c r="B441" s="3">
        <v>43174</v>
      </c>
      <c r="C441" s="1" t="s">
        <v>7</v>
      </c>
      <c r="D441" s="1" t="s">
        <v>17</v>
      </c>
      <c r="E441" s="1" t="s">
        <v>18</v>
      </c>
      <c r="F441" s="2" t="s">
        <v>22</v>
      </c>
      <c r="G441" s="2" t="s">
        <v>11</v>
      </c>
      <c r="H441" s="8">
        <v>22</v>
      </c>
      <c r="I441" s="9">
        <f ca="1">INDIRECT(Data[[#This Row],[Producto]]) INDIRECT(Data[[#This Row],[Marca]])</f>
        <v>3.4</v>
      </c>
      <c r="J441" s="10">
        <f>_xlfn.XLOOKUP(Data[[#This Row],[Marca]],$R$3:$R$5,$S$3:$S$5,,0,1)</f>
        <v>1.4999999999999999E-2</v>
      </c>
      <c r="K441" s="8">
        <f ca="1">PRODUCT(Data[[#This Row],[Precio '[Bs.']]],1-Data[[#This Row],[Comisión '[Bs.']]],Data[[#This Row],[Cantidad]])</f>
        <v>73.677999999999997</v>
      </c>
    </row>
    <row r="442" spans="2:11" ht="16.95" customHeight="1" x14ac:dyDescent="0.3">
      <c r="B442" s="3">
        <v>43175</v>
      </c>
      <c r="C442" s="1" t="s">
        <v>20</v>
      </c>
      <c r="D442" s="1" t="s">
        <v>21</v>
      </c>
      <c r="E442" s="1" t="s">
        <v>9</v>
      </c>
      <c r="F442" s="2" t="s">
        <v>22</v>
      </c>
      <c r="G442" s="2" t="s">
        <v>19</v>
      </c>
      <c r="H442" s="8">
        <v>115</v>
      </c>
      <c r="I442" s="9">
        <f ca="1">INDIRECT(Data[[#This Row],[Producto]]) INDIRECT(Data[[#This Row],[Marca]])</f>
        <v>2.6</v>
      </c>
      <c r="J442" s="10">
        <f>_xlfn.XLOOKUP(Data[[#This Row],[Marca]],$R$3:$R$5,$S$3:$S$5,,0,1)</f>
        <v>1.7999999999999999E-2</v>
      </c>
      <c r="K442" s="8">
        <f ca="1">PRODUCT(Data[[#This Row],[Precio '[Bs.']]],1-Data[[#This Row],[Comisión '[Bs.']]],Data[[#This Row],[Cantidad]])</f>
        <v>293.61799999999999</v>
      </c>
    </row>
    <row r="443" spans="2:11" ht="16.95" customHeight="1" x14ac:dyDescent="0.3">
      <c r="B443" s="3">
        <v>43176</v>
      </c>
      <c r="C443" s="1" t="s">
        <v>12</v>
      </c>
      <c r="D443" s="1" t="s">
        <v>8</v>
      </c>
      <c r="E443" s="1" t="s">
        <v>18</v>
      </c>
      <c r="F443" s="2" t="s">
        <v>15</v>
      </c>
      <c r="G443" s="2" t="s">
        <v>11</v>
      </c>
      <c r="H443" s="8">
        <v>25</v>
      </c>
      <c r="I443" s="9">
        <f ca="1">INDIRECT(Data[[#This Row],[Producto]]) INDIRECT(Data[[#This Row],[Marca]])</f>
        <v>4.9000000000000004</v>
      </c>
      <c r="J443" s="10">
        <f>_xlfn.XLOOKUP(Data[[#This Row],[Marca]],$R$3:$R$5,$S$3:$S$5,,0,1)</f>
        <v>1.4999999999999999E-2</v>
      </c>
      <c r="K443" s="8">
        <f ca="1">PRODUCT(Data[[#This Row],[Precio '[Bs.']]],1-Data[[#This Row],[Comisión '[Bs.']]],Data[[#This Row],[Cantidad]])</f>
        <v>120.66250000000001</v>
      </c>
    </row>
    <row r="444" spans="2:11" ht="16.95" customHeight="1" x14ac:dyDescent="0.3">
      <c r="B444" s="3">
        <v>43177</v>
      </c>
      <c r="C444" s="1" t="s">
        <v>20</v>
      </c>
      <c r="D444" s="1" t="s">
        <v>13</v>
      </c>
      <c r="E444" s="1" t="s">
        <v>18</v>
      </c>
      <c r="F444" s="2" t="s">
        <v>22</v>
      </c>
      <c r="G444" s="2" t="s">
        <v>19</v>
      </c>
      <c r="H444" s="8">
        <v>40</v>
      </c>
      <c r="I444" s="9">
        <f ca="1">INDIRECT(Data[[#This Row],[Producto]]) INDIRECT(Data[[#This Row],[Marca]])</f>
        <v>2.6</v>
      </c>
      <c r="J444" s="10">
        <f>_xlfn.XLOOKUP(Data[[#This Row],[Marca]],$R$3:$R$5,$S$3:$S$5,,0,1)</f>
        <v>1.7999999999999999E-2</v>
      </c>
      <c r="K444" s="8">
        <f ca="1">PRODUCT(Data[[#This Row],[Precio '[Bs.']]],1-Data[[#This Row],[Comisión '[Bs.']]],Data[[#This Row],[Cantidad]])</f>
        <v>102.128</v>
      </c>
    </row>
    <row r="445" spans="2:11" ht="16.95" customHeight="1" x14ac:dyDescent="0.3">
      <c r="B445" s="3">
        <v>43178</v>
      </c>
      <c r="C445" s="1" t="s">
        <v>7</v>
      </c>
      <c r="D445" s="1" t="s">
        <v>17</v>
      </c>
      <c r="E445" s="1" t="s">
        <v>14</v>
      </c>
      <c r="F445" s="2" t="s">
        <v>15</v>
      </c>
      <c r="G445" s="2" t="s">
        <v>19</v>
      </c>
      <c r="H445" s="8">
        <v>197</v>
      </c>
      <c r="I445" s="9">
        <f ca="1">INDIRECT(Data[[#This Row],[Producto]]) INDIRECT(Data[[#This Row],[Marca]])</f>
        <v>3.8</v>
      </c>
      <c r="J445" s="10">
        <f>_xlfn.XLOOKUP(Data[[#This Row],[Marca]],$R$3:$R$5,$S$3:$S$5,,0,1)</f>
        <v>1.7999999999999999E-2</v>
      </c>
      <c r="K445" s="8">
        <f ca="1">PRODUCT(Data[[#This Row],[Precio '[Bs.']]],1-Data[[#This Row],[Comisión '[Bs.']]],Data[[#This Row],[Cantidad]])</f>
        <v>735.12519999999995</v>
      </c>
    </row>
    <row r="446" spans="2:11" ht="16.95" customHeight="1" x14ac:dyDescent="0.3">
      <c r="B446" s="3">
        <v>43179</v>
      </c>
      <c r="C446" s="1" t="s">
        <v>12</v>
      </c>
      <c r="D446" s="1" t="s">
        <v>21</v>
      </c>
      <c r="E446" s="1" t="s">
        <v>18</v>
      </c>
      <c r="F446" s="2" t="s">
        <v>10</v>
      </c>
      <c r="G446" s="2" t="s">
        <v>16</v>
      </c>
      <c r="H446" s="8">
        <v>94</v>
      </c>
      <c r="I446" s="9">
        <f ca="1">INDIRECT(Data[[#This Row],[Producto]]) INDIRECT(Data[[#This Row],[Marca]])</f>
        <v>5.5</v>
      </c>
      <c r="J446" s="10">
        <f>_xlfn.XLOOKUP(Data[[#This Row],[Marca]],$R$3:$R$5,$S$3:$S$5,,0,1)</f>
        <v>0.02</v>
      </c>
      <c r="K446" s="8">
        <f ca="1">PRODUCT(Data[[#This Row],[Precio '[Bs.']]],1-Data[[#This Row],[Comisión '[Bs.']]],Data[[#This Row],[Cantidad]])</f>
        <v>506.65999999999997</v>
      </c>
    </row>
    <row r="447" spans="2:11" ht="16.95" customHeight="1" x14ac:dyDescent="0.3">
      <c r="B447" s="3">
        <v>43180</v>
      </c>
      <c r="C447" s="1" t="s">
        <v>7</v>
      </c>
      <c r="D447" s="1" t="s">
        <v>8</v>
      </c>
      <c r="E447" s="1" t="s">
        <v>9</v>
      </c>
      <c r="F447" s="2" t="s">
        <v>10</v>
      </c>
      <c r="G447" s="2" t="s">
        <v>11</v>
      </c>
      <c r="H447" s="8">
        <v>41</v>
      </c>
      <c r="I447" s="9">
        <f ca="1">INDIRECT(Data[[#This Row],[Producto]]) INDIRECT(Data[[#This Row],[Marca]])</f>
        <v>7.3</v>
      </c>
      <c r="J447" s="10">
        <f>_xlfn.XLOOKUP(Data[[#This Row],[Marca]],$R$3:$R$5,$S$3:$S$5,,0,1)</f>
        <v>1.4999999999999999E-2</v>
      </c>
      <c r="K447" s="8">
        <f ca="1">PRODUCT(Data[[#This Row],[Precio '[Bs.']]],1-Data[[#This Row],[Comisión '[Bs.']]],Data[[#This Row],[Cantidad]])</f>
        <v>294.81049999999999</v>
      </c>
    </row>
    <row r="448" spans="2:11" ht="16.95" customHeight="1" x14ac:dyDescent="0.3">
      <c r="B448" s="3">
        <v>43181</v>
      </c>
      <c r="C448" s="1" t="s">
        <v>12</v>
      </c>
      <c r="D448" s="1" t="s">
        <v>13</v>
      </c>
      <c r="E448" s="1" t="s">
        <v>9</v>
      </c>
      <c r="F448" s="2" t="s">
        <v>10</v>
      </c>
      <c r="G448" s="2" t="s">
        <v>16</v>
      </c>
      <c r="H448" s="8">
        <v>80</v>
      </c>
      <c r="I448" s="9">
        <f ca="1">INDIRECT(Data[[#This Row],[Producto]]) INDIRECT(Data[[#This Row],[Marca]])</f>
        <v>5.5</v>
      </c>
      <c r="J448" s="10">
        <f>_xlfn.XLOOKUP(Data[[#This Row],[Marca]],$R$3:$R$5,$S$3:$S$5,,0,1)</f>
        <v>0.02</v>
      </c>
      <c r="K448" s="8">
        <f ca="1">PRODUCT(Data[[#This Row],[Precio '[Bs.']]],1-Data[[#This Row],[Comisión '[Bs.']]],Data[[#This Row],[Cantidad]])</f>
        <v>431.2</v>
      </c>
    </row>
    <row r="449" spans="2:11" ht="16.95" customHeight="1" x14ac:dyDescent="0.3">
      <c r="B449" s="3">
        <v>43182</v>
      </c>
      <c r="C449" s="1" t="s">
        <v>12</v>
      </c>
      <c r="D449" s="1" t="s">
        <v>17</v>
      </c>
      <c r="E449" s="1" t="s">
        <v>14</v>
      </c>
      <c r="F449" s="2" t="s">
        <v>22</v>
      </c>
      <c r="G449" s="2" t="s">
        <v>19</v>
      </c>
      <c r="H449" s="8">
        <v>47</v>
      </c>
      <c r="I449" s="9">
        <f ca="1">INDIRECT(Data[[#This Row],[Producto]]) INDIRECT(Data[[#This Row],[Marca]])</f>
        <v>2.6</v>
      </c>
      <c r="J449" s="10">
        <f>_xlfn.XLOOKUP(Data[[#This Row],[Marca]],$R$3:$R$5,$S$3:$S$5,,0,1)</f>
        <v>1.7999999999999999E-2</v>
      </c>
      <c r="K449" s="8">
        <f ca="1">PRODUCT(Data[[#This Row],[Precio '[Bs.']]],1-Data[[#This Row],[Comisión '[Bs.']]],Data[[#This Row],[Cantidad]])</f>
        <v>120.0004</v>
      </c>
    </row>
    <row r="450" spans="2:11" ht="16.95" customHeight="1" x14ac:dyDescent="0.3">
      <c r="B450" s="3">
        <v>43183</v>
      </c>
      <c r="C450" s="1" t="s">
        <v>20</v>
      </c>
      <c r="D450" s="1" t="s">
        <v>21</v>
      </c>
      <c r="E450" s="1" t="s">
        <v>9</v>
      </c>
      <c r="F450" s="2" t="s">
        <v>15</v>
      </c>
      <c r="G450" s="2" t="s">
        <v>11</v>
      </c>
      <c r="H450" s="8">
        <v>93</v>
      </c>
      <c r="I450" s="9">
        <f ca="1">INDIRECT(Data[[#This Row],[Producto]]) INDIRECT(Data[[#This Row],[Marca]])</f>
        <v>4.9000000000000004</v>
      </c>
      <c r="J450" s="10">
        <f>_xlfn.XLOOKUP(Data[[#This Row],[Marca]],$R$3:$R$5,$S$3:$S$5,,0,1)</f>
        <v>1.4999999999999999E-2</v>
      </c>
      <c r="K450" s="8">
        <f ca="1">PRODUCT(Data[[#This Row],[Precio '[Bs.']]],1-Data[[#This Row],[Comisión '[Bs.']]],Data[[#This Row],[Cantidad]])</f>
        <v>448.86450000000002</v>
      </c>
    </row>
    <row r="451" spans="2:11" ht="16.95" customHeight="1" x14ac:dyDescent="0.3">
      <c r="B451" s="3">
        <v>43184</v>
      </c>
      <c r="C451" s="1" t="s">
        <v>7</v>
      </c>
      <c r="D451" s="1" t="s">
        <v>8</v>
      </c>
      <c r="E451" s="1" t="s">
        <v>18</v>
      </c>
      <c r="F451" s="2" t="s">
        <v>10</v>
      </c>
      <c r="G451" s="2" t="s">
        <v>16</v>
      </c>
      <c r="H451" s="8">
        <v>178</v>
      </c>
      <c r="I451" s="9">
        <f ca="1">INDIRECT(Data[[#This Row],[Producto]]) INDIRECT(Data[[#This Row],[Marca]])</f>
        <v>5.5</v>
      </c>
      <c r="J451" s="10">
        <f>_xlfn.XLOOKUP(Data[[#This Row],[Marca]],$R$3:$R$5,$S$3:$S$5,,0,1)</f>
        <v>0.02</v>
      </c>
      <c r="K451" s="8">
        <f ca="1">PRODUCT(Data[[#This Row],[Precio '[Bs.']]],1-Data[[#This Row],[Comisión '[Bs.']]],Data[[#This Row],[Cantidad]])</f>
        <v>959.42</v>
      </c>
    </row>
    <row r="452" spans="2:11" ht="16.95" customHeight="1" x14ac:dyDescent="0.3">
      <c r="B452" s="3">
        <v>43185</v>
      </c>
      <c r="C452" s="1" t="s">
        <v>20</v>
      </c>
      <c r="D452" s="1" t="s">
        <v>13</v>
      </c>
      <c r="E452" s="1" t="s">
        <v>14</v>
      </c>
      <c r="F452" s="2" t="s">
        <v>15</v>
      </c>
      <c r="G452" s="2" t="s">
        <v>16</v>
      </c>
      <c r="H452" s="8">
        <v>150</v>
      </c>
      <c r="I452" s="9">
        <f ca="1">INDIRECT(Data[[#This Row],[Producto]]) INDIRECT(Data[[#This Row],[Marca]])</f>
        <v>2.5</v>
      </c>
      <c r="J452" s="10">
        <f>_xlfn.XLOOKUP(Data[[#This Row],[Marca]],$R$3:$R$5,$S$3:$S$5,,0,1)</f>
        <v>0.02</v>
      </c>
      <c r="K452" s="8">
        <f ca="1">PRODUCT(Data[[#This Row],[Precio '[Bs.']]],1-Data[[#This Row],[Comisión '[Bs.']]],Data[[#This Row],[Cantidad]])</f>
        <v>367.5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B72D-C4DA-4F65-9C72-543BC52BFDC8}">
  <dimension ref="B1:T23"/>
  <sheetViews>
    <sheetView topLeftCell="I1" zoomScaleNormal="100" workbookViewId="0">
      <selection activeCell="M18" sqref="M18"/>
    </sheetView>
  </sheetViews>
  <sheetFormatPr baseColWidth="10" defaultRowHeight="16.95" customHeight="1" x14ac:dyDescent="0.3"/>
  <cols>
    <col min="1" max="1" width="4.77734375" customWidth="1"/>
    <col min="2" max="2" width="18.88671875" customWidth="1"/>
    <col min="3" max="5" width="13.77734375" customWidth="1"/>
    <col min="6" max="6" width="10.77734375" customWidth="1"/>
    <col min="7" max="7" width="17.77734375" bestFit="1" customWidth="1"/>
    <col min="8" max="9" width="18.77734375" customWidth="1"/>
    <col min="16" max="16" width="17.77734375" customWidth="1"/>
    <col min="17" max="20" width="13.44140625" customWidth="1"/>
  </cols>
  <sheetData>
    <row r="1" spans="2:20" ht="16.95" customHeight="1" x14ac:dyDescent="0.3">
      <c r="P1" s="19" t="s">
        <v>65</v>
      </c>
    </row>
    <row r="2" spans="2:20" ht="16.95" customHeight="1" x14ac:dyDescent="0.3">
      <c r="B2" s="11" t="s">
        <v>49</v>
      </c>
      <c r="C2" s="11" t="s">
        <v>31</v>
      </c>
      <c r="G2" s="11" t="s">
        <v>48</v>
      </c>
      <c r="H2" t="s">
        <v>49</v>
      </c>
      <c r="I2" s="16" t="s">
        <v>62</v>
      </c>
      <c r="P2" s="11" t="s">
        <v>64</v>
      </c>
      <c r="Q2" s="11" t="s">
        <v>31</v>
      </c>
    </row>
    <row r="3" spans="2:20" ht="16.95" customHeight="1" x14ac:dyDescent="0.3">
      <c r="B3" s="11" t="s">
        <v>48</v>
      </c>
      <c r="C3" s="16">
        <v>2017</v>
      </c>
      <c r="D3" s="16">
        <v>2018</v>
      </c>
      <c r="E3" s="16" t="s">
        <v>32</v>
      </c>
      <c r="G3" s="14" t="s">
        <v>53</v>
      </c>
      <c r="H3" s="15">
        <v>19823.373199999995</v>
      </c>
      <c r="I3" s="17" t="s">
        <v>63</v>
      </c>
      <c r="P3" s="11" t="s">
        <v>48</v>
      </c>
      <c r="Q3" s="16" t="s">
        <v>16</v>
      </c>
      <c r="R3" s="16" t="s">
        <v>11</v>
      </c>
      <c r="S3" s="16" t="s">
        <v>19</v>
      </c>
      <c r="T3" s="16" t="s">
        <v>32</v>
      </c>
    </row>
    <row r="4" spans="2:20" ht="16.95" customHeight="1" x14ac:dyDescent="0.3">
      <c r="B4" s="14" t="s">
        <v>53</v>
      </c>
      <c r="C4" s="15">
        <v>19823.373199999995</v>
      </c>
      <c r="D4" s="15">
        <v>16382.013500000003</v>
      </c>
      <c r="E4" s="15">
        <v>36205.386699999995</v>
      </c>
      <c r="G4" s="14" t="s">
        <v>54</v>
      </c>
      <c r="H4" s="15">
        <v>20209.207699999995</v>
      </c>
      <c r="I4" s="17">
        <v>1.9463614799927642E-2</v>
      </c>
      <c r="P4" s="14" t="s">
        <v>22</v>
      </c>
      <c r="Q4" s="18">
        <v>0.11183779213808671</v>
      </c>
      <c r="R4" s="18">
        <v>8.8912287160447703E-2</v>
      </c>
      <c r="S4" s="18">
        <v>6.6892073153261497E-2</v>
      </c>
      <c r="T4" s="18">
        <v>0.26764215245179579</v>
      </c>
    </row>
    <row r="5" spans="2:20" ht="16.95" customHeight="1" x14ac:dyDescent="0.3">
      <c r="B5" s="14" t="s">
        <v>54</v>
      </c>
      <c r="C5" s="15">
        <v>20209.207699999995</v>
      </c>
      <c r="D5" s="15">
        <v>13221.7147</v>
      </c>
      <c r="E5" s="15">
        <v>33430.922400000003</v>
      </c>
      <c r="G5" s="14" t="s">
        <v>57</v>
      </c>
      <c r="H5" s="15">
        <v>20609.012599999998</v>
      </c>
      <c r="I5" s="17">
        <v>1.9783304023343717E-2</v>
      </c>
      <c r="P5" s="14" t="s">
        <v>10</v>
      </c>
      <c r="Q5" s="18">
        <v>0.1108432261002598</v>
      </c>
      <c r="R5" s="18">
        <v>0.21396759933123555</v>
      </c>
      <c r="S5" s="18">
        <v>0.15396243380040628</v>
      </c>
      <c r="T5" s="18">
        <v>0.47877325923190162</v>
      </c>
    </row>
    <row r="6" spans="2:20" ht="16.95" customHeight="1" x14ac:dyDescent="0.3">
      <c r="B6" s="14" t="s">
        <v>57</v>
      </c>
      <c r="C6" s="15">
        <v>20609.012599999998</v>
      </c>
      <c r="D6" s="15">
        <v>12244.4017</v>
      </c>
      <c r="E6" s="15">
        <v>32853.414299999989</v>
      </c>
      <c r="G6" s="14" t="s">
        <v>50</v>
      </c>
      <c r="H6" s="15">
        <v>15503.371800000001</v>
      </c>
      <c r="I6" s="17">
        <v>-0.24773825408792249</v>
      </c>
      <c r="P6" s="14" t="s">
        <v>15</v>
      </c>
      <c r="Q6" s="18">
        <v>6.4289071138150675E-2</v>
      </c>
      <c r="R6" s="18">
        <v>7.2729153014628095E-2</v>
      </c>
      <c r="S6" s="18">
        <v>0.11656636416352381</v>
      </c>
      <c r="T6" s="18">
        <v>0.25358458831630254</v>
      </c>
    </row>
    <row r="7" spans="2:20" ht="16.95" customHeight="1" x14ac:dyDescent="0.3">
      <c r="B7" s="14" t="s">
        <v>50</v>
      </c>
      <c r="C7" s="15">
        <v>15503.371800000001</v>
      </c>
      <c r="D7" s="15"/>
      <c r="E7" s="15">
        <v>15503.371800000001</v>
      </c>
      <c r="G7" s="14" t="s">
        <v>58</v>
      </c>
      <c r="H7" s="15">
        <v>15548.382100000001</v>
      </c>
      <c r="I7" s="17">
        <v>2.9032587607813465E-3</v>
      </c>
      <c r="P7" s="14" t="s">
        <v>32</v>
      </c>
      <c r="Q7" s="18">
        <v>0.28697008937649732</v>
      </c>
      <c r="R7" s="18">
        <v>0.37560903950631153</v>
      </c>
      <c r="S7" s="18">
        <v>0.33742087111719149</v>
      </c>
      <c r="T7" s="18">
        <v>1</v>
      </c>
    </row>
    <row r="8" spans="2:20" ht="16.95" customHeight="1" x14ac:dyDescent="0.3">
      <c r="B8" s="14" t="s">
        <v>58</v>
      </c>
      <c r="C8" s="15">
        <v>15548.382100000001</v>
      </c>
      <c r="D8" s="15"/>
      <c r="E8" s="15">
        <v>15548.382100000001</v>
      </c>
      <c r="G8" s="14" t="s">
        <v>56</v>
      </c>
      <c r="H8" s="15">
        <v>15936.121400000002</v>
      </c>
      <c r="I8" s="17">
        <v>2.4937597848203152E-2</v>
      </c>
    </row>
    <row r="9" spans="2:20" ht="16.95" customHeight="1" x14ac:dyDescent="0.3">
      <c r="B9" s="14" t="s">
        <v>56</v>
      </c>
      <c r="C9" s="15">
        <v>15936.121400000002</v>
      </c>
      <c r="D9" s="15"/>
      <c r="E9" s="15">
        <v>15936.121400000002</v>
      </c>
      <c r="G9" s="14" t="s">
        <v>55</v>
      </c>
      <c r="H9" s="15">
        <v>13321.58</v>
      </c>
      <c r="I9" s="17">
        <v>-0.16406384805778407</v>
      </c>
      <c r="P9" s="20" t="s">
        <v>66</v>
      </c>
    </row>
    <row r="10" spans="2:20" ht="16.95" customHeight="1" x14ac:dyDescent="0.3">
      <c r="B10" s="14" t="s">
        <v>55</v>
      </c>
      <c r="C10" s="15">
        <v>13321.58</v>
      </c>
      <c r="D10" s="15"/>
      <c r="E10" s="15">
        <v>13321.58</v>
      </c>
      <c r="G10" s="14" t="s">
        <v>51</v>
      </c>
      <c r="H10" s="15">
        <v>13709.156700000003</v>
      </c>
      <c r="I10" s="17">
        <v>2.909389877176749E-2</v>
      </c>
      <c r="P10" s="11" t="s">
        <v>67</v>
      </c>
      <c r="Q10" s="11" t="s">
        <v>31</v>
      </c>
    </row>
    <row r="11" spans="2:20" ht="16.95" customHeight="1" x14ac:dyDescent="0.3">
      <c r="B11" s="14" t="s">
        <v>51</v>
      </c>
      <c r="C11" s="15">
        <v>13709.156700000003</v>
      </c>
      <c r="D11" s="15"/>
      <c r="E11" s="15">
        <v>13709.156700000003</v>
      </c>
      <c r="G11" s="14" t="s">
        <v>61</v>
      </c>
      <c r="H11" s="15">
        <v>13838.577399999998</v>
      </c>
      <c r="I11" s="17">
        <v>9.4404566839623172E-3</v>
      </c>
      <c r="P11" s="11" t="s">
        <v>48</v>
      </c>
      <c r="Q11" s="16" t="s">
        <v>16</v>
      </c>
      <c r="R11" s="16" t="s">
        <v>11</v>
      </c>
      <c r="S11" s="16" t="s">
        <v>19</v>
      </c>
      <c r="T11" s="16" t="s">
        <v>32</v>
      </c>
    </row>
    <row r="12" spans="2:20" ht="16.95" customHeight="1" x14ac:dyDescent="0.3">
      <c r="B12" s="14" t="s">
        <v>61</v>
      </c>
      <c r="C12" s="15">
        <v>13838.577399999998</v>
      </c>
      <c r="D12" s="15"/>
      <c r="E12" s="15">
        <v>13838.577399999998</v>
      </c>
      <c r="G12" s="14" t="s">
        <v>60</v>
      </c>
      <c r="H12" s="15">
        <v>13830.110199999997</v>
      </c>
      <c r="I12" s="17">
        <v>-6.1185479946823662E-4</v>
      </c>
      <c r="P12" s="14" t="s">
        <v>22</v>
      </c>
      <c r="Q12" s="18">
        <v>0.41786314716710948</v>
      </c>
      <c r="R12" s="18">
        <v>0.3322058440568752</v>
      </c>
      <c r="S12" s="18">
        <v>0.24993100877601565</v>
      </c>
      <c r="T12" s="18">
        <v>1</v>
      </c>
    </row>
    <row r="13" spans="2:20" ht="16.95" customHeight="1" x14ac:dyDescent="0.3">
      <c r="B13" s="14" t="s">
        <v>60</v>
      </c>
      <c r="C13" s="15">
        <v>13830.110199999997</v>
      </c>
      <c r="D13" s="15"/>
      <c r="E13" s="15">
        <v>13830.110199999997</v>
      </c>
      <c r="G13" s="14" t="s">
        <v>59</v>
      </c>
      <c r="H13" s="15">
        <v>17501.362399999998</v>
      </c>
      <c r="I13" s="17">
        <v>0.26545357534461278</v>
      </c>
      <c r="P13" s="14" t="s">
        <v>10</v>
      </c>
      <c r="Q13" s="18">
        <v>0.23151507308091132</v>
      </c>
      <c r="R13" s="18">
        <v>0.44690799915288676</v>
      </c>
      <c r="S13" s="18">
        <v>0.32157692776620189</v>
      </c>
      <c r="T13" s="18">
        <v>1</v>
      </c>
    </row>
    <row r="14" spans="2:20" ht="16.95" customHeight="1" x14ac:dyDescent="0.3">
      <c r="B14" s="14" t="s">
        <v>59</v>
      </c>
      <c r="C14" s="15">
        <v>17501.362399999998</v>
      </c>
      <c r="D14" s="15"/>
      <c r="E14" s="15">
        <v>17501.362399999998</v>
      </c>
      <c r="G14" s="14" t="s">
        <v>52</v>
      </c>
      <c r="H14" s="15">
        <v>14678.6988</v>
      </c>
      <c r="I14" s="17">
        <v>-0.16128250678358647</v>
      </c>
      <c r="P14" s="14" t="s">
        <v>15</v>
      </c>
      <c r="Q14" s="18">
        <v>0.25352120791331878</v>
      </c>
      <c r="R14" s="18">
        <v>0.28680431053606131</v>
      </c>
      <c r="S14" s="18">
        <v>0.45967448155062013</v>
      </c>
      <c r="T14" s="18">
        <v>1</v>
      </c>
    </row>
    <row r="15" spans="2:20" ht="16.95" customHeight="1" x14ac:dyDescent="0.3">
      <c r="B15" s="14" t="s">
        <v>52</v>
      </c>
      <c r="C15" s="15">
        <v>14678.6988</v>
      </c>
      <c r="D15" s="15"/>
      <c r="E15" s="15">
        <v>14678.6988</v>
      </c>
      <c r="G15" s="14" t="s">
        <v>32</v>
      </c>
      <c r="H15" s="15">
        <v>194508.95429999998</v>
      </c>
      <c r="I15" s="17"/>
      <c r="P15" s="14" t="s">
        <v>32</v>
      </c>
      <c r="Q15" s="18">
        <v>0.28697008937649732</v>
      </c>
      <c r="R15" s="18">
        <v>0.37560903950631153</v>
      </c>
      <c r="S15" s="18">
        <v>0.33742087111719149</v>
      </c>
      <c r="T15" s="18">
        <v>1</v>
      </c>
    </row>
    <row r="16" spans="2:20" ht="16.95" customHeight="1" x14ac:dyDescent="0.3">
      <c r="B16" s="14" t="s">
        <v>32</v>
      </c>
      <c r="C16" s="15">
        <v>194508.95429999998</v>
      </c>
      <c r="D16" s="15">
        <v>41848.129900000007</v>
      </c>
      <c r="E16" s="15">
        <v>236357.08419999998</v>
      </c>
    </row>
    <row r="17" spans="16:20" ht="16.95" customHeight="1" x14ac:dyDescent="0.3">
      <c r="P17" s="19" t="s">
        <v>68</v>
      </c>
    </row>
    <row r="18" spans="16:20" ht="16.95" customHeight="1" x14ac:dyDescent="0.3">
      <c r="P18" s="11" t="s">
        <v>69</v>
      </c>
      <c r="Q18" s="11" t="s">
        <v>31</v>
      </c>
    </row>
    <row r="19" spans="16:20" ht="16.95" customHeight="1" x14ac:dyDescent="0.3">
      <c r="P19" s="11" t="s">
        <v>48</v>
      </c>
      <c r="Q19" s="16" t="s">
        <v>16</v>
      </c>
      <c r="R19" s="16" t="s">
        <v>11</v>
      </c>
      <c r="S19" s="16" t="s">
        <v>19</v>
      </c>
      <c r="T19" s="16" t="s">
        <v>32</v>
      </c>
    </row>
    <row r="20" spans="16:20" ht="16.95" customHeight="1" x14ac:dyDescent="0.3">
      <c r="P20" s="14" t="s">
        <v>22</v>
      </c>
      <c r="Q20" s="18">
        <v>0.38971933409881765</v>
      </c>
      <c r="R20" s="18">
        <v>0.23671498235854804</v>
      </c>
      <c r="S20" s="18">
        <v>0.19824521503896197</v>
      </c>
      <c r="T20" s="18">
        <v>0.26764215245179579</v>
      </c>
    </row>
    <row r="21" spans="16:20" ht="16.95" customHeight="1" x14ac:dyDescent="0.3">
      <c r="P21" s="14" t="s">
        <v>10</v>
      </c>
      <c r="Q21" s="18">
        <v>0.38625358601340637</v>
      </c>
      <c r="R21" s="18">
        <v>0.5696550850119787</v>
      </c>
      <c r="S21" s="18">
        <v>0.45629196940497718</v>
      </c>
      <c r="T21" s="18">
        <v>0.47877325923190162</v>
      </c>
    </row>
    <row r="22" spans="16:20" ht="16.95" customHeight="1" x14ac:dyDescent="0.3">
      <c r="P22" s="14" t="s">
        <v>15</v>
      </c>
      <c r="Q22" s="18">
        <v>0.22402707988777565</v>
      </c>
      <c r="R22" s="18">
        <v>0.19362993262947281</v>
      </c>
      <c r="S22" s="18">
        <v>0.34546281555606118</v>
      </c>
      <c r="T22" s="18">
        <v>0.25358458831630254</v>
      </c>
    </row>
    <row r="23" spans="16:20" ht="16.95" customHeight="1" x14ac:dyDescent="0.3">
      <c r="P23" s="14" t="s">
        <v>32</v>
      </c>
      <c r="Q23" s="18">
        <v>1</v>
      </c>
      <c r="R23" s="18">
        <v>1</v>
      </c>
      <c r="S23" s="18">
        <v>1</v>
      </c>
      <c r="T23" s="18">
        <v>1</v>
      </c>
    </row>
  </sheetData>
  <pageMargins left="0.7" right="0.7" top="0.75" bottom="0.75" header="0.3" footer="0.3"/>
  <pageSetup paperSize="9"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5FB3-EE61-4363-877F-40B0CF89A4DD}">
  <dimension ref="B2:E16"/>
  <sheetViews>
    <sheetView zoomScale="115" zoomScaleNormal="115" workbookViewId="0">
      <selection activeCell="D21" sqref="D21"/>
    </sheetView>
  </sheetViews>
  <sheetFormatPr baseColWidth="10" defaultRowHeight="16.95" customHeight="1" x14ac:dyDescent="0.3"/>
  <cols>
    <col min="1" max="1" width="4.77734375" customWidth="1"/>
    <col min="2" max="2" width="18.5546875" bestFit="1" customWidth="1"/>
    <col min="3" max="3" width="22.6640625" bestFit="1" customWidth="1"/>
    <col min="4" max="4" width="10.33203125" bestFit="1" customWidth="1"/>
    <col min="5" max="6" width="12.88671875" bestFit="1" customWidth="1"/>
    <col min="7" max="10" width="12.44140625" bestFit="1" customWidth="1"/>
    <col min="11" max="11" width="13.6640625" bestFit="1" customWidth="1"/>
    <col min="12" max="12" width="9.109375" bestFit="1" customWidth="1"/>
    <col min="13" max="13" width="12" bestFit="1" customWidth="1"/>
    <col min="14" max="14" width="10.77734375" bestFit="1" customWidth="1"/>
    <col min="15" max="17" width="9.109375" bestFit="1" customWidth="1"/>
    <col min="18" max="18" width="12" bestFit="1" customWidth="1"/>
    <col min="19" max="19" width="10.77734375" bestFit="1" customWidth="1"/>
    <col min="20" max="20" width="12.88671875" bestFit="1" customWidth="1"/>
    <col min="21" max="447" width="22.6640625" bestFit="1" customWidth="1"/>
    <col min="448" max="448" width="12.88671875" bestFit="1" customWidth="1"/>
  </cols>
  <sheetData>
    <row r="2" spans="2:5" ht="16.95" customHeight="1" x14ac:dyDescent="0.3">
      <c r="B2" s="11" t="s">
        <v>47</v>
      </c>
      <c r="C2" s="11" t="s">
        <v>31</v>
      </c>
    </row>
    <row r="3" spans="2:5" ht="16.95" customHeight="1" x14ac:dyDescent="0.3">
      <c r="B3" s="11" t="s">
        <v>48</v>
      </c>
      <c r="C3" t="s">
        <v>33</v>
      </c>
      <c r="D3" t="s">
        <v>34</v>
      </c>
      <c r="E3" t="s">
        <v>32</v>
      </c>
    </row>
    <row r="4" spans="2:5" ht="16.95" customHeight="1" x14ac:dyDescent="0.3">
      <c r="B4" s="12" t="s">
        <v>35</v>
      </c>
      <c r="C4" s="13">
        <v>19823.373199999987</v>
      </c>
      <c r="D4" s="13">
        <v>16382.013499999999</v>
      </c>
      <c r="E4" s="13">
        <v>36205.386699999988</v>
      </c>
    </row>
    <row r="5" spans="2:5" ht="16.95" customHeight="1" x14ac:dyDescent="0.3">
      <c r="B5" s="12" t="s">
        <v>36</v>
      </c>
      <c r="C5" s="13">
        <v>20209.207699999999</v>
      </c>
      <c r="D5" s="13">
        <v>13221.714699999999</v>
      </c>
      <c r="E5" s="13">
        <v>33430.922399999996</v>
      </c>
    </row>
    <row r="6" spans="2:5" ht="16.95" customHeight="1" x14ac:dyDescent="0.3">
      <c r="B6" s="12" t="s">
        <v>37</v>
      </c>
      <c r="C6" s="13">
        <v>20609.012599999995</v>
      </c>
      <c r="D6" s="13">
        <v>12244.401700000002</v>
      </c>
      <c r="E6" s="13">
        <v>32853.414299999997</v>
      </c>
    </row>
    <row r="7" spans="2:5" ht="16.95" customHeight="1" x14ac:dyDescent="0.3">
      <c r="B7" s="12" t="s">
        <v>38</v>
      </c>
      <c r="C7" s="13">
        <v>15503.371800000001</v>
      </c>
      <c r="D7" s="13"/>
      <c r="E7" s="13">
        <v>15503.371800000001</v>
      </c>
    </row>
    <row r="8" spans="2:5" ht="16.95" customHeight="1" x14ac:dyDescent="0.3">
      <c r="B8" s="12" t="s">
        <v>39</v>
      </c>
      <c r="C8" s="13">
        <v>15548.382100000003</v>
      </c>
      <c r="D8" s="13"/>
      <c r="E8" s="13">
        <v>15548.382100000003</v>
      </c>
    </row>
    <row r="9" spans="2:5" ht="16.95" customHeight="1" x14ac:dyDescent="0.3">
      <c r="B9" s="12" t="s">
        <v>40</v>
      </c>
      <c r="C9" s="13">
        <v>15936.121400000002</v>
      </c>
      <c r="D9" s="13"/>
      <c r="E9" s="13">
        <v>15936.121400000002</v>
      </c>
    </row>
    <row r="10" spans="2:5" ht="16.95" customHeight="1" x14ac:dyDescent="0.3">
      <c r="B10" s="12" t="s">
        <v>41</v>
      </c>
      <c r="C10" s="13">
        <v>13321.580000000002</v>
      </c>
      <c r="D10" s="13"/>
      <c r="E10" s="13">
        <v>13321.580000000002</v>
      </c>
    </row>
    <row r="11" spans="2:5" ht="16.95" customHeight="1" x14ac:dyDescent="0.3">
      <c r="B11" s="12" t="s">
        <v>42</v>
      </c>
      <c r="C11" s="13">
        <v>13709.156699999998</v>
      </c>
      <c r="D11" s="13"/>
      <c r="E11" s="13">
        <v>13709.156699999998</v>
      </c>
    </row>
    <row r="12" spans="2:5" ht="16.95" customHeight="1" x14ac:dyDescent="0.3">
      <c r="B12" s="12" t="s">
        <v>43</v>
      </c>
      <c r="C12" s="13">
        <v>13838.5774</v>
      </c>
      <c r="D12" s="13"/>
      <c r="E12" s="13">
        <v>13838.5774</v>
      </c>
    </row>
    <row r="13" spans="2:5" ht="16.95" customHeight="1" x14ac:dyDescent="0.3">
      <c r="B13" s="12" t="s">
        <v>44</v>
      </c>
      <c r="C13" s="13">
        <v>13830.110199999999</v>
      </c>
      <c r="D13" s="13"/>
      <c r="E13" s="13">
        <v>13830.110199999999</v>
      </c>
    </row>
    <row r="14" spans="2:5" ht="16.95" customHeight="1" x14ac:dyDescent="0.3">
      <c r="B14" s="12" t="s">
        <v>45</v>
      </c>
      <c r="C14" s="13">
        <v>17501.362400000005</v>
      </c>
      <c r="D14" s="13"/>
      <c r="E14" s="13">
        <v>17501.362400000005</v>
      </c>
    </row>
    <row r="15" spans="2:5" ht="16.95" customHeight="1" x14ac:dyDescent="0.3">
      <c r="B15" s="12" t="s">
        <v>46</v>
      </c>
      <c r="C15" s="13">
        <v>14678.6988</v>
      </c>
      <c r="D15" s="13"/>
      <c r="E15" s="13">
        <v>14678.6988</v>
      </c>
    </row>
    <row r="16" spans="2:5" ht="16.95" customHeight="1" x14ac:dyDescent="0.3">
      <c r="B16" s="12" t="s">
        <v>32</v>
      </c>
      <c r="C16" s="13">
        <v>194508.95430000001</v>
      </c>
      <c r="D16" s="13">
        <v>41848.1299</v>
      </c>
      <c r="E16" s="13">
        <v>236357.08420000001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s o _ 1 _ V e n t a s _ d 7 d 2 b 9 1 1 - b b d 2 - 4 d 4 4 - 8 2 2 d - 5 e d 7 9 f e 2 2 5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 C l i e n t e < / s t r i n g > < / k e y > < v a l u e > < i n t > 9 5 < / i n t > < / v a l u e > < / i t e m > < i t e m > < k e y > < s t r i n g > L u g a r < / s t r i n g > < / k e y > < v a l u e > < i n t > 8 6 < / i n t > < / v a l u e > < / i t e m > < i t e m > < k e y > < s t r i n g > V e n d e d o r < / s t r i n g > < / k e y > < v a l u e > < i n t > 1 1 8 < / i n t > < / v a l u e > < / i t e m > < i t e m > < k e y > < s t r i n g > C a n t i d a d < / s t r i n g > < / k e y > < v a l u e > < i n t > 1 1 2 < / i n t > < / v a l u e > < / i t e m > < i t e m > < k e y > < s t r i n g > P r o d u c t o < / s t r i n g > < / k e y > < v a l u e > < i n t > 1 1 4 < / i n t > < / v a l u e > < / i t e m > < i t e m > < k e y > < s t r i n g > P r e c i o   [ B s . ] < / s t r i n g > < / k e y > < v a l u e > < i n t > 1 3 0 < / i n t > < / v a l u e > < / i t e m > < i t e m > < k e y > < s t r i n g > C o m i s i � n < / s t r i n g > < / k e y > < v a l u e > < i n t > 1 1 4 < / i n t > < / v a l u e > < / i t e m > < i t e m > < k e y > < s t r i n g > T o t a l   [ B s . ] < / s t r i n g > < / k e y > < v a l u e > < i n t > 1 1 8 < / i n t > < / v a l u e > < / i t e m > < i t e m > < k e y > < s t r i n g > M a r c a < / s t r i n g > < / k e y > < v a l u e > < i n t > 9 2 < / i n t > < / v a l u e > < / i t e m > < i t e m > < k e y > < s t r i n g > C o m b i n e d < / s t r i n g > < / k e y > < v a l u e > < i n t > 1 2 1 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 C l i e n t e < / s t r i n g > < / k e y > < v a l u e > < i n t > 1 < / i n t > < / v a l u e > < / i t e m > < i t e m > < k e y > < s t r i n g > L u g a r < / s t r i n g > < / k e y > < v a l u e > < i n t > 2 < / i n t > < / v a l u e > < / i t e m > < i t e m > < k e y > < s t r i n g > V e n d e d o r 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 P r o d u c t o < / s t r i n g > < / k e y > < v a l u e > < i n t > 8 < / i n t > < / v a l u e > < / i t e m > < i t e m > < k e y > < s t r i n g > P r e c i o   [ B s . ] < / s t r i n g > < / k e y > < v a l u e > < i n t > 5 < / i n t > < / v a l u e > < / i t e m > < i t e m > < k e y > < s t r i n g > C o m i s i � n < / s t r i n g > < / k e y > < v a l u e > < i n t > 6 < / i n t > < / v a l u e > < / i t e m > < i t e m > < k e y > < s t r i n g > T o t a l   [ B s . ] < / s t r i n g > < / k e y > < v a l u e > < i n t > 7 < / i n t > < / v a l u e > < / i t e m > < i t e m > < k e y > < s t r i n g > M a r c a < / s t r i n g > < / k e y > < v a l u e > < i n t > 9 < / i n t > < / v a l u e > < / i t e m > < i t e m > < k e y > < s t r i n g > C o m b i n e d 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 C a s o _ 1 _ V e n t a s 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 C a s o _ 1 _ V e n t a s 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 [ B s . ] 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 C o l u m n s \ C o m i s i � n 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 [ B s . ] 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a s o _ 1 _ V e n t a s _ d 7 d 2 b 9 1 1 - b b d 2 - 4 d 4 4 - 8 2 2 d - 5 e d 7 9 f e 2 2 5 9 7 , C a l e n d a r i o _ 8 6 3 6 9 2 c e - 1 b 9 d - 4 8 b 5 - 8 c 9 8 - b 8 3 4 8 0 2 e 6 c 1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i o _ 8 6 3 6 9 2 c e - 1 b 9 d - 4 8 b 5 - 8 c 9 8 - b 8 3 4 8 0 2 e 6 c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 2 1 0 < / i n t > < / v a l u e > < / i t e m > < i t e m > < k e y > < s t r i n g > N o m b r e   d e l   m e s < / s t r i n g > < / k e y > < v a l u e > < i n t > 1 6 9 < / i n t > < / v a l u e > < / i t e m > < i t e m > < k e y > < s t r i n g > M e s < / s t r i n g > < / k e y > < v a l u e > < i n t > 7 6 < / i n t > < / v a l u e > < / i t e m > < i t e m > < k e y > < s t r i n g > A � o < / s t r i n g > < / k e y > < v a l u e > < i n t > 7 4 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 N o m b r e   d e l   m e s < / s t r i n g > < / k e y > < v a l u e > < i n t > 1 < / i n t > < / v a l u e > < / i t e m > < i t e m > < k e y > < s t r i n g > M e s < / s t r i n g > < / k e y > < v a l u e > < i n t > 2 < / i n t > < / v a l u e > < / i t e m > < i t e m > < k e y > < s t r i n g > A � o 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 T a g s \ T a b l e s \ & l t ; T a b l e s \ C a s o _ 1 _ V e n t a s & g t ; 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 T a b l e s \ C a s o _ 1 _ V e n t a s < / K e y > < / D i a g r a m O b j e c t K e y > < D i a g r a m O b j e c t K e y > < K e y > T a b l e s \ C a s o _ 1 _ V e n t a s \ C o l u m n s \ F e c h a < / K e y > < / D i a g r a m O b j e c t K e y > < D i a g r a m O b j e c t K e y > < K e y > T a b l e s \ C a s o _ 1 _ V e n t a s \ C o l u m n s \ C l i e n t e < / K e y > < / D i a g r a m O b j e c t K e y > < D i a g r a m O b j e c t K e y > < K e y > T a b l e s \ C a s o _ 1 _ V e n t a s \ C o l u m n s \ L u g a r < / K e y > < / D i a g r a m O b j e c t K e y > < D i a g r a m O b j e c t K e y > < K e y > T a b l e s \ C a s o _ 1 _ V e n t a s \ C o l u m n s \ V e n d e d o r < / K e y > < / D i a g r a m O b j e c t K e y > < D i a g r a m O b j e c t K e y > < K e y > T a b l e s \ C a s o _ 1 _ V e n t a s \ C o l u m n s \ C a n t i d a d < / K e y > < / D i a g r a m O b j e c t K e y > < D i a g r a m O b j e c t K e y > < K e y > T a b l e s \ C a s o _ 1 _ V e n t a s \ C o l u m n s \ T i p o   d e   d a t o s < / K e y > < / D i a g r a m O b j e c t K e y > < D i a g r a m O b j e c t K e y > < K e y > T a b l e s \ C a s o _ 1 _ V e n t a s \ C o l u m n s \ P r e c i o   [ B s . ] < / K e y > < / D i a g r a m O b j e c t K e y > < D i a g r a m O b j e c t K e y > < K e y > T a b l e s \ C a s o _ 1 _ V e n t a s \ C o l u m n s \ C o m i s i � n < / K e y > < / D i a g r a m O b j e c t K e y > < D i a g r a m O b j e c t K e y > < K e y > T a b l e s \ C a s o _ 1 _ V e n t a s \ C o l u m n s \ T o t a l   [ B s . ] < / K e y > < / D i a g r a m O b j e c t K e y > < D i a g r a m O b j e c t K e y > < K e y > T a b l e s \ C a s o _ 1 _ V e n t a s \ M e a s u r e s \ S u m a   d e   T o t a l   [ B s . ] < / K e y > < / D i a g r a m O b j e c t K e y > < D i a g r a m O b j e c t K e y > < K e y > T a b l e s \ C a s o _ 1 _ V e n t a s \ S u m a   d e   T o t a l   [ B s . ] \ A d d i t i o n a l   I n f o \ M e d i d a   i m p l � c i t a < / K e y > < / D i a g r a m O b j e c t K e y > < D i a g r a m O b j e c t K e y > < K e y > T a b l e s \ C a s o _ 1 _ V e n t a s \ M e a s u r e s \ V e n t a s   t o t a l e s   [ B s . ] < / K e y > < / D i a g r a m O b j e c t K e y > < D i a g r a m O b j e c t K e y > < K e y > T a b l e s \ C a l e n d a r i o < / K e y > < / D i a g r a m O b j e c t K e y > < D i a g r a m O b j e c t K e y > < K e y > T a b l e s \ C a l e n d a r i o \ C o l u m n s \ F e c h a < / K e y > < / D i a g r a m O b j e c t K e y > < D i a g r a m O b j e c t K e y > < K e y > T a b l e s \ C a l e n d a r i o \ C o l u m n s \ N o m b r e   d e l 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 T a b l e s \ C a l e n d a r i o \ C o l u m n s \ A � o < / K e y > < / D i a g r a m O b j e c t K e y > < D i a g r a m O b j e c t K e y > < K e y > R e l a t i o n s h i p s \ & l t ; T a b l e s \ C a s o _ 1 _ V e n t a s \ C o l u m n s \ F e c h a & g t ; - & l t ; T a b l e s \ C a l e n d a r i o \ C o l u m n s \ F e c h a & g t ; < / K e y > < / D i a g r a m O b j e c t K e y > < D i a g r a m O b j e c t K e y > < K e y > R e l a t i o n s h i p s \ & l t ; T a b l e s \ C a s o _ 1 _ V e n t a s \ C o l u m n s \ F e c h a & g t ; - & l t ; T a b l e s \ C a l e n d a r i o \ C o l u m n s \ F e c h a & g t ; \ F K < / K e y > < / D i a g r a m O b j e c t K e y > < D i a g r a m O b j e c t K e y > < K e y > R e l a t i o n s h i p s \ & l t ; T a b l e s \ C a s o _ 1 _ V e n t a s \ C o l u m n s \ F e c h a & g t ; - & l t ; T a b l e s \ C a l e n d a r i o \ C o l u m n s \ F e c h a & g t ; \ P K < / K e y > < / D i a g r a m O b j e c t K e y > < D i a g r a m O b j e c t K e y > < K e y > R e l a t i o n s h i p s \ & l t ; T a b l e s \ C a s o _ 1 _ V e n t a s \ C o l u m n s \ F e c h a & g t ; - & l t ; T a b l e s \ C a l e n d a r i o \ C o l u m n s \ F e c h a & g t ; \ C r o s s F i l t e r < / K e y > < / D i a g r a m O b j e c t K e y > < / A l l K e y s > < S e l e c t e d K e y s > < D i a g r a m O b j e c t K e y > < K e y > R e l a t i o n s h i p s \ & l t ; T a b l e s \ C a s o _ 1 _ V e n t a s \ C o l u m n s \ F e c h a & g t ; - & l t ; T a b l e s \ C a l e n d a r i o \ C o l u m n s \ F e c h a & g t ; 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 T a g s \ T a b l e s \ & l t ; T a b l e s \ C a s o _ 1 _ V e n t a s & g t ; 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 T a b l e s \ C a s o _ 1 _ V e n t a s < / K e y > < / a : K e y > < a : V a l u e   i : t y p e = " D i a g r a m D i s p l a y N o d e V i e w S t a t e " > < H e i g h t > 3 8 6 . 8 < / H e i g h t > < I s E x p a n d e d > t r u e < / I s E x p a n d e d > < L a y e d O u t > t r u e < / L a y e d O u t > < L e f t > 1 5 4 < / L e f t > < T o p > 2 1 . 9 9 9 9 9 9 9 9 9 9 9 9 9 7 2 < / T o p > < W i d t h > 2 4 8 . 7 9 9 9 9 9 9 9 9 9 9 9 9 8 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 T a b l e s \ C a s o _ 1 _ V e n t a s \ C o l u m n s \ L u g a r 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 T a b l e s \ C a s o _ 1 _ V e n t a s \ C o l u m n s \ T i p o   d e   d a t o s 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 T a b l e s \ C a s o _ 1 _ V e n t a s \ C o l u m n s \ P r e c i o   [ B s . ] 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 T a b l e s \ C a s o _ 1 _ V e n t a s \ C o l u m n s \ C o m i s i � n 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 T a b l e s \ C a s o _ 1 _ V e n t a s \ C o l u m n s \ T o t a l   [ B s . ] 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 T a b l e s \ C a s o _ 1 _ V e n t a s \ M e a s u r e s \ S u m a   d e   T o t a l   [ B s . ] 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 T a b l e s \ C a s o _ 1 _ V e n t a s \ S u m a   d e   T o t a l   [ B s . ] \ A d d i t i o n a l 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 T a b l e s \ C a s o _ 1 _ V e n t a s \ M e a s u r e s \ V e n t a s   t o t a l e s   [ B s . ] 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 6 2 2 . 4 < / L e f t > < T a b I n d e x > 1 < / T a b I n d e x > < T o p > 3 0 . 2 0 0 0 0 0 0 0 0 0 0 0 0 4 5 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 T a b l e s \ C a l e n d a r i o \ C o l u m n s \ N o m b r e   d e l 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 R e l a t i o n s h i p s \ & l t ; T a b l e s \ C a s o _ 1 _ V e n t a s \ C o l u m n s \ F e c h a & g t ; - & l t ; T a b l e s \ C a l e n d a r i o \ C o l u m n s \ F e c h a & g t ; < / K e y > < / a : K e y > < a : V a l u e   i : t y p e = " D i a g r a m D i s p l a y L i n k V i e w S t a t e " > < A u t o m a t i o n P r o p e r t y H e l p e r T e x t > E x t r e m o   1 :   ( 4 1 8 , 8 , 2 1 5 , 4 ) .   E x t r e m o   2 :   ( 6 0 6 , 4 , 1 0 5 , 2 ) 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 4 1 8 . 7 9 9 9 9 9 9 9 9 9 9 9 9 < / b : _ x > < b : _ y > 2 1 5 . 4 < / b : _ y > < / b : P o i n t > < b : P o i n t > < b : _ x > 5 1 0 . 6 < / b : _ x > < b : _ y > 2 1 5 . 4 < / b : _ y > < / b : P o i n t > < b : P o i n t > < b : _ x > 5 1 2 . 6 < / b : _ x > < b : _ y > 2 1 3 . 4 < / b : _ y > < / b : P o i n t > < b : P o i n t > < b : _ x > 5 1 2 . 6 < / b : _ x > < b : _ y > 1 0 7 . 2 < / b : _ y > < / b : P o i n t > < b : P o i n t > < b : _ x > 5 1 4 . 6 < / b : _ x > < b : _ y > 1 0 5 . 2 < / b : _ y > < / b : P o i n t > < b : P o i n t > < b : _ x > 6 0 6 . 3 9 9 9 9 9 9 9 9 9 9 9 8 6 < / b : _ x > < b : _ y > 1 0 5 . 1 9 9 9 9 9 9 9 9 9 9 9 9 9 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 R e l a t i o n s h i p s \ & l t ; T a b l e s \ C a s o _ 1 _ V e n t a s \ C o l u m n s \ F e c h a & g t ; - & l t ; T a b l e s \ C a l e n d a r i o \ C o l u m n s \ F e c h a & g t ; \ F K 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 4 0 2 . 7 9 9 9 9 9 9 9 9 9 9 9 9 < / b : _ x > < b : _ y > 2 0 7 . 4 < / b : _ y > < / L a b e l L o c a t i o n > < L o c a t i o n   x m l n s : b = " h t t p : / / s c h e m a s . d a t a c o n t r a c t . o r g / 2 0 0 4 / 0 7 / S y s t e m . W i n d o w s " > < b : _ x > 4 0 2 . 7 9 9 9 9 9 9 9 9 9 9 9 9 5 < / b : _ x > < b : _ y > 2 1 5 . 4 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 R e l a t i o n s h i p s \ & l t ; T a b l e s \ C a s o _ 1 _ V e n t a s \ C o l u m n s \ F e c h a & g t ; - & l t ; T a b l e s \ C a l e n d a r i o \ C o l u m n s \ F e c h a & g t ; \ P K 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 6 0 6 . 3 9 9 9 9 9 9 9 9 9 9 9 8 6 < / b : _ x > < b : _ y > 9 7 . 1 9 9 9 9 9 9 9 9 9 9 9 9 8 9 < / b : _ y > < / L a b e l L o c a t i o n > < L o c a t i o n   x m l n s : b = " h t t p : / / s c h e m a s . d a t a c o n t r a c t . o r g / 2 0 0 4 / 0 7 / S y s t e m . W i n d o w s " > < b : _ x > 6 2 2 . 3 9 9 9 9 9 9 9 9 9 9 9 8 6 < / b : _ x > < b : _ y > 1 0 5 . 2 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 R e l a t i o n s h i p s \ & l t ; T a b l e s \ C a s o _ 1 _ V e n t a s \ C o l u m n s \ F e c h a & g t ; - & l t ; T a b l e s \ C a l e n d a r i o \ C o l u m n s \ F e c h a & g t ; \ C r o s s F i l t e r 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 4 1 8 . 7 9 9 9 9 9 9 9 9 9 9 9 9 < / b : _ x > < b : _ y > 2 1 5 . 4 < / b : _ y > < / b : P o i n t > < b : P o i n t > < b : _ x > 5 1 0 . 6 < / b : _ x > < b : _ y > 2 1 5 . 4 < / b : _ y > < / b : P o i n t > < b : P o i n t > < b : _ x > 5 1 2 . 6 < / b : _ x > < b : _ y > 2 1 3 . 4 < / b : _ y > < / b : P o i n t > < b : P o i n t > < b : _ x > 5 1 2 . 6 < / b : _ x > < b : _ y > 1 0 7 . 2 < / b : _ y > < / b : P o i n t > < b : P o i n t > < b : _ x > 5 1 4 . 6 < / b : _ x > < b : _ y > 1 0 5 . 2 < / b : _ y > < / b : P o i n t > < b : P o i n t > < b : _ x > 6 0 6 . 3 9 9 9 9 9 9 9 9 9 9 9 8 6 < / b : _ x > < b : _ y > 1 0 5 . 1 9 9 9 9 9 9 9 9 9 9 9 9 9 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 C o l u m n s \ N o m b r e   d e l   m e s < / K e y > < / D i a g r a m O b j e c t K e y > < D i a g r a m O b j e c t K e y > < K e y > C o l u m n s \ M e s < / K e y > < / D i a g r a m O b j e c t K e y > < D i a g r a m O b j e c t K e y > < K e y > C o l u m n s \ A � o 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 m e s 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 C a s o _ 1 _ V e n t a s 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 C a s o _ 1 _ V e n t a s 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 [ B s . ] < / K e y > < / D i a g r a m O b j e c t K e y > < D i a g r a m O b j e c t K e y > < K e y > M e a s u r e s \ S u m a   d e   T o t a l   [ B s . ] \ T a g I n f o \ F � r m u l a < / K e y > < / D i a g r a m O b j e c t K e y > < D i a g r a m O b j e c t K e y > < K e y > M e a s u r e s \ S u m a   d e   T o t a l   [ B s . ] \ T a g I n f o \ V a l o r < / K e y > < / D i a g r a m O b j e c t K e y > < D i a g r a m O b j e c t K e y > < K e y > M e a s u r e s \ V e n t a s   t o t a l e s   [ B s . ] < / K e y > < / D i a g r a m O b j e c t K e y > < D i a g r a m O b j e c t K e y > < K e y > M e a s u r e s \ V e n t a s   t o t a l e s   [ B s . ] \ T a g I n f o \ F � r m u l a < / K e y > < / D i a g r a m O b j e c t K e y > < D i a g r a m O b j e c t K e y > < K e y > M e a s u r e s \ V e n t a s   t o t a l e s   [ B s . ] \ T a g I n f o \ V a l o r < / K e y > < / D i a g r a m O b j e c t K e y > < D i a g r a m O b j e c t K e y > < K e y > M e a s u r e s \ V e n t a s _ L M < / K e y > < / D i a g r a m O b j e c t K e y > < D i a g r a m O b j e c t K e y > < K e y > M e a s u r e s \ V e n t a s _ L M \ T a g I n f o \ F � r m u l a < / K e y > < / D i a g r a m O b j e c t K e y > < D i a g r a m O b j e c t K e y > < K e y > M e a s u r e s \ V e n t a s _ L M \ T a g I n f o \ V a l o r < / K e y > < / D i a g r a m O b j e c t K e y > < D i a g r a m O b j e c t K e y > < K e y > M e a s u r e s \ V e n t a s _ S P < / K e y > < / D i a g r a m O b j e c t K e y > < D i a g r a m O b j e c t K e y > < K e y > M e a s u r e s \ V e n t a s _ S P \ T a g I n f o \ F � r m u l a < / K e y > < / D i a g r a m O b j e c t K e y > < D i a g r a m O b j e c t K e y > < K e y > M e a s u r e s \ V e n t a s _ S P \ T a g I n f o \ V a l o r < / K e y > < / D i a g r a m O b j e c t K e y > < D i a g r a m O b j e c t K e y > < K e y > M e a s u r e s \ P r o p _ V e n t a s < / K e y > < / D i a g r a m O b j e c t K e y > < D i a g r a m O b j e c t K e y > < K e y > M e a s u r e s \ P r o p _ V e n t a s \ T a g I n f o \ F � r m u l a < / K e y > < / D i a g r a m O b j e c t K e y > < D i a g r a m O b j e c t K e y > < K e y > M e a s u r e s \ P r o p _ V e n t a s \ T a g I n f o \ V a l o r < / K e y > < / D i a g r a m O b j e c t K e y > < D i a g r a m O b j e c t K e y > < K e y > C o l u m n s \ F e c h a < / K e y > < / D i a g r a m O b j e c t K e y > < D i a g r a m O b j e c t K e y > < K e y > C o l u m n s \ C l i e n t e < / K e y > < / D i a g r a m O b j e c t K e y > < D i a g r a m O b j e c t K e y > < K e y > C o l u m n s \ L u g a r < / K e y > < / D i a g r a m O b j e c t K e y > < D i a g r a m O b j e c t K e y > < K e y > C o l u m n s \ V e n d e d o r < / K e y > < / D i a g r a m O b j e c t K e y > < D i a g r a m O b j e c t K e y > < K e y > C o l u m n s \ P r o d u c t o < / K e y > < / D i a g r a m O b j e c t K e y > < D i a g r a m O b j e c t K e y > < K e y > C o l u m n s \ M a r c a < / K e y > < / D i a g r a m O b j e c t K e y > < D i a g r a m O b j e c t K e y > < K e y > C o l u m n s \ C a n t i d a d < / K e y > < / D i a g r a m O b j e c t K e y > < D i a g r a m O b j e c t K e y > < K e y > C o l u m n s \ C o m b i n e d < / K e y > < / D i a g r a m O b j e c t K e y > < D i a g r a m O b j e c t K e y > < K e y > C o l u m n s \ P r e c i o   [ B s . ] < / K e y > < / D i a g r a m O b j e c t K e y > < D i a g r a m O b j e c t K e y > < K e y > C o l u m n s \ C o m i s i � n < / K e y > < / D i a g r a m O b j e c t K e y > < D i a g r a m O b j e c t K e y > < K e y > C o l u m n s \ T o t a l   [ B s . ] < / K e y > < / D i a g r a m O b j e c t K e y > < D i a g r a m O b j e c t K e y > < K e y > L i n k s \ & l t ; C o l u m n s \ S u m a   d e   T o t a l   [ B s . ] & g t ; - & l t ; M e a s u r e s \ T o t a l   [ B s . ] & g t ; < / K e y > < / D i a g r a m O b j e c t K e y > < D i a g r a m O b j e c t K e y > < K e y > L i n k s \ & l t ; C o l u m n s \ S u m a   d e   T o t a l   [ B s . ] & g t ; - & l t ; M e a s u r e s \ T o t a l   [ B s . ] & g t ; \ C O L U M N < / K e y > < / D i a g r a m O b j e c t K e y > < D i a g r a m O b j e c t K e y > < K e y > L i n k s \ & l t ; C o l u m n s \ S u m a   d e   T o t a l   [ B s . ] & g t ; - & l t ; M e a s u r e s \ T o t a l   [ B s . ] & g t ; \ M E A S U R E 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 [ B s . ] 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 [ B s . ] \ T a g I n f o \ F � r m u l a 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 [ B s . ] \ T a g I n f o \ V a l o r 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 t o t a l e s   [ B s . ] 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 M e a s u r e s \ V e n t a s   t o t a l e s   [ B s . ] \ T a g I n f o \ F � r m u l a 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 t o t a l e s   [ B s . ] \ T a g I n f o \ V a l o r 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 M e a s u r e s \ V e n t a s _ L M 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 M e a s u r e s \ V e n t a s _ L M \ T a g I n f o \ F � r m u l a 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 M e a s u r e s \ V e n t a s _ L M \ T a g I n f o \ V a l o r 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 M e a s u r e s \ V e n t a s _ S P 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 M e a s u r e s \ V e n t a s _ S P \ T a g I n f o \ F � r m u l a 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 M e a s u r e s \ V e n t a s _ S P \ T a g I n f o \ V a l o r 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 M e a s u r e s \ P r o p _ V e n t a s 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 M e a s u r e s \ P r o p _ V e n t a s \ T a g I n f o \ F � r m u l a 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 M e a s u r e s \ P r o p _ V e n t a s \ T a g I n f o \ V a l o r 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 C o l u m n s \ L u g a r 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 C o l u m n s \ C o m b i n e d 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 [ B s . ] 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 C o l u m n s \ C o m i s i � n 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 [ B s . ] 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  [ B s . ] & g t ; - & l t ; M e a s u r e s \ T o t a l   [ B s . ] & g t ; 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 [ B s . ] & g t ; - & l t ; M e a s u r e s \ T o t a l   [ B s . ] & g t ; \ C O L U M N 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 [ B s . ] & g t ; - & l t ; M e a s u r e s \ T o t a l   [ B s . ] & g t ; \ M E A S U R E 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0 a 5 a e c 8 - c 3 a b - 4 8 b 3 - 8 9 d 3 - 5 3 4 1 3 5 7 5 0 1 0 0 " > < C u s t o m C o n t e n t > < ! [ C D A T A [ < ? x m l   v e r s i o n = " 1 . 0 "   e n c o d i n g = " u t f - 1 6 " ? > < S e t t i n g s > < C a l c u l a t e d F i e l d s > < i t e m > < M e a s u r e N a m e > V e n t a s   t o t a l e s   [ B s . ] < / M e a s u r e N a m e > < D i s p l a y N a m e > V e n t a s   t o t a l e s   [ B s . ] < / D i s p l a y N a m e > < V i s i b l e > F a l s e < / V i s i b l e > < / i t e m > < i t e m > < M e a s u r e N a m e > V e n t a s _ L M < / M e a s u r e N a m e > < D i s p l a y N a m e > V e n t a s _ L M < / D i s p l a y N a m e > < V i s i b l e > F a l s e < / V i s i b l e > < / i t e m > < i t e m > < M e a s u r e N a m e > V e n t a s _ S P < / M e a s u r e N a m e > < D i s p l a y N a m e > V e n t a s _ S P < / D i s p l a y N a m e > < V i s i b l e > F a l s e < / V i s i b l e > < / i t e m > < i t e m > < M e a s u r e N a m e > P r o p _ V e n t a s 1 < / M e a s u r e N a m e > < D i s p l a y N a m e > P r o p _ V e n t a s 1 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6 2 7 9 4 d 3 - 8 6 0 6 - 4 c 6 4 - 8 5 d 2 - 5 e 3 e f 3 0 9 8 6 9 c " > < C u s t o m C o n t e n t > < ! [ C D A T A [ < ? x m l   v e r s i o n = " 1 . 0 "   e n c o d i n g = " u t f - 1 6 " ? > < S e t t i n g s > < C a l c u l a t e d F i e l d s > < i t e m > < M e a s u r e N a m e > V e n t a s   t o t a l e s   [ B s . ] < / M e a s u r e N a m e > < D i s p l a y N a m e > V e n t a s   t o t a l e s   [ B s . ] < / D i s p l a y N a m e > < V i s i b l e > F a l s e < / V i s i b l e > < / i t e m > < i t e m > < M e a s u r e N a m e > V e n t a s _ L M < / M e a s u r e N a m e > < D i s p l a y N a m e > V e n t a s _ L M < / D i s p l a y N a m e > < V i s i b l e > F a l s e < / V i s i b l e > < / i t e m > < i t e m > < M e a s u r e N a m e > V e n t a s _ S P < / M e a s u r e N a m e > < D i s p l a y N a m e > V e n t a s _ S P < / D i s p l a y N a m e > < V i s i b l e > F a l s e < / V i s i b l e > < / i t e m > < i t e m > < M e a s u r e N a m e > P r o p _ V e n t a s 1 < / M e a s u r e N a m e > < D i s p l a y N a m e > P r o p _ V e n t a s 1 < / D i s p l a y N a m e > < V i s i b l e > F a l s e < / V i s i b l e > < / i t e m > < i t e m > < M e a s u r e N a m e > P r o p _ V e n t a s 2 < / M e a s u r e N a m e > < D i s p l a y N a m e > P r o p _ V e n t a s 2 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3 b 2 1 c 1 1 - 3 c a 3 - 4 3 4 9 - 9 9 6 0 - 6 1 f 6 5 0 f 0 1 0 d e " > < C u s t o m C o n t e n t > < ! [ C D A T A [ < ? x m l   v e r s i o n = " 1 . 0 "   e n c o d i n g = " u t f - 1 6 " ? > < S e t t i n g s > < C a l c u l a t e d F i e l d s > < i t e m > < M e a s u r e N a m e > V e n t a s   t o t a l e s   [ B s . ] < / M e a s u r e N a m e > < D i s p l a y N a m e > V e n t a s   t o t a l e s   [ B s . ] < / D i s p l a y N a m e > < V i s i b l e > F a l s e < / V i s i b l e > < / i t e m > < i t e m > < M e a s u r e N a m e > V e n t a s _ L M < / M e a s u r e N a m e > < D i s p l a y N a m e > V e n t a s _ L M < / D i s p l a y N a m e > < V i s i b l e > F a l s e < / V i s i b l e > < / i t e m > < i t e m > < M e a s u r e N a m e > V e n t a s _ S P < / M e a s u r e N a m e > < D i s p l a y N a m e > V e n t a s _ S P < / D i s p l a y N a m e > < V i s i b l e > F a l s e < / V i s i b l e > < / i t e m > < i t e m > < M e a s u r e N a m e > P r o p _ V e n t a s 1 < / M e a s u r e N a m e > < D i s p l a y N a m e > P r o p _ V e n t a s 1 < / D i s p l a y N a m e > < V i s i b l e > F a l s e < / V i s i b l e > < / i t e m > < i t e m > < M e a s u r e N a m e > P r o p _ V e n t a s 2 < / M e a s u r e N a m e > < D i s p l a y N a m e > P r o p _ V e n t a s 2 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b e 7 e d 6 2 1 - 1 2 5 0 - 4 d 7 c - 8 4 b c - 4 2 f 2 4 4 5 d 4 b 0 9 " > < C u s t o m C o n t e n t > < ! [ C D A T A [ < ? x m l   v e r s i o n = " 1 . 0 "   e n c o d i n g = " u t f - 1 6 " ? > < S e t t i n g s > < C a l c u l a t e d F i e l d s > < i t e m > < M e a s u r e N a m e > V e n t a s   t o t a l e s   [ B s . ] < / M e a s u r e N a m e > < D i s p l a y N a m e > V e n t a s   t o t a l e s   [ B s . ] < / D i s p l a y N a m e > < V i s i b l e > F a l s e < / V i s i b l e > < / i t e m > < i t e m > < M e a s u r e N a m e > V e n t a s _ L M < / M e a s u r e N a m e > < D i s p l a y N a m e > V e n t a s _ L M < / D i s p l a y N a m e > < V i s i b l e > F a l s e < / V i s i b l e > < / i t e m > < i t e m > < M e a s u r e N a m e > V e n t a s _ S P < / M e a s u r e N a m e > < D i s p l a y N a m e > V e n t a s _ S P < / D i s p l a y N a m e > < V i s i b l e > F a l s e < / V i s i b l e > < / i t e m > < i t e m > < M e a s u r e N a m e > P r o p _ V e n t a s 1 < / M e a s u r e N a m e > < D i s p l a y N a m e > P r o p _ V e n t a s 1 < / D i s p l a y N a m e > < V i s i b l e > F a l s e < / V i s i b l e > < / i t e m > < i t e m > < M e a s u r e N a m e > P r o p _ V e n t a s 2 < / M e a s u r e N a m e > < D i s p l a y N a m e > P r o p _ V e n t a s 2 < / D i s p l a y N a m e > < V i s i b l e > F a l s e < / V i s i b l e > < / i t e m > < i t e m > < M e a s u r e N a m e > P r o p _ V e n t a s 3 < / M e a s u r e N a m e > < D i s p l a y N a m e > P r o p _ V e n t a s 3 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 C a s o _ 1 _ V e n t a s _ d 7 d 2 b 9 1 1 - b b d 2 - 4 d 4 4 - 8 2 2 d - 5 e d 7 9 f e 2 2 5 9 7 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 C a l e n d a r i o _ 8 6 3 6 9 2 c e - 1 b 9 d - 4 8 b 5 - 8 c 9 8 - b 8 3 4 8 0 2 e 6 c 1 9 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 2 0 2 2 - 0 7 - 3 1 T 2 1 : 4 2 : 0 9 . 1 2 7 6 2 0 6 - 0 4 : 0 0 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D a t a M a s h u p   s q m i d = " 6 4 e 0 8 7 1 f - 1 a 2 4 - 4 2 6 8 - 9 7 8 9 - 1 8 6 f 5 3 4 9 c 4 b c "   x m l n s = " h t t p : / / s c h e m a s . m i c r o s o f t . c o m / D a t a M a s h u p " > A A A A A F Q H A A B Q S w M E F A A C A A g A M 5 j / V E F 3 / B q l A A A A 9 w A A A B I A H A B D b 2 5 m a W c v U G F j a 2 F n Z S 5 4 b W w g o h g A K K A U A A A A A A A A A A A A A A A A A A A A A A A A A A A A h Y 9 N C s I w G E S v U r J v / g Q p 5 W u 6 E H c W h I K 4 D W m s w T a V J j W 9 m w u P 5 B W s a N W d y 3 n z F j P 3 6 w 3 y s W 2 i i + 6 d 6 W y G G K Y o 0 l Z 1 l b F 1 h g Z / i B O U C 9 h K d Z K 1 j i b Z u n R 0 V Y a O 3 p 9 T Q k I I O C x w 1 9 e E U 8 r I v t i U 6 q h b i T 6 y + S / H x j o v r d J I w O 4 1 R n D M 6 B I z l n B M g c w U C m O / B p 8 G P 9 s f C K u h 8 U O v h X b x u g Q y R y D v E + I B U E s D B B Q A A g A I A D O Y /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m P 9 U m v 8 r V k 0 E A A C i D w A A E w A c A E Z v c m 1 1 b G F z L 1 N l Y 3 R p b 2 4 x L m 0 g o h g A K K A U A A A A A A A A A A A A A A A A A A A A A A A A A A A A 3 V f N b t s 4 E L 4 H y D s Q y k U u F C E q u i 1 2 A x 8 S x 9 k / 2 8 l u 3 A I L 2 y h o a W o T k E i D p I y k g R 9 q 0 V u v e b E d S r I p W V L c 7 K V A E y B m O C T n m 5 l v f q w g 1 E x w c p d / B u f H R 8 d H a k k l R K R H l f g Y f O y J h C m U g S J d E o M + P i L 4 c y P Z A j j u 9 N T a v x J h m g D X 7 j W L w e 8 J r v E f 5 T q 9 X 6 b v F U g 1 v e o P B t M b D l e S r W F 6 L W R C Q / b 0 h U / 7 9 y H E U 6 N J k Q g I X c U s L E R X V A s 1 r Y H w Q 7 V 2 O t 7 k C m K W M A 2 y 6 5 w 7 H u m J O E 2 4 6 r 7 2 S J + H I m J 8 0 X 3 7 0 9 l Z 4 J G / U q H h T j / E 0 L V L f 4 S P z T p e b s 2 J g 5 f o H D 7 T C I G s p E j E m u H S Q Q P H d I 7 H b 8 2 e h t + A R m i Q m 5 v v k U m x f x H H d y G N q V R d L d P y w 2 O 2 E i S k y Z z h 2 / a 9 s a R c f U J H 5 M D H D y t Q b i s M 7 / H R Q U 1 R G m q B x m o 8 T T T c 6 4 1 H H p 3 c N + i y r Y S n y R z k Z t M 5 P m K 8 G U d D n G 8 l h E x 8 z y A X C A 5 E + M 0 P H 2 F V C / G v s Z C M 7 s X X C A Y U f d 2 w P w K l 4 3 3 B x m K + 0 Z I q E m b I s g U n l K d x H h U T J H Q v T d j n f M M a 9 Z 6 v 2 F r o G 7 0 E W Q T E 3 f e A 0 W 9 N Q T j O h Z Z s n m b U d T 5 Q t M W x S H o W A 9 7 n N K K l m P S y P b C a X o j b q z r V A t l 4 x d N y q 2 O M v r 5 8 2 H H O d U 6 d M r E y N n U 8 p z g d O Z X k a j K i I c U + Y M b Q 7 5 l h O Y A D C f b u h 0 2 w a w i X u y y K q I a 8 f s Y M 3 Q K 1 p B u k C y p r u + j C C C J R F 7 T W 5 y G V I a 1 X b c o 1 i 2 i E g t + 5 f v v G N / j L K V p w y l K K M I 4 s 0 L i y P r i I o v x c Q x Z a r n o E a L g k h u J b u r u P k y 3 g G c Y g w z g z u X q K z L B Q y 3 C 4 S m P d k q i m 3 k D 0 h 2 A G y H P I i 4 a V 4 0 J 9 1 d K / L 3 W K f b x m 3 v 6 T 8 c g f w C d 9 k y J r L b Y 7 I H C / o j x C x p P 8 C p l c K n 9 m A f Y z e b b e O a z R p I r S x 6 J c F Q E u P b x 5 3 j N B i 2 v a k V q m W K / Y q a d C M O O Y 2 o m X u K h + + c V + C p w W E O V 5 Z G 8 8 K f n s F i u A 4 D T G S o 3 0 o A s J i 1 Z e H 4 C O O M Z C 0 3 j n x 4 z r k 5 N q v G a v 3 O B 0 s s M y 6 7 y a b D O w r d I E B 0 t N i x W m 1 J S H M j w W m s K 7 g D z J j V e q k L 9 x b A v 2 m k q M t Y h K t L G p o w y Y 0 j 5 W f 4 P U 1 D r 3 9 V n w z g u 8 o O O N M k 3 + N V Z H K / s 5 k 3 V O G 4 X 5 x Y 5 3 E q W S m m 8 K b u C d m d 9 O J Q / W m O X o U o I A N D q u F F D z n E G 0 K / t 3 2 K M 0 U t T P F p c P I 6 G X 2 H F c r D 7 Y 0 O P t 3 / 4 9 d n x M w h Q n / 7 6 U Q v 7 f t t C E L g + U O R V U u k K J q C N k v M R t i E m C 3 4 C 2 h U x 8 Y w m u X t + S 0 0 T F H 2 J / X 4 5 o A u 6 k w D B r r r z D w 3 p b U S K E Y Z P e i k 7 b f 6 z S i 6 d / x S G t w 3 1 V 5 l J F 1 z 9 A 5 U F V t 5 j G E k c O M q Q P T 1 9 V i O O c Q n J j o G 5 x H J h L 2 h p b E 9 c 9 o C a k N a d n j Q / L 5 w p k u Q 3 X m 2 0 + U f L 8 f p 1 a f w M O l 6 V p 9 D D y K s O K A W Q v x Z / V f f 4 f U E s B A i 0 A F A A C A A g A M 5 j / V E F 3 / B q l A A A A 9 w A A A B I A A A A A A A A A A A A A A A A A A A A A A E N v b m Z p Z y 9 Q Y W N r Y W d l L n h t b F B L A Q I t A B Q A A g A I A D O Y / 1 Q P y u m r p A A A A O k A A A A T A A A A A A A A A A A A A A A A A P E A A A B b Q 2 9 u d G V u d F 9 U e X B l c 1 0 u e G 1 s U E s B A i 0 A F A A C A A g A M 5 j / V J r / K 1 Z N B A A A o g 8 A A B M A A A A A A A A A A A A A A A A A 4 g E A A E Z v c m 1 1 b G F z L 1 N l Y 3 R p b 2 4 x L m 1 Q S w U G A A A A A A M A A w D C A A A A f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y s A A A A A A A C 1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T l p T M G F Q Z j h r V G 8 x d H J x b G 1 G U W h 3 Q m s x d l p H V n N i d 0 F B Q U F B Q U F B P T 0 i I C 8 + P C 9 T d G F i b G V F b n R y a W V z P j w v S X R l b T 4 8 S X R l b T 4 8 S X R l b U x v Y 2 F 0 a W 9 u P j x J d G V t V H l w Z T 5 G b 3 J t d W x h P C 9 J d G V t V H l w Z T 4 8 S X R l b V B h d G g + U 2 V j d G l v b j E v Q 2 F z b 1 8 x X 0 N v b W l z a W 9 u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h M m Q 2 N T h k L W Z m M 2 Q t N G U y N C 0 4 Z D Z k L W F l Y T k 2 N j E 1 M D g 3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z M V Q x N j o w O T o 1 N i 4 1 N D Y x N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N v X z F f Q 2 9 t a X N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v X z F f Q 2 9 t a X N p b 2 5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v X z F f Q 2 9 t a X N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v X z F f U H J l Y 2 l v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W E y Z D Y 1 O G Q t Z m Y z Z C 0 0 Z T I 0 L T h k N m Q t Y W V h O T Y 2 M T U w O D c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c t M z F U M T Y 6 M j Y 6 N D Y u O T M z N D c 4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2 9 f M V 9 Q c m V j a W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Q c m V j a W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Q c m V j a W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W Z W 5 0 Y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F h M m Q 2 N T h k L W Z m M 2 Q t N G U y N C 0 4 Z D Z k L W F l Y T k 2 N j E 1 M D g 3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N v d W 5 0 I i B W Y W x 1 Z T 0 i b D Q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z M V Q y M z o w M T o z N y 4 1 N D g y N z g 2 W i I g L z 4 8 R W 5 0 c n k g V H l w Z T 0 i R m l s b E N v b H V t b l R 5 c G V z I i B W Y W x 1 Z T 0 i c 0 N R W U d C Z 1 l H Q X d Z R k J B V T 0 i I C 8 + P E V u d H J 5 I F R 5 c G U 9 I k Z p b G x D b 2 x 1 b W 5 O Y W 1 l c y I g V m F s d W U 9 I n N b J n F 1 b 3 Q 7 R m V j a G E m c X V v d D s s J n F 1 b 3 Q 7 Q 2 x p Z W 5 0 Z S Z x d W 9 0 O y w m c X V v d D t M d W d h c i Z x d W 9 0 O y w m c X V v d D t W Z W 5 k Z W R v c i Z x d W 9 0 O y w m c X V v d D t Q c m 9 k d W N 0 b y Z x d W 9 0 O y w m c X V v d D t N Y X J j Y S Z x d W 9 0 O y w m c X V v d D t D Y W 5 0 a W R h Z C Z x d W 9 0 O y w m c X V v d D t D b 2 1 i a W 5 l Z C Z x d W 9 0 O y w m c X V v d D t Q c m V j a W 8 g W 0 J z L l 0 m c X V v d D s s J n F 1 b 3 Q 7 Q 2 9 t a X N p w 7 N u J n F 1 b 3 Q 7 L C Z x d W 9 0 O 1 R v d G F s I F t C c y 5 d J n F 1 b 3 Q 7 X S I g L z 4 8 R W 5 0 c n k g V H l w Z T 0 i R m l s b F N 0 Y X R 1 c y I g V m F s d W U 9 I n N D b 2 1 w b G V 0 Z S I g L z 4 8 R W 5 0 c n k g V H l w Z T 0 i U G l 2 b 3 R P Y m p l Y 3 R O Y W 1 l I i B W Y W x 1 Z T 0 i c 1 J l c G 9 y d G U g Z G U g d m V u d G F z I C g x K S F 0 Z D I i I C 8 + P E V u d H J 5 I F R 5 c G U 9 I l F 1 Z X J 5 S U Q i I F Z h b H V l P S J z Z m M z Z D B i M j M t N W R m Z C 0 0 Y m M w L T g w M D A t O T M 4 M W U 4 Y j I x M D Z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v X z F f V m V u d G F z L 1 R p c G 8 g Y 2 F t Y m l h Z G 8 u e 0 Z l Y 2 h h L D B 9 J n F 1 b 3 Q 7 L C Z x d W 9 0 O 1 N l Y 3 R p b 2 4 x L 0 N h c 2 9 f M V 9 W Z W 5 0 Y X M v V G l w b y B j Y W 1 i a W F k b y 5 7 Q 2 x p Z W 5 0 Z S w x f S Z x d W 9 0 O y w m c X V v d D t T Z W N 0 a W 9 u M S 9 D Y X N v X z F f V m V u d G F z L 1 R p c G 8 g Y 2 F t Y m l h Z G 8 u e 0 x 1 Z 2 F y L D J 9 J n F 1 b 3 Q 7 L C Z x d W 9 0 O 1 N l Y 3 R p b 2 4 x L 0 N h c 2 9 f M V 9 W Z W 5 0 Y X M v V G l w b y B j Y W 1 i a W F k b y 5 7 V m V u Z G V k b 3 I s M 3 0 m c X V v d D s s J n F 1 b 3 Q 7 U 2 V j d G l v b j E v Q 2 F z b 1 8 x X 1 Z l b n R h c y 9 U a X B v I G N h b W J p Y W R v L n t Q c m 9 k d W N 0 b y w 0 f S Z x d W 9 0 O y w m c X V v d D t T Z W N 0 a W 9 u M S 9 D Y X N v X z F f V m V u d G F z L 1 R p c G 8 g Y 2 F t Y m l h Z G 8 u e 0 1 h c m N h L D V 9 J n F 1 b 3 Q 7 L C Z x d W 9 0 O 1 N l Y 3 R p b 2 4 x L 0 N h c 2 9 f M V 9 W Z W 5 0 Y X M v V G l w b y B j Y W 1 i a W F k b y 5 7 Q 2 F u d G l k Y W Q s N n 0 m c X V v d D s s J n F 1 b 3 Q 7 U 2 V j d G l v b j E v Q 2 F z b 1 8 x X 1 Z l b n R h c y 9 D b 2 x 1 b W 5 h I G N v b W J p b m F k Y S B p b n N l c n R h Z G E u e 0 N v b W J p b m V k L D d 9 J n F 1 b 3 Q 7 L C Z x d W 9 0 O 1 N l Y 3 R p b 2 4 x L 0 N h c 2 9 f M V 9 Q c m V j a W 9 z L 0 9 0 c m F z I G N v b H V t b m F z I G N v b i B h b n V s Y W N p w 7 N u I G R l I G R p b m F t a X p h Y 2 n D s 2 4 u e 1 Z h b G 9 y L D J 9 J n F 1 b 3 Q 7 L C Z x d W 9 0 O 1 N l Y 3 R p b 2 4 x L 0 N h c 2 9 f M V 9 W Z W 5 0 Y X M v V G l w b y B j Y W 1 i a W F k b z E u e 0 N v b W l z a c O z b i w 5 f S Z x d W 9 0 O y w m c X V v d D t T Z W N 0 a W 9 u M S 9 D Y X N v X z F f V m V u d G F z L 1 R p c G 8 g Y 2 F t Y m l h Z G 8 x L n t U b 3 R h b C B b Q n M u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h c 2 9 f M V 9 W Z W 5 0 Y X M v V G l w b y B j Y W 1 i a W F k b y 5 7 R m V j a G E s M H 0 m c X V v d D s s J n F 1 b 3 Q 7 U 2 V j d G l v b j E v Q 2 F z b 1 8 x X 1 Z l b n R h c y 9 U a X B v I G N h b W J p Y W R v L n t D b G l l b n R l L D F 9 J n F 1 b 3 Q 7 L C Z x d W 9 0 O 1 N l Y 3 R p b 2 4 x L 0 N h c 2 9 f M V 9 W Z W 5 0 Y X M v V G l w b y B j Y W 1 i a W F k b y 5 7 T H V n Y X I s M n 0 m c X V v d D s s J n F 1 b 3 Q 7 U 2 V j d G l v b j E v Q 2 F z b 1 8 x X 1 Z l b n R h c y 9 U a X B v I G N h b W J p Y W R v L n t W Z W 5 k Z W R v c i w z f S Z x d W 9 0 O y w m c X V v d D t T Z W N 0 a W 9 u M S 9 D Y X N v X z F f V m V u d G F z L 1 R p c G 8 g Y 2 F t Y m l h Z G 8 u e 1 B y b 2 R 1 Y 3 R v L D R 9 J n F 1 b 3 Q 7 L C Z x d W 9 0 O 1 N l Y 3 R p b 2 4 x L 0 N h c 2 9 f M V 9 W Z W 5 0 Y X M v V G l w b y B j Y W 1 i a W F k b y 5 7 T W F y Y 2 E s N X 0 m c X V v d D s s J n F 1 b 3 Q 7 U 2 V j d G l v b j E v Q 2 F z b 1 8 x X 1 Z l b n R h c y 9 U a X B v I G N h b W J p Y W R v L n t D Y W 5 0 a W R h Z C w 2 f S Z x d W 9 0 O y w m c X V v d D t T Z W N 0 a W 9 u M S 9 D Y X N v X z F f V m V u d G F z L 0 N v b H V t b m E g Y 2 9 t Y m l u Y W R h I G l u c 2 V y d G F k Y S 5 7 Q 2 9 t Y m l u Z W Q s N 3 0 m c X V v d D s s J n F 1 b 3 Q 7 U 2 V j d G l v b j E v Q 2 F z b 1 8 x X 1 B y Z W N p b 3 M v T 3 R y Y X M g Y 2 9 s d W 1 u Y X M g Y 2 9 u I G F u d W x h Y 2 n D s 2 4 g Z G U g Z G l u Y W 1 p e m F j a c O z b i 5 7 V m F s b 3 I s M n 0 m c X V v d D s s J n F 1 b 3 Q 7 U 2 V j d G l v b j E v Q 2 F z b 1 8 x X 1 Z l b n R h c y 9 U a X B v I G N h b W J p Y W R v M S 5 7 Q 2 9 t a X N p w 7 N u L D l 9 J n F 1 b 3 Q 7 L C Z x d W 9 0 O 1 N l Y 3 R p b 2 4 x L 0 N h c 2 9 f M V 9 W Z W 5 0 Y X M v V G l w b y B j Y W 1 i a W F k b z E u e 1 R v d G F s I F t C c y 5 d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z b 1 8 x X 1 Z l b n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v X z F f V m V u d G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W Z W 5 0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b 1 8 x X 1 B y Z W N p b 3 M v T 3 R y Y X M l M j B j b 2 x 1 b W 5 h c y U y M G N v b i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Q c m V j a W 9 z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W Z W 5 0 Y X M v Q 2 9 s d W 1 u Y S U y M G N v b W J p b m F k Y S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W Z W 5 0 Y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W Z W 5 0 Y X M v U 2 U l M j B l e H B h b m R p J U M z J U I z J T I w U H J l Y 2 l v J T I w J T V C Q n M u J T V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b 1 8 x X 1 Z l b n R h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W Z W 5 0 Y X M v U 2 U l M j B l e H B h b m R p J U M z J U I z J T I w Q 2 F z b 1 8 x X 0 N v b W l z a W 9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v X z F f V m V u d G F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9 f M V 9 W Z W 5 0 Y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B p d m 9 0 T 2 J q Z W N 0 T m F t Z S I g V m F s d W U 9 I n N S Z X B v c n R l I G R l I H Z l b n R h c y A o M S k h d G Q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a W 8 v V G l w b y B j Y W 1 i a W F k b y 5 7 Q 2 9 s d W 1 u M S w w f S Z x d W 9 0 O y w m c X V v d D t T Z W N 0 a W 9 u M S 9 D Y W x l b m R h c m l v L 1 B v b m V y I E V u I E 1 h e c O 6 c 2 N 1 b G F z I E N h Z G E g U G F s Y W J y Y S 5 7 T m 9 t Y n J l I G R l b C B t Z X M s M X 0 m c X V v d D s s J n F 1 b 3 Q 7 U 2 V j d G l v b j E v Q 2 F s Z W 5 k Y X J p b y 9 N Z X M g a W 5 z Z X J 0 Y W R v L n t N Z X M s M n 0 m c X V v d D s s J n F 1 b 3 Q 7 U 2 V j d G l v b j E v Q 2 F s Z W 5 k Y X J p b y 9 B w 7 F v I G l u c 2 V y d G F k b y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W x l b m R h c m l v L 1 R p c G 8 g Y 2 F t Y m l h Z G 8 u e 0 N v b H V t b j E s M H 0 m c X V v d D s s J n F 1 b 3 Q 7 U 2 V j d G l v b j E v Q 2 F s Z W 5 k Y X J p b y 9 Q b 2 5 l c i B F b i B N Y X n D u n N j d W x h c y B D Y W R h I F B h b G F i c m E u e 0 5 v b W J y Z S B k Z W w g b W V z L D F 9 J n F 1 b 3 Q 7 L C Z x d W 9 0 O 1 N l Y 3 R p b 2 4 x L 0 N h b G V u Z G F y a W 8 v T W V z I G l u c 2 V y d G F k b y 5 7 T W V z L D J 9 J n F 1 b 3 Q 7 L C Z x d W 9 0 O 1 N l Y 3 R p b 2 4 x L 0 N h b G V u Z G F y a W 8 v Q c O x b y B p b n N l c n R h Z G 8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2 h h J n F 1 b 3 Q 7 L C Z x d W 9 0 O 0 5 v b W J y Z S B k Z W w g b W V z J n F 1 b 3 Q 7 L C Z x d W 9 0 O 0 1 l c y Z x d W 9 0 O y w m c X V v d D t B w 7 F v J n F 1 b 3 Q 7 X S I g L z 4 8 R W 5 0 c n k g V H l w Z T 0 i R m l s b E N v b H V t b l R 5 c G V z I i B W Y W x 1 Z T 0 i c 0 N R W U R B d z 0 9 I i A v P j x F b n R y e S B U e X B l P S J G a W x s T G F z d F V w Z G F 0 Z W Q i I F Z h b H V l P S J k M j A y M i 0 w N y 0 z M V Q x O D o z M T o 0 N C 4 3 N j M 3 M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M w I i A v P j x F b n R y e S B U e X B l P S J B Z G R l Z F R v R G F 0 Y U 1 v Z G V s I i B W Y W x 1 Z T 0 i b D E i I C 8 + P E V u d H J 5 I F R 5 c G U 9 I l F 1 Z X J 5 S U Q i I F Z h b H V l P S J z M T I 3 M 2 U y N T E t N m U 1 M i 0 0 Z W M x L W E z O T M t N G M x N z R j M z Z k Y z d m I i A v P j w v U 3 R h Y m x l R W 5 0 c m l l c z 4 8 L 0 l 0 Z W 0 + P E l 0 Z W 0 + P E l 0 Z W 1 M b 2 N h d G l v b j 4 8 S X R l b V R 5 c G U + R m 9 y b X V s Y T w v S X R l b V R 5 c G U + P E l 0 Z W 1 Q Y X R o P l N l Y 3 R p b 2 4 x L 0 N h b G V u Z G F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D b 2 5 2 Z X J 0 a W R h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T m 9 t Y n J l J T I w Z G V s J T I w b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N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f y Y 6 t w E 0 Q K i g + F 1 y g P B K A A A A A A I A A A A A A B B m A A A A A Q A A I A A A A K 5 9 M / 7 F D 0 3 t q T t b 4 d p P h 3 l H g I V p I x / J r i K 1 i 5 s g 9 V d + A A A A A A 6 A A A A A A g A A I A A A A F 4 n u k d x b E h Y 2 O 7 O i + r V N z 1 C S D Y K g j X a h 6 U w 1 T + m 8 6 C 0 U A A A A C u + j N y P R h I i 8 l V F 1 h S + Y / f T R B Q s t N c M w X E 1 w k 8 X J H V r N 4 S b 7 k V 3 J g N Q f 1 N F 5 O d W K 2 c r b R q 8 T e Y c U a O G t O T + J Y 9 p 8 O z v a E a 1 e D Z / w P z N U 2 F e Q A A A A J p 6 / Z N w i i d H t U Q l Y 8 I e x q J p g j j H D k Z 7 1 G S O a H h r w 4 l q U d G I M Z y D A b 9 p L a P E T V z P 6 Y y p M s u v B y c e W i r a N 6 l D G w Q = < / D a t a M a s h u p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9 8 6 0 d 6 3 - 3 3 8 c - 4 2 e 2 - 8 d b 9 - 5 c 7 2 c c 5 6 2 a 7 e " > < C u s t o m C o n t e n t > < ! [ C D A T A [ < ? x m l   v e r s i o n = " 1 . 0 "   e n c o d i n g = " u t f - 1 6 " ? > < S e t t i n g s > < C a l c u l a t e d F i e l d s > < i t e m > < M e a s u r e N a m e > V e n t a s   t o t a l e s   [ B s . ] < / M e a s u r e N a m e > < D i s p l a y N a m e > V e n t a s   t o t a l e s   [ B s . ] < / D i s p l a y N a m e > < V i s i b l e > F a l s e < / V i s i b l e > < / i t e m > < i t e m > < M e a s u r e N a m e > V e n t a s _ S P < / M e a s u r e N a m e > < D i s p l a y N a m e > V e n t a s _ S P < / D i s p l a y N a m e > < V i s i b l e > F a l s e < / V i s i b l e > < / i t e m > < i t e m > < M e a s u r e N a m e > V e n t a s _ L M < / M e a s u r e N a m e > < D i s p l a y N a m e > V e n t a s _ L M 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s o _ 1 _ V e n t a s _ d 7 d 2 b 9 1 1 - b b d 2 - 4 d 4 4 - 8 2 2 d - 5 e d 7 9 f e 2 2 5 9 7 ] ] > < / C u s t o m C o n t e n t > < / G e m i n i > 
</file>

<file path=customXml/itemProps1.xml><?xml version="1.0" encoding="utf-8"?>
<ds:datastoreItem xmlns:ds="http://schemas.openxmlformats.org/officeDocument/2006/customXml" ds:itemID="{88573E7C-CA0F-480F-99DE-5F82F8491058}">
  <ds:schemaRefs/>
</ds:datastoreItem>
</file>

<file path=customXml/itemProps10.xml><?xml version="1.0" encoding="utf-8"?>
<ds:datastoreItem xmlns:ds="http://schemas.openxmlformats.org/officeDocument/2006/customXml" ds:itemID="{B87BA674-A679-466A-A212-3EEF61C9F52C}">
  <ds:schemaRefs/>
</ds:datastoreItem>
</file>

<file path=customXml/itemProps11.xml><?xml version="1.0" encoding="utf-8"?>
<ds:datastoreItem xmlns:ds="http://schemas.openxmlformats.org/officeDocument/2006/customXml" ds:itemID="{663D8DD6-F463-4072-932E-399D785C7F74}">
  <ds:schemaRefs/>
</ds:datastoreItem>
</file>

<file path=customXml/itemProps12.xml><?xml version="1.0" encoding="utf-8"?>
<ds:datastoreItem xmlns:ds="http://schemas.openxmlformats.org/officeDocument/2006/customXml" ds:itemID="{F43378E7-2C0C-40C1-B984-50D8076A744B}">
  <ds:schemaRefs/>
</ds:datastoreItem>
</file>

<file path=customXml/itemProps13.xml><?xml version="1.0" encoding="utf-8"?>
<ds:datastoreItem xmlns:ds="http://schemas.openxmlformats.org/officeDocument/2006/customXml" ds:itemID="{8720C783-C4FD-4849-B48B-CC9C6D11CD5F}">
  <ds:schemaRefs/>
</ds:datastoreItem>
</file>

<file path=customXml/itemProps14.xml><?xml version="1.0" encoding="utf-8"?>
<ds:datastoreItem xmlns:ds="http://schemas.openxmlformats.org/officeDocument/2006/customXml" ds:itemID="{671724A5-F9CF-4306-A4CD-50DDB5A5D477}">
  <ds:schemaRefs/>
</ds:datastoreItem>
</file>

<file path=customXml/itemProps15.xml><?xml version="1.0" encoding="utf-8"?>
<ds:datastoreItem xmlns:ds="http://schemas.openxmlformats.org/officeDocument/2006/customXml" ds:itemID="{E8DFB371-E67E-4737-895D-92FB61942E8A}">
  <ds:schemaRefs/>
</ds:datastoreItem>
</file>

<file path=customXml/itemProps16.xml><?xml version="1.0" encoding="utf-8"?>
<ds:datastoreItem xmlns:ds="http://schemas.openxmlformats.org/officeDocument/2006/customXml" ds:itemID="{97F73223-8954-4039-9FAC-0DF432BB7741}">
  <ds:schemaRefs/>
</ds:datastoreItem>
</file>

<file path=customXml/itemProps17.xml><?xml version="1.0" encoding="utf-8"?>
<ds:datastoreItem xmlns:ds="http://schemas.openxmlformats.org/officeDocument/2006/customXml" ds:itemID="{7DFB1E36-1C20-427F-9D4C-205447902D8F}">
  <ds:schemaRefs/>
</ds:datastoreItem>
</file>

<file path=customXml/itemProps18.xml><?xml version="1.0" encoding="utf-8"?>
<ds:datastoreItem xmlns:ds="http://schemas.openxmlformats.org/officeDocument/2006/customXml" ds:itemID="{E7B51600-8998-464A-A752-496E140CCFA0}">
  <ds:schemaRefs/>
</ds:datastoreItem>
</file>

<file path=customXml/itemProps19.xml><?xml version="1.0" encoding="utf-8"?>
<ds:datastoreItem xmlns:ds="http://schemas.openxmlformats.org/officeDocument/2006/customXml" ds:itemID="{B3C99B20-A806-4A44-B1EC-961CAA64796F}">
  <ds:schemaRefs/>
</ds:datastoreItem>
</file>

<file path=customXml/itemProps2.xml><?xml version="1.0" encoding="utf-8"?>
<ds:datastoreItem xmlns:ds="http://schemas.openxmlformats.org/officeDocument/2006/customXml" ds:itemID="{9B1A8C1E-772D-49B0-A0D8-2B1C285A664E}">
  <ds:schemaRefs/>
</ds:datastoreItem>
</file>

<file path=customXml/itemProps20.xml><?xml version="1.0" encoding="utf-8"?>
<ds:datastoreItem xmlns:ds="http://schemas.openxmlformats.org/officeDocument/2006/customXml" ds:itemID="{B4995FC9-D3D6-491F-8658-4A3F15934E2B}">
  <ds:schemaRefs/>
</ds:datastoreItem>
</file>

<file path=customXml/itemProps21.xml><?xml version="1.0" encoding="utf-8"?>
<ds:datastoreItem xmlns:ds="http://schemas.openxmlformats.org/officeDocument/2006/customXml" ds:itemID="{75A6B36F-BA75-419D-A022-515673623FE0}">
  <ds:schemaRefs/>
</ds:datastoreItem>
</file>

<file path=customXml/itemProps22.xml><?xml version="1.0" encoding="utf-8"?>
<ds:datastoreItem xmlns:ds="http://schemas.openxmlformats.org/officeDocument/2006/customXml" ds:itemID="{DCCFA6A0-8601-4341-95E7-5E5002A8D521}">
  <ds:schemaRefs/>
</ds:datastoreItem>
</file>

<file path=customXml/itemProps23.xml><?xml version="1.0" encoding="utf-8"?>
<ds:datastoreItem xmlns:ds="http://schemas.openxmlformats.org/officeDocument/2006/customXml" ds:itemID="{79A76559-B66F-4712-AC55-152DC1B9C0EE}">
  <ds:schemaRefs/>
</ds:datastoreItem>
</file>

<file path=customXml/itemProps3.xml><?xml version="1.0" encoding="utf-8"?>
<ds:datastoreItem xmlns:ds="http://schemas.openxmlformats.org/officeDocument/2006/customXml" ds:itemID="{CB3FB8D0-9A63-4746-9AC8-05B02436194F}">
  <ds:schemaRefs/>
</ds:datastoreItem>
</file>

<file path=customXml/itemProps4.xml><?xml version="1.0" encoding="utf-8"?>
<ds:datastoreItem xmlns:ds="http://schemas.openxmlformats.org/officeDocument/2006/customXml" ds:itemID="{8D2739F8-23DE-4077-8221-DB4639A87EC3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38F31B60-1D36-42FE-8DFC-DEE76722FCDB}">
  <ds:schemaRefs/>
</ds:datastoreItem>
</file>

<file path=customXml/itemProps6.xml><?xml version="1.0" encoding="utf-8"?>
<ds:datastoreItem xmlns:ds="http://schemas.openxmlformats.org/officeDocument/2006/customXml" ds:itemID="{A88951DE-6A4B-4241-9611-5FF19DBE9C50}">
  <ds:schemaRefs/>
</ds:datastoreItem>
</file>

<file path=customXml/itemProps7.xml><?xml version="1.0" encoding="utf-8"?>
<ds:datastoreItem xmlns:ds="http://schemas.openxmlformats.org/officeDocument/2006/customXml" ds:itemID="{FB37B408-1229-4416-A483-7D24D43624FF}">
  <ds:schemaRefs/>
</ds:datastoreItem>
</file>

<file path=customXml/itemProps8.xml><?xml version="1.0" encoding="utf-8"?>
<ds:datastoreItem xmlns:ds="http://schemas.openxmlformats.org/officeDocument/2006/customXml" ds:itemID="{56F46144-00DA-443B-A931-CCDEB0E83329}">
  <ds:schemaRefs/>
</ds:datastoreItem>
</file>

<file path=customXml/itemProps9.xml><?xml version="1.0" encoding="utf-8"?>
<ds:datastoreItem xmlns:ds="http://schemas.openxmlformats.org/officeDocument/2006/customXml" ds:itemID="{933EB214-5AB6-4D88-9E0B-290DE6D542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Data</vt:lpstr>
      <vt:lpstr>Reporte de ventas (1)</vt:lpstr>
      <vt:lpstr>Reporte de ventas (2)</vt:lpstr>
      <vt:lpstr>Gloria</vt:lpstr>
      <vt:lpstr>Laive</vt:lpstr>
      <vt:lpstr>Leche</vt:lpstr>
      <vt:lpstr>Nestle</vt:lpstr>
      <vt:lpstr>Productos</vt:lpstr>
      <vt:lpstr>Queso</vt:lpstr>
      <vt:lpstr>Yogurt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Andrés Pérez Guzmán</cp:lastModifiedBy>
  <cp:lastPrinted>2022-07-31T15:58:40Z</cp:lastPrinted>
  <dcterms:created xsi:type="dcterms:W3CDTF">2022-07-31T00:38:55Z</dcterms:created>
  <dcterms:modified xsi:type="dcterms:W3CDTF">2022-08-01T01:42:09Z</dcterms:modified>
</cp:coreProperties>
</file>