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1f3a42771cab8a77/Formación/Python/GITHUB - Repositorios/Modelos en Excel/Casos de análisis/"/>
    </mc:Choice>
  </mc:AlternateContent>
  <xr:revisionPtr revIDLastSave="347" documentId="11_AD4D2F04E46CFB4ACB3E208F5597E9D0683EDF2F" xr6:coauthVersionLast="47" xr6:coauthVersionMax="47" xr10:uidLastSave="{5D4BD1CE-6916-42BE-9206-2A468D356426}"/>
  <bookViews>
    <workbookView xWindow="-108" yWindow="-108" windowWidth="23256" windowHeight="12456" xr2:uid="{00000000-000D-0000-FFFF-FFFF00000000}"/>
  </bookViews>
  <sheets>
    <sheet name="Solución 1" sheetId="1" r:id="rId1"/>
  </sheets>
  <calcPr calcId="191029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8" i="1" s="1"/>
  <c r="D16" i="1"/>
  <c r="C6" i="1"/>
  <c r="C7" i="1" s="1"/>
  <c r="C8" i="1" s="1"/>
  <c r="C9" i="1" s="1"/>
  <c r="G3" i="1" a="1"/>
  <c r="H25" i="1" s="1"/>
  <c r="H74" i="1" l="1"/>
  <c r="H42" i="1"/>
  <c r="H41" i="1"/>
  <c r="H34" i="1"/>
  <c r="H33" i="1"/>
  <c r="H90" i="1"/>
  <c r="H26" i="1"/>
  <c r="H89" i="1"/>
  <c r="H57" i="1"/>
  <c r="G3" i="1"/>
  <c r="H3" i="1" s="1"/>
  <c r="H11" i="1"/>
  <c r="H19" i="1"/>
  <c r="H27" i="1"/>
  <c r="H35" i="1"/>
  <c r="H43" i="1"/>
  <c r="H51" i="1"/>
  <c r="H59" i="1"/>
  <c r="H67" i="1"/>
  <c r="H75" i="1"/>
  <c r="H83" i="1"/>
  <c r="H91" i="1"/>
  <c r="H4" i="1"/>
  <c r="H12" i="1"/>
  <c r="H20" i="1"/>
  <c r="H28" i="1"/>
  <c r="H36" i="1"/>
  <c r="H44" i="1"/>
  <c r="H52" i="1"/>
  <c r="H60" i="1"/>
  <c r="H68" i="1"/>
  <c r="H76" i="1"/>
  <c r="H84" i="1"/>
  <c r="H92" i="1"/>
  <c r="H78" i="1"/>
  <c r="H94" i="1"/>
  <c r="H15" i="1"/>
  <c r="H31" i="1"/>
  <c r="H47" i="1"/>
  <c r="H63" i="1"/>
  <c r="H79" i="1"/>
  <c r="H8" i="1"/>
  <c r="H24" i="1"/>
  <c r="H40" i="1"/>
  <c r="H56" i="1"/>
  <c r="H72" i="1"/>
  <c r="H88" i="1"/>
  <c r="H5" i="1"/>
  <c r="H13" i="1"/>
  <c r="H21" i="1"/>
  <c r="H29" i="1"/>
  <c r="H37" i="1"/>
  <c r="H45" i="1"/>
  <c r="H53" i="1"/>
  <c r="H61" i="1"/>
  <c r="H69" i="1"/>
  <c r="H77" i="1"/>
  <c r="H85" i="1"/>
  <c r="H93" i="1"/>
  <c r="H6" i="1"/>
  <c r="H14" i="1"/>
  <c r="H22" i="1"/>
  <c r="H30" i="1"/>
  <c r="H38" i="1"/>
  <c r="H46" i="1"/>
  <c r="H54" i="1"/>
  <c r="H62" i="1"/>
  <c r="H70" i="1"/>
  <c r="H86" i="1"/>
  <c r="H7" i="1"/>
  <c r="H23" i="1"/>
  <c r="H39" i="1"/>
  <c r="H55" i="1"/>
  <c r="H71" i="1"/>
  <c r="H87" i="1"/>
  <c r="H16" i="1"/>
  <c r="H32" i="1"/>
  <c r="H48" i="1"/>
  <c r="H64" i="1"/>
  <c r="H80" i="1"/>
  <c r="H9" i="1"/>
  <c r="H17" i="1"/>
  <c r="H73" i="1"/>
  <c r="H66" i="1"/>
  <c r="H65" i="1"/>
  <c r="H58" i="1"/>
  <c r="H82" i="1"/>
  <c r="H50" i="1"/>
  <c r="H18" i="1"/>
  <c r="H81" i="1"/>
  <c r="H49" i="1"/>
  <c r="H10" i="1"/>
  <c r="K4" i="1" l="1"/>
  <c r="I3" i="1"/>
  <c r="I4" i="1" s="1"/>
  <c r="J3" i="1"/>
  <c r="L3" i="1" s="1"/>
  <c r="I5" i="1" l="1"/>
  <c r="K5" i="1"/>
  <c r="J4" i="1"/>
  <c r="L4" i="1" s="1"/>
  <c r="I6" i="1" l="1"/>
  <c r="K6" i="1"/>
  <c r="J5" i="1"/>
  <c r="L5" i="1" s="1"/>
  <c r="K7" i="1" l="1"/>
  <c r="I7" i="1"/>
  <c r="J6" i="1"/>
  <c r="L6" i="1" s="1"/>
  <c r="I8" i="1" l="1"/>
  <c r="J7" i="1"/>
  <c r="L7" i="1" s="1"/>
  <c r="K8" i="1"/>
  <c r="I9" i="1" l="1"/>
  <c r="K9" i="1"/>
  <c r="J8" i="1"/>
  <c r="L8" i="1" s="1"/>
  <c r="I10" i="1" l="1"/>
  <c r="K10" i="1"/>
  <c r="K11" i="1" s="1"/>
  <c r="J9" i="1"/>
  <c r="L9" i="1" s="1"/>
  <c r="I11" i="1" l="1"/>
  <c r="J10" i="1"/>
  <c r="L10" i="1" s="1"/>
  <c r="I12" i="1" l="1"/>
  <c r="K12" i="1"/>
  <c r="J11" i="1"/>
  <c r="L11" i="1" s="1"/>
  <c r="K13" i="1" l="1"/>
  <c r="I13" i="1"/>
  <c r="J12" i="1"/>
  <c r="L12" i="1" s="1"/>
  <c r="I14" i="1" l="1"/>
  <c r="J13" i="1"/>
  <c r="L13" i="1" s="1"/>
  <c r="K14" i="1"/>
  <c r="I15" i="1" l="1"/>
  <c r="K15" i="1"/>
  <c r="J14" i="1"/>
  <c r="L14" i="1" s="1"/>
  <c r="K16" i="1" l="1"/>
  <c r="I16" i="1"/>
  <c r="J15" i="1"/>
  <c r="L15" i="1" s="1"/>
  <c r="I17" i="1" l="1"/>
  <c r="J16" i="1"/>
  <c r="L16" i="1" s="1"/>
  <c r="K17" i="1"/>
  <c r="I18" i="1" l="1"/>
  <c r="K18" i="1"/>
  <c r="J17" i="1"/>
  <c r="L17" i="1" s="1"/>
  <c r="K19" i="1" l="1"/>
  <c r="I19" i="1"/>
  <c r="K20" i="1" s="1"/>
  <c r="J18" i="1"/>
  <c r="L18" i="1" s="1"/>
  <c r="I20" i="1" l="1"/>
  <c r="J19" i="1"/>
  <c r="L19" i="1" s="1"/>
  <c r="I21" i="1" l="1"/>
  <c r="K21" i="1"/>
  <c r="J20" i="1"/>
  <c r="L20" i="1" s="1"/>
  <c r="K22" i="1" l="1"/>
  <c r="K23" i="1" s="1"/>
  <c r="I22" i="1"/>
  <c r="J21" i="1"/>
  <c r="L21" i="1" s="1"/>
  <c r="I23" i="1" l="1"/>
  <c r="J22" i="1"/>
  <c r="L22" i="1" s="1"/>
  <c r="I24" i="1" l="1"/>
  <c r="K24" i="1"/>
  <c r="J23" i="1"/>
  <c r="L23" i="1" s="1"/>
  <c r="K25" i="1" l="1"/>
  <c r="J24" i="1"/>
  <c r="L24" i="1" s="1"/>
  <c r="I25" i="1"/>
  <c r="K26" i="1" s="1"/>
  <c r="I26" i="1" l="1"/>
  <c r="J25" i="1"/>
  <c r="L25" i="1" s="1"/>
  <c r="K27" i="1" l="1"/>
  <c r="I27" i="1"/>
  <c r="J26" i="1"/>
  <c r="L26" i="1" s="1"/>
  <c r="K28" i="1" l="1"/>
  <c r="J27" i="1"/>
  <c r="L27" i="1" s="1"/>
  <c r="I28" i="1"/>
  <c r="K29" i="1" l="1"/>
  <c r="J28" i="1"/>
  <c r="L28" i="1" s="1"/>
  <c r="I29" i="1"/>
  <c r="K30" i="1" l="1"/>
  <c r="I30" i="1"/>
  <c r="J29" i="1"/>
  <c r="L29" i="1" s="1"/>
  <c r="K31" i="1" l="1"/>
  <c r="J30" i="1"/>
  <c r="L30" i="1" s="1"/>
  <c r="I31" i="1"/>
  <c r="I32" i="1" l="1"/>
  <c r="J31" i="1"/>
  <c r="L31" i="1" s="1"/>
  <c r="K32" i="1"/>
  <c r="K33" i="1" l="1"/>
  <c r="J32" i="1"/>
  <c r="L32" i="1" s="1"/>
  <c r="I33" i="1"/>
  <c r="K34" i="1" l="1"/>
  <c r="J33" i="1"/>
  <c r="L33" i="1" s="1"/>
  <c r="I34" i="1"/>
  <c r="K35" i="1" l="1"/>
  <c r="I35" i="1"/>
  <c r="J34" i="1"/>
  <c r="L34" i="1" s="1"/>
  <c r="K36" i="1" l="1"/>
  <c r="I36" i="1"/>
  <c r="J35" i="1"/>
  <c r="L35" i="1" s="1"/>
  <c r="K37" i="1" l="1"/>
  <c r="I37" i="1"/>
  <c r="J36" i="1"/>
  <c r="L36" i="1" s="1"/>
  <c r="K38" i="1" l="1"/>
  <c r="I38" i="1"/>
  <c r="J37" i="1"/>
  <c r="L37" i="1" s="1"/>
  <c r="K39" i="1" l="1"/>
  <c r="I39" i="1"/>
  <c r="J38" i="1"/>
  <c r="L38" i="1" s="1"/>
  <c r="I40" i="1" l="1"/>
  <c r="J39" i="1"/>
  <c r="L39" i="1" s="1"/>
  <c r="K40" i="1"/>
  <c r="K41" i="1" l="1"/>
  <c r="I41" i="1"/>
  <c r="J40" i="1"/>
  <c r="L40" i="1" s="1"/>
  <c r="K42" i="1" l="1"/>
  <c r="I42" i="1"/>
  <c r="J41" i="1"/>
  <c r="L41" i="1" s="1"/>
  <c r="K43" i="1" l="1"/>
  <c r="I43" i="1"/>
  <c r="J42" i="1"/>
  <c r="L42" i="1" s="1"/>
  <c r="K44" i="1" l="1"/>
  <c r="I44" i="1"/>
  <c r="J43" i="1"/>
  <c r="L43" i="1" s="1"/>
  <c r="K45" i="1" l="1"/>
  <c r="I45" i="1"/>
  <c r="J44" i="1"/>
  <c r="L44" i="1" s="1"/>
  <c r="K46" i="1" l="1"/>
  <c r="I46" i="1"/>
  <c r="J45" i="1"/>
  <c r="L45" i="1" s="1"/>
  <c r="K47" i="1" l="1"/>
  <c r="I47" i="1"/>
  <c r="J46" i="1"/>
  <c r="L46" i="1" s="1"/>
  <c r="K48" i="1" l="1"/>
  <c r="I48" i="1"/>
  <c r="J47" i="1"/>
  <c r="L47" i="1" s="1"/>
  <c r="K49" i="1" l="1"/>
  <c r="J48" i="1"/>
  <c r="L48" i="1" s="1"/>
  <c r="I49" i="1"/>
  <c r="K50" i="1" l="1"/>
  <c r="I50" i="1"/>
  <c r="J49" i="1"/>
  <c r="L49" i="1" s="1"/>
  <c r="K51" i="1" l="1"/>
  <c r="I51" i="1"/>
  <c r="J50" i="1"/>
  <c r="L50" i="1" s="1"/>
  <c r="K52" i="1" l="1"/>
  <c r="I52" i="1"/>
  <c r="J51" i="1"/>
  <c r="L51" i="1" s="1"/>
  <c r="K53" i="1" l="1"/>
  <c r="J52" i="1"/>
  <c r="L52" i="1" s="1"/>
  <c r="I53" i="1"/>
  <c r="K54" i="1" l="1"/>
  <c r="I54" i="1"/>
  <c r="J53" i="1"/>
  <c r="L53" i="1" s="1"/>
  <c r="K55" i="1" l="1"/>
  <c r="I55" i="1"/>
  <c r="J54" i="1"/>
  <c r="L54" i="1" s="1"/>
  <c r="K56" i="1" l="1"/>
  <c r="I56" i="1"/>
  <c r="J55" i="1"/>
  <c r="L55" i="1" s="1"/>
  <c r="K57" i="1" l="1"/>
  <c r="J56" i="1"/>
  <c r="L56" i="1" s="1"/>
  <c r="I57" i="1"/>
  <c r="K58" i="1" l="1"/>
  <c r="J57" i="1"/>
  <c r="L57" i="1" s="1"/>
  <c r="I58" i="1"/>
  <c r="K59" i="1" l="1"/>
  <c r="I59" i="1"/>
  <c r="J58" i="1"/>
  <c r="L58" i="1" s="1"/>
  <c r="K60" i="1" l="1"/>
  <c r="I60" i="1"/>
  <c r="J59" i="1"/>
  <c r="L59" i="1" s="1"/>
  <c r="K61" i="1" l="1"/>
  <c r="I61" i="1"/>
  <c r="J60" i="1"/>
  <c r="L60" i="1" s="1"/>
  <c r="K62" i="1" l="1"/>
  <c r="I62" i="1"/>
  <c r="J61" i="1"/>
  <c r="L61" i="1" s="1"/>
  <c r="K63" i="1" l="1"/>
  <c r="I63" i="1"/>
  <c r="J62" i="1"/>
  <c r="L62" i="1" s="1"/>
  <c r="K64" i="1" l="1"/>
  <c r="I64" i="1"/>
  <c r="J63" i="1"/>
  <c r="L63" i="1" s="1"/>
  <c r="K65" i="1" l="1"/>
  <c r="I65" i="1"/>
  <c r="J64" i="1"/>
  <c r="L64" i="1" s="1"/>
  <c r="K66" i="1" l="1"/>
  <c r="I66" i="1"/>
  <c r="J65" i="1"/>
  <c r="L65" i="1" s="1"/>
  <c r="K67" i="1" l="1"/>
  <c r="I67" i="1"/>
  <c r="J66" i="1"/>
  <c r="L66" i="1" s="1"/>
  <c r="K68" i="1" l="1"/>
  <c r="I68" i="1"/>
  <c r="J67" i="1"/>
  <c r="L67" i="1" s="1"/>
  <c r="K69" i="1" l="1"/>
  <c r="J68" i="1"/>
  <c r="L68" i="1" s="1"/>
  <c r="I69" i="1"/>
  <c r="K70" i="1" l="1"/>
  <c r="I70" i="1"/>
  <c r="J69" i="1"/>
  <c r="L69" i="1" s="1"/>
  <c r="K71" i="1" l="1"/>
  <c r="I71" i="1"/>
  <c r="J70" i="1"/>
  <c r="L70" i="1" s="1"/>
  <c r="K72" i="1" l="1"/>
  <c r="I72" i="1"/>
  <c r="J71" i="1"/>
  <c r="L71" i="1" s="1"/>
  <c r="K73" i="1" l="1"/>
  <c r="I73" i="1"/>
  <c r="J72" i="1"/>
  <c r="L72" i="1" s="1"/>
  <c r="K74" i="1" l="1"/>
  <c r="I74" i="1"/>
  <c r="J73" i="1"/>
  <c r="L73" i="1" s="1"/>
  <c r="K75" i="1" l="1"/>
  <c r="I75" i="1"/>
  <c r="J74" i="1"/>
  <c r="L74" i="1" s="1"/>
  <c r="K76" i="1" l="1"/>
  <c r="J75" i="1"/>
  <c r="L75" i="1" s="1"/>
  <c r="I76" i="1"/>
  <c r="K77" i="1" l="1"/>
  <c r="I77" i="1"/>
  <c r="J76" i="1"/>
  <c r="L76" i="1" s="1"/>
  <c r="K78" i="1" l="1"/>
  <c r="I78" i="1"/>
  <c r="J77" i="1"/>
  <c r="L77" i="1" s="1"/>
  <c r="K79" i="1" l="1"/>
  <c r="I79" i="1"/>
  <c r="J78" i="1"/>
  <c r="L78" i="1" s="1"/>
  <c r="K80" i="1" l="1"/>
  <c r="I80" i="1"/>
  <c r="J79" i="1"/>
  <c r="L79" i="1" s="1"/>
  <c r="K81" i="1" l="1"/>
  <c r="I81" i="1"/>
  <c r="J80" i="1"/>
  <c r="L80" i="1" s="1"/>
  <c r="K82" i="1" l="1"/>
  <c r="I82" i="1"/>
  <c r="J81" i="1"/>
  <c r="L81" i="1" s="1"/>
  <c r="K83" i="1" l="1"/>
  <c r="I83" i="1"/>
  <c r="J82" i="1"/>
  <c r="L82" i="1" s="1"/>
  <c r="K84" i="1" l="1"/>
  <c r="I84" i="1"/>
  <c r="J83" i="1"/>
  <c r="L83" i="1" s="1"/>
  <c r="K85" i="1" l="1"/>
  <c r="I85" i="1"/>
  <c r="J84" i="1"/>
  <c r="L84" i="1" s="1"/>
  <c r="K86" i="1" l="1"/>
  <c r="I86" i="1"/>
  <c r="J85" i="1"/>
  <c r="L85" i="1" s="1"/>
  <c r="K87" i="1" l="1"/>
  <c r="I87" i="1"/>
  <c r="J86" i="1"/>
  <c r="L86" i="1" s="1"/>
  <c r="K88" i="1" l="1"/>
  <c r="I88" i="1"/>
  <c r="J87" i="1"/>
  <c r="L87" i="1" s="1"/>
  <c r="K89" i="1" l="1"/>
  <c r="I89" i="1"/>
  <c r="J88" i="1"/>
  <c r="L88" i="1" s="1"/>
  <c r="K90" i="1" l="1"/>
  <c r="I90" i="1"/>
  <c r="J89" i="1"/>
  <c r="L89" i="1" s="1"/>
  <c r="K91" i="1" l="1"/>
  <c r="I91" i="1"/>
  <c r="J90" i="1"/>
  <c r="L90" i="1" s="1"/>
  <c r="K92" i="1" l="1"/>
  <c r="I92" i="1"/>
  <c r="J91" i="1"/>
  <c r="L91" i="1" s="1"/>
  <c r="K93" i="1" l="1"/>
  <c r="I93" i="1"/>
  <c r="J92" i="1"/>
  <c r="L92" i="1" s="1"/>
  <c r="K94" i="1" l="1"/>
  <c r="I94" i="1"/>
  <c r="J93" i="1"/>
  <c r="L93" i="1" s="1"/>
  <c r="D17" i="1" l="1"/>
  <c r="L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J94" authorId="0" shapeId="0" xr:uid="{ABFFFD07-180A-4CFD-8C5E-3AFA39F34C13}">
      <text>
        <r>
          <rPr>
            <b/>
            <sz val="9"/>
            <color indexed="81"/>
            <rFont val="Tahoma"/>
            <family val="2"/>
          </rPr>
          <t>El último pedido debe ser introducido de forma manual.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<sst xmlns="http://schemas.openxmlformats.org/spreadsheetml/2006/main" count="33" uniqueCount="29">
  <si>
    <t>Tipo de producto</t>
  </si>
  <si>
    <t>Especificaciones de la demanda</t>
  </si>
  <si>
    <t>Longitud [m]</t>
  </si>
  <si>
    <t>Cantidad [unid.]</t>
  </si>
  <si>
    <t>A</t>
  </si>
  <si>
    <t>B</t>
  </si>
  <si>
    <t>C</t>
  </si>
  <si>
    <t>D</t>
  </si>
  <si>
    <t>Longitud de un listón [m]:</t>
  </si>
  <si>
    <t>N°</t>
  </si>
  <si>
    <t>Auxiliar</t>
  </si>
  <si>
    <t>Longitud de pieza [m]</t>
  </si>
  <si>
    <t>Longitud utilizada [m]</t>
  </si>
  <si>
    <t>Marca de
listón</t>
  </si>
  <si>
    <t>Cantidad de listones necesarios [unid.]</t>
  </si>
  <si>
    <t>Longitud requerida [m]</t>
  </si>
  <si>
    <t>Desperdicio [m]</t>
  </si>
  <si>
    <t>Fin de listón</t>
  </si>
  <si>
    <t>Total general</t>
  </si>
  <si>
    <t>Cuenta de N°</t>
  </si>
  <si>
    <t>Componente</t>
  </si>
  <si>
    <t>Cortes</t>
  </si>
  <si>
    <t>0,7 - 0,7 - 0,7</t>
  </si>
  <si>
    <t>0,7 - 1,2</t>
  </si>
  <si>
    <t>1,2</t>
  </si>
  <si>
    <t>1,2 - 1,2</t>
  </si>
  <si>
    <t>1,35</t>
  </si>
  <si>
    <t>2,2</t>
  </si>
  <si>
    <t>Aprovechamiento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</si>
</sst>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1" fillId="2" borderId="2" xfId="2" applyBorder="1" applyAlignment="1">
      <alignment vertical="center"/>
    </xf>
    <xf numFmtId="0" fontId="1" fillId="2" borderId="3" xfId="2" applyBorder="1" applyAlignment="1">
      <alignment vertical="center"/>
    </xf>
    <xf numFmtId="0" fontId="1" fillId="2" borderId="5" xfId="2" applyBorder="1" applyAlignment="1">
      <alignment vertical="center"/>
    </xf>
    <xf numFmtId="0" fontId="1" fillId="2" borderId="6" xfId="2" applyBorder="1" applyAlignment="1">
      <alignment vertical="center"/>
    </xf>
    <xf numFmtId="0" fontId="1" fillId="2" borderId="4" xfId="2" applyBorder="1" applyAlignment="1">
      <alignment horizontal="right" vertical="center" indent="2"/>
    </xf>
    <xf numFmtId="0" fontId="1" fillId="2" borderId="7" xfId="2" applyBorder="1" applyAlignment="1">
      <alignment horizontal="right" vertical="center" indent="2"/>
    </xf>
    <xf numFmtId="2" fontId="1" fillId="2" borderId="4" xfId="2" applyNumberFormat="1" applyBorder="1" applyAlignment="1">
      <alignment horizontal="right" vertical="center" indent="2"/>
    </xf>
    <xf numFmtId="2" fontId="1" fillId="2" borderId="4" xfId="2" applyNumberFormat="1" applyBorder="1" applyAlignment="1">
      <alignment horizontal="center" vertical="center"/>
    </xf>
    <xf numFmtId="0" fontId="1" fillId="2" borderId="8" xfId="2" applyBorder="1" applyAlignment="1">
      <alignment horizontal="center" vertical="center" wrapText="1"/>
    </xf>
    <xf numFmtId="0" fontId="0" fillId="2" borderId="8" xfId="2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pivotButton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right" indent="3"/>
    </xf>
    <xf numFmtId="2" fontId="0" fillId="0" borderId="1" xfId="0" applyNumberFormat="1" applyBorder="1" applyAlignment="1">
      <alignment horizontal="center" vertical="center"/>
    </xf>
    <xf numFmtId="10" fontId="1" fillId="2" borderId="7" xfId="1" applyNumberFormat="1" applyFill="1" applyBorder="1" applyAlignment="1">
      <alignment horizontal="right" vertical="center" indent="2"/>
    </xf>
  </cellXfs>
  <cellStyles count="3">
    <cellStyle name="40% - Énfasis3" xfId="2" builtinId="39"/>
    <cellStyle name="Normal" xfId="0" builtinId="0"/>
    <cellStyle name="Porcentaje" xfId="1" builtinId="5"/>
  </cellStyles>
  <dxfs count="222"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relativeIndent="1"/>
    </dxf>
    <dxf>
      <alignment relativeIndent="1"/>
    </dxf>
    <dxf>
      <numFmt numFmtId="3" formatCode="#,##0"/>
    </dxf>
    <dxf>
      <alignment relativeIndent="1"/>
    </dxf>
    <dxf>
      <alignment relativeIndent="1"/>
    </dxf>
    <dxf>
      <numFmt numFmtId="166" formatCode="#,##0.0"/>
    </dxf>
    <dxf>
      <numFmt numFmtId="3" formatCode="#,##0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relativeIndent="1"/>
    </dxf>
    <dxf>
      <alignment relativeIndent="1"/>
    </dxf>
    <dxf>
      <numFmt numFmtId="166" formatCode="#,##0.0"/>
    </dxf>
    <dxf>
      <numFmt numFmtId="4" formatCode="#,##0.00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relativeIndent="1"/>
    </dxf>
    <dxf>
      <alignment relativeIndent="1"/>
    </dxf>
    <dxf>
      <numFmt numFmtId="4" formatCode="#,##0.00"/>
    </dxf>
    <dxf>
      <numFmt numFmtId="165" formatCode="#,##0.000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relativeIndent="1"/>
    </dxf>
    <dxf>
      <alignment relativeIndent="1"/>
    </dxf>
    <dxf>
      <numFmt numFmtId="165" formatCode="#,##0.000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alignment horizontal="right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general"/>
    </dxf>
    <dxf>
      <alignment horizontal="right"/>
    </dxf>
    <dxf>
      <numFmt numFmtId="4" formatCode="#,##0.00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bottom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center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center"/>
    </dxf>
    <dxf>
      <alignment vertical="bottom"/>
    </dxf>
    <dxf>
      <alignment vertical="bottom"/>
    </dxf>
    <dxf>
      <alignment vertical="bottom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942.957030902777" createdVersion="8" refreshedVersion="8" minRefreshableVersion="3" recordCount="92" xr:uid="{A3B10FB0-776D-4B14-A0C6-1E992C5496B5}">
  <cacheSource type="worksheet">
    <worksheetSource ref="G2:L94" sheet="Solución 1"/>
  </cacheSource>
  <cacheFields count="6">
    <cacheField name="N°" numFmtId="0">
      <sharedItems containsSemiMixedTypes="0" containsString="0" containsNumber="1" containsInteger="1" minValue="1" maxValue="92"/>
    </cacheField>
    <cacheField name="Longitud de pieza [m]" numFmtId="0">
      <sharedItems containsSemiMixedTypes="0" containsString="0" containsNumber="1" minValue="0.7" maxValue="2.2000000000000002"/>
    </cacheField>
    <cacheField name="Longitud utilizada [m]" numFmtId="0">
      <sharedItems containsSemiMixedTypes="0" containsString="0" containsNumber="1" minValue="0.7" maxValue="2.4" count="8">
        <n v="0.7"/>
        <n v="1.4"/>
        <n v="2.0999999999999996"/>
        <n v="1.9"/>
        <n v="1.2"/>
        <n v="2.4"/>
        <n v="1.35"/>
        <n v="2.2000000000000002"/>
      </sharedItems>
    </cacheField>
    <cacheField name="Marca de_x000a_listón" numFmtId="0">
      <sharedItems count="2">
        <s v=""/>
        <s v="Fin de listón"/>
      </sharedItems>
    </cacheField>
    <cacheField name="Componente" numFmtId="0">
      <sharedItems containsSemiMixedTypes="0" containsString="0" containsNumber="1" containsInteger="1" minValue="1" maxValue="3"/>
    </cacheField>
    <cacheField name="Cortes" numFmtId="0">
      <sharedItems count="7">
        <s v=""/>
        <s v="0,7 - 0,7 - 0,7"/>
        <s v="0,7 - 1,2"/>
        <s v="1,2 - 1,2"/>
        <s v="1,2"/>
        <s v="1,35"/>
        <s v="2,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n v="1"/>
    <n v="0.7"/>
    <x v="0"/>
    <x v="0"/>
    <n v="1"/>
    <x v="0"/>
  </r>
  <r>
    <n v="2"/>
    <n v="0.7"/>
    <x v="1"/>
    <x v="0"/>
    <n v="2"/>
    <x v="0"/>
  </r>
  <r>
    <n v="3"/>
    <n v="0.7"/>
    <x v="2"/>
    <x v="1"/>
    <n v="3"/>
    <x v="1"/>
  </r>
  <r>
    <n v="4"/>
    <n v="0.7"/>
    <x v="0"/>
    <x v="0"/>
    <n v="1"/>
    <x v="0"/>
  </r>
  <r>
    <n v="5"/>
    <n v="0.7"/>
    <x v="1"/>
    <x v="0"/>
    <n v="2"/>
    <x v="0"/>
  </r>
  <r>
    <n v="6"/>
    <n v="0.7"/>
    <x v="2"/>
    <x v="1"/>
    <n v="3"/>
    <x v="1"/>
  </r>
  <r>
    <n v="7"/>
    <n v="0.7"/>
    <x v="0"/>
    <x v="0"/>
    <n v="1"/>
    <x v="0"/>
  </r>
  <r>
    <n v="8"/>
    <n v="0.7"/>
    <x v="1"/>
    <x v="0"/>
    <n v="2"/>
    <x v="0"/>
  </r>
  <r>
    <n v="9"/>
    <n v="0.7"/>
    <x v="2"/>
    <x v="1"/>
    <n v="3"/>
    <x v="1"/>
  </r>
  <r>
    <n v="10"/>
    <n v="0.7"/>
    <x v="0"/>
    <x v="0"/>
    <n v="1"/>
    <x v="0"/>
  </r>
  <r>
    <n v="11"/>
    <n v="0.7"/>
    <x v="1"/>
    <x v="0"/>
    <n v="2"/>
    <x v="0"/>
  </r>
  <r>
    <n v="12"/>
    <n v="0.7"/>
    <x v="2"/>
    <x v="1"/>
    <n v="3"/>
    <x v="1"/>
  </r>
  <r>
    <n v="13"/>
    <n v="0.7"/>
    <x v="0"/>
    <x v="0"/>
    <n v="1"/>
    <x v="0"/>
  </r>
  <r>
    <n v="14"/>
    <n v="0.7"/>
    <x v="1"/>
    <x v="0"/>
    <n v="2"/>
    <x v="0"/>
  </r>
  <r>
    <n v="15"/>
    <n v="0.7"/>
    <x v="2"/>
    <x v="1"/>
    <n v="3"/>
    <x v="1"/>
  </r>
  <r>
    <n v="16"/>
    <n v="0.7"/>
    <x v="0"/>
    <x v="0"/>
    <n v="1"/>
    <x v="0"/>
  </r>
  <r>
    <n v="17"/>
    <n v="0.7"/>
    <x v="1"/>
    <x v="0"/>
    <n v="2"/>
    <x v="0"/>
  </r>
  <r>
    <n v="18"/>
    <n v="0.7"/>
    <x v="2"/>
    <x v="1"/>
    <n v="3"/>
    <x v="1"/>
  </r>
  <r>
    <n v="19"/>
    <n v="0.7"/>
    <x v="0"/>
    <x v="0"/>
    <n v="1"/>
    <x v="0"/>
  </r>
  <r>
    <n v="20"/>
    <n v="0.7"/>
    <x v="1"/>
    <x v="0"/>
    <n v="2"/>
    <x v="0"/>
  </r>
  <r>
    <n v="21"/>
    <n v="0.7"/>
    <x v="2"/>
    <x v="1"/>
    <n v="3"/>
    <x v="1"/>
  </r>
  <r>
    <n v="22"/>
    <n v="0.7"/>
    <x v="0"/>
    <x v="0"/>
    <n v="1"/>
    <x v="0"/>
  </r>
  <r>
    <n v="23"/>
    <n v="0.7"/>
    <x v="1"/>
    <x v="0"/>
    <n v="2"/>
    <x v="0"/>
  </r>
  <r>
    <n v="24"/>
    <n v="0.7"/>
    <x v="2"/>
    <x v="1"/>
    <n v="3"/>
    <x v="1"/>
  </r>
  <r>
    <n v="25"/>
    <n v="0.7"/>
    <x v="0"/>
    <x v="0"/>
    <n v="1"/>
    <x v="0"/>
  </r>
  <r>
    <n v="26"/>
    <n v="1.2"/>
    <x v="3"/>
    <x v="1"/>
    <n v="2"/>
    <x v="2"/>
  </r>
  <r>
    <n v="27"/>
    <n v="1.2"/>
    <x v="4"/>
    <x v="0"/>
    <n v="1"/>
    <x v="0"/>
  </r>
  <r>
    <n v="28"/>
    <n v="1.2"/>
    <x v="5"/>
    <x v="1"/>
    <n v="2"/>
    <x v="3"/>
  </r>
  <r>
    <n v="29"/>
    <n v="1.2"/>
    <x v="4"/>
    <x v="0"/>
    <n v="1"/>
    <x v="0"/>
  </r>
  <r>
    <n v="30"/>
    <n v="1.2"/>
    <x v="5"/>
    <x v="1"/>
    <n v="2"/>
    <x v="3"/>
  </r>
  <r>
    <n v="31"/>
    <n v="1.2"/>
    <x v="4"/>
    <x v="0"/>
    <n v="1"/>
    <x v="0"/>
  </r>
  <r>
    <n v="32"/>
    <n v="1.2"/>
    <x v="5"/>
    <x v="1"/>
    <n v="2"/>
    <x v="3"/>
  </r>
  <r>
    <n v="33"/>
    <n v="1.2"/>
    <x v="4"/>
    <x v="0"/>
    <n v="1"/>
    <x v="0"/>
  </r>
  <r>
    <n v="34"/>
    <n v="1.2"/>
    <x v="5"/>
    <x v="1"/>
    <n v="2"/>
    <x v="3"/>
  </r>
  <r>
    <n v="35"/>
    <n v="1.2"/>
    <x v="4"/>
    <x v="0"/>
    <n v="1"/>
    <x v="0"/>
  </r>
  <r>
    <n v="36"/>
    <n v="1.2"/>
    <x v="5"/>
    <x v="1"/>
    <n v="2"/>
    <x v="3"/>
  </r>
  <r>
    <n v="37"/>
    <n v="1.2"/>
    <x v="4"/>
    <x v="0"/>
    <n v="1"/>
    <x v="0"/>
  </r>
  <r>
    <n v="38"/>
    <n v="1.2"/>
    <x v="5"/>
    <x v="1"/>
    <n v="2"/>
    <x v="3"/>
  </r>
  <r>
    <n v="39"/>
    <n v="1.2"/>
    <x v="4"/>
    <x v="0"/>
    <n v="1"/>
    <x v="0"/>
  </r>
  <r>
    <n v="40"/>
    <n v="1.2"/>
    <x v="5"/>
    <x v="1"/>
    <n v="2"/>
    <x v="3"/>
  </r>
  <r>
    <n v="41"/>
    <n v="1.2"/>
    <x v="4"/>
    <x v="0"/>
    <n v="1"/>
    <x v="0"/>
  </r>
  <r>
    <n v="42"/>
    <n v="1.2"/>
    <x v="5"/>
    <x v="1"/>
    <n v="2"/>
    <x v="3"/>
  </r>
  <r>
    <n v="43"/>
    <n v="1.2"/>
    <x v="4"/>
    <x v="0"/>
    <n v="1"/>
    <x v="0"/>
  </r>
  <r>
    <n v="44"/>
    <n v="1.2"/>
    <x v="5"/>
    <x v="1"/>
    <n v="2"/>
    <x v="3"/>
  </r>
  <r>
    <n v="45"/>
    <n v="1.2"/>
    <x v="4"/>
    <x v="1"/>
    <n v="1"/>
    <x v="4"/>
  </r>
  <r>
    <n v="46"/>
    <n v="1.35"/>
    <x v="6"/>
    <x v="1"/>
    <n v="1"/>
    <x v="5"/>
  </r>
  <r>
    <n v="47"/>
    <n v="1.35"/>
    <x v="6"/>
    <x v="1"/>
    <n v="1"/>
    <x v="5"/>
  </r>
  <r>
    <n v="48"/>
    <n v="1.35"/>
    <x v="6"/>
    <x v="1"/>
    <n v="1"/>
    <x v="5"/>
  </r>
  <r>
    <n v="49"/>
    <n v="1.35"/>
    <x v="6"/>
    <x v="1"/>
    <n v="1"/>
    <x v="5"/>
  </r>
  <r>
    <n v="50"/>
    <n v="1.35"/>
    <x v="6"/>
    <x v="1"/>
    <n v="1"/>
    <x v="5"/>
  </r>
  <r>
    <n v="51"/>
    <n v="1.35"/>
    <x v="6"/>
    <x v="1"/>
    <n v="1"/>
    <x v="5"/>
  </r>
  <r>
    <n v="52"/>
    <n v="1.35"/>
    <x v="6"/>
    <x v="1"/>
    <n v="1"/>
    <x v="5"/>
  </r>
  <r>
    <n v="53"/>
    <n v="1.35"/>
    <x v="6"/>
    <x v="1"/>
    <n v="1"/>
    <x v="5"/>
  </r>
  <r>
    <n v="54"/>
    <n v="1.35"/>
    <x v="6"/>
    <x v="1"/>
    <n v="1"/>
    <x v="5"/>
  </r>
  <r>
    <n v="55"/>
    <n v="1.35"/>
    <x v="6"/>
    <x v="1"/>
    <n v="1"/>
    <x v="5"/>
  </r>
  <r>
    <n v="56"/>
    <n v="1.35"/>
    <x v="6"/>
    <x v="1"/>
    <n v="1"/>
    <x v="5"/>
  </r>
  <r>
    <n v="57"/>
    <n v="1.35"/>
    <x v="6"/>
    <x v="1"/>
    <n v="1"/>
    <x v="5"/>
  </r>
  <r>
    <n v="58"/>
    <n v="1.35"/>
    <x v="6"/>
    <x v="1"/>
    <n v="1"/>
    <x v="5"/>
  </r>
  <r>
    <n v="59"/>
    <n v="1.35"/>
    <x v="6"/>
    <x v="1"/>
    <n v="1"/>
    <x v="5"/>
  </r>
  <r>
    <n v="60"/>
    <n v="1.35"/>
    <x v="6"/>
    <x v="1"/>
    <n v="1"/>
    <x v="5"/>
  </r>
  <r>
    <n v="61"/>
    <n v="1.35"/>
    <x v="6"/>
    <x v="1"/>
    <n v="1"/>
    <x v="5"/>
  </r>
  <r>
    <n v="62"/>
    <n v="1.35"/>
    <x v="6"/>
    <x v="1"/>
    <n v="1"/>
    <x v="5"/>
  </r>
  <r>
    <n v="63"/>
    <n v="1.35"/>
    <x v="6"/>
    <x v="1"/>
    <n v="1"/>
    <x v="5"/>
  </r>
  <r>
    <n v="64"/>
    <n v="1.35"/>
    <x v="6"/>
    <x v="1"/>
    <n v="1"/>
    <x v="5"/>
  </r>
  <r>
    <n v="65"/>
    <n v="1.35"/>
    <x v="6"/>
    <x v="1"/>
    <n v="1"/>
    <x v="5"/>
  </r>
  <r>
    <n v="66"/>
    <n v="1.35"/>
    <x v="6"/>
    <x v="1"/>
    <n v="1"/>
    <x v="5"/>
  </r>
  <r>
    <n v="67"/>
    <n v="1.35"/>
    <x v="6"/>
    <x v="1"/>
    <n v="1"/>
    <x v="5"/>
  </r>
  <r>
    <n v="68"/>
    <n v="1.35"/>
    <x v="6"/>
    <x v="1"/>
    <n v="1"/>
    <x v="5"/>
  </r>
  <r>
    <n v="69"/>
    <n v="1.35"/>
    <x v="6"/>
    <x v="1"/>
    <n v="1"/>
    <x v="5"/>
  </r>
  <r>
    <n v="70"/>
    <n v="1.35"/>
    <x v="6"/>
    <x v="1"/>
    <n v="1"/>
    <x v="5"/>
  </r>
  <r>
    <n v="71"/>
    <n v="1.35"/>
    <x v="6"/>
    <x v="1"/>
    <n v="1"/>
    <x v="5"/>
  </r>
  <r>
    <n v="72"/>
    <n v="1.35"/>
    <x v="6"/>
    <x v="1"/>
    <n v="1"/>
    <x v="5"/>
  </r>
  <r>
    <n v="73"/>
    <n v="1.35"/>
    <x v="6"/>
    <x v="1"/>
    <n v="1"/>
    <x v="5"/>
  </r>
  <r>
    <n v="74"/>
    <n v="1.35"/>
    <x v="6"/>
    <x v="1"/>
    <n v="1"/>
    <x v="5"/>
  </r>
  <r>
    <n v="75"/>
    <n v="1.35"/>
    <x v="6"/>
    <x v="1"/>
    <n v="1"/>
    <x v="5"/>
  </r>
  <r>
    <n v="76"/>
    <n v="1.35"/>
    <x v="6"/>
    <x v="1"/>
    <n v="1"/>
    <x v="5"/>
  </r>
  <r>
    <n v="77"/>
    <n v="1.35"/>
    <x v="6"/>
    <x v="1"/>
    <n v="1"/>
    <x v="5"/>
  </r>
  <r>
    <n v="78"/>
    <n v="1.35"/>
    <x v="6"/>
    <x v="1"/>
    <n v="1"/>
    <x v="5"/>
  </r>
  <r>
    <n v="79"/>
    <n v="1.35"/>
    <x v="6"/>
    <x v="1"/>
    <n v="1"/>
    <x v="5"/>
  </r>
  <r>
    <n v="80"/>
    <n v="1.35"/>
    <x v="6"/>
    <x v="1"/>
    <n v="1"/>
    <x v="5"/>
  </r>
  <r>
    <n v="81"/>
    <n v="1.35"/>
    <x v="6"/>
    <x v="1"/>
    <n v="1"/>
    <x v="5"/>
  </r>
  <r>
    <n v="82"/>
    <n v="1.35"/>
    <x v="6"/>
    <x v="1"/>
    <n v="1"/>
    <x v="5"/>
  </r>
  <r>
    <n v="83"/>
    <n v="2.2000000000000002"/>
    <x v="7"/>
    <x v="1"/>
    <n v="1"/>
    <x v="6"/>
  </r>
  <r>
    <n v="84"/>
    <n v="2.2000000000000002"/>
    <x v="7"/>
    <x v="1"/>
    <n v="1"/>
    <x v="6"/>
  </r>
  <r>
    <n v="85"/>
    <n v="2.2000000000000002"/>
    <x v="7"/>
    <x v="1"/>
    <n v="1"/>
    <x v="6"/>
  </r>
  <r>
    <n v="86"/>
    <n v="2.2000000000000002"/>
    <x v="7"/>
    <x v="1"/>
    <n v="1"/>
    <x v="6"/>
  </r>
  <r>
    <n v="87"/>
    <n v="2.2000000000000002"/>
    <x v="7"/>
    <x v="1"/>
    <n v="1"/>
    <x v="6"/>
  </r>
  <r>
    <n v="88"/>
    <n v="2.2000000000000002"/>
    <x v="7"/>
    <x v="1"/>
    <n v="1"/>
    <x v="6"/>
  </r>
  <r>
    <n v="89"/>
    <n v="2.2000000000000002"/>
    <x v="7"/>
    <x v="1"/>
    <n v="1"/>
    <x v="6"/>
  </r>
  <r>
    <n v="90"/>
    <n v="2.2000000000000002"/>
    <x v="7"/>
    <x v="1"/>
    <n v="1"/>
    <x v="6"/>
  </r>
  <r>
    <n v="91"/>
    <n v="2.2000000000000002"/>
    <x v="7"/>
    <x v="1"/>
    <n v="1"/>
    <x v="6"/>
  </r>
  <r>
    <n v="92"/>
    <n v="2.2000000000000002"/>
    <x v="7"/>
    <x v="1"/>
    <n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F0FB20-5D5F-4D54-A2E4-F4691484CF6B}" name="TablaDinámica2" cacheId="14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compact="0" compactData="0" multipleFieldFilters="0">
  <location ref="O2:R9" firstHeaderRow="1" firstDataRow="1" firstDataCol="3"/>
  <pivotFields count="6">
    <pivotField dataField="1" compact="0" outline="0" showAll="0" defaultSubtotal="0"/>
    <pivotField compact="0" outline="0" showAll="0" defaultSubtotal="0"/>
    <pivotField axis="axisRow" compact="0" outline="0" showAll="0" defaultSubtotal="0">
      <items count="8">
        <item x="0"/>
        <item x="4"/>
        <item x="6"/>
        <item x="1"/>
        <item x="3"/>
        <item x="2"/>
        <item x="7"/>
        <item x="5"/>
      </items>
    </pivotField>
    <pivotField axis="axisRow" compact="0" outline="0" showAll="0" defaultSubtotal="0">
      <items count="2">
        <item h="1" x="0"/>
        <item x="1"/>
      </items>
    </pivotField>
    <pivotField compact="0" outline="0" showAll="0" defaultSubtotal="0"/>
    <pivotField axis="axisRow" compact="0" outline="0" showAll="0" defaultSubtotal="0">
      <items count="7">
        <item x="0"/>
        <item x="1"/>
        <item x="2"/>
        <item x="4"/>
        <item x="3"/>
        <item x="5"/>
        <item x="6"/>
      </items>
    </pivotField>
  </pivotFields>
  <rowFields count="3">
    <field x="3"/>
    <field x="2"/>
    <field x="5"/>
  </rowFields>
  <rowItems count="7">
    <i>
      <x v="1"/>
      <x v="1"/>
      <x v="3"/>
    </i>
    <i r="1">
      <x v="2"/>
      <x v="5"/>
    </i>
    <i r="1">
      <x v="4"/>
      <x v="2"/>
    </i>
    <i r="1">
      <x v="5"/>
      <x v="1"/>
    </i>
    <i r="1">
      <x v="6"/>
      <x v="6"/>
    </i>
    <i r="1">
      <x v="7"/>
      <x v="4"/>
    </i>
    <i t="grand">
      <x/>
    </i>
  </rowItems>
  <colItems count="1">
    <i/>
  </colItems>
  <dataFields count="1">
    <dataField name="Cuenta de N°" fld="0" subtotal="count" baseField="3" baseItem="0" numFmtId="3"/>
  </dataFields>
  <formats count="29">
    <format dxfId="219">
      <pivotArea field="3" type="button" dataOnly="0" labelOnly="1" outline="0" axis="axisRow" fieldPosition="0"/>
    </format>
    <format dxfId="218">
      <pivotArea field="2" type="button" dataOnly="0" labelOnly="1" outline="0" axis="axisRow" fieldPosition="1"/>
    </format>
    <format dxfId="217">
      <pivotArea field="5" type="button" dataOnly="0" labelOnly="1" outline="0" axis="axisRow" fieldPosition="2"/>
    </format>
    <format dxfId="216">
      <pivotArea dataOnly="0" labelOnly="1" outline="0" axis="axisValues" fieldPosition="0"/>
    </format>
    <format dxfId="211">
      <pivotArea dataOnly="0" labelOnly="1" outline="0" fieldPosition="0">
        <references count="1">
          <reference field="3" count="0"/>
        </references>
      </pivotArea>
    </format>
    <format dxfId="209">
      <pivotArea dataOnly="0" labelOnly="1" grandRow="1" outline="0" fieldPosition="0"/>
    </format>
    <format dxfId="207">
      <pivotArea dataOnly="0" labelOnly="1" outline="0" fieldPosition="0">
        <references count="2">
          <reference field="2" count="6">
            <x v="1"/>
            <x v="2"/>
            <x v="4"/>
            <x v="5"/>
            <x v="6"/>
            <x v="7"/>
          </reference>
          <reference field="3" count="0" selected="0"/>
        </references>
      </pivotArea>
    </format>
    <format dxfId="205">
      <pivotArea dataOnly="0" labelOnly="1" outline="0" fieldPosition="0">
        <references count="3">
          <reference field="2" count="1" selected="0">
            <x v="1"/>
          </reference>
          <reference field="3" count="0" selected="0"/>
          <reference field="5" count="1">
            <x v="3"/>
          </reference>
        </references>
      </pivotArea>
    </format>
    <format dxfId="203">
      <pivotArea dataOnly="0" labelOnly="1" outline="0" fieldPosition="0">
        <references count="3">
          <reference field="2" count="1" selected="0">
            <x v="2"/>
          </reference>
          <reference field="3" count="0" selected="0"/>
          <reference field="5" count="1">
            <x v="5"/>
          </reference>
        </references>
      </pivotArea>
    </format>
    <format dxfId="201">
      <pivotArea dataOnly="0" labelOnly="1" outline="0" fieldPosition="0">
        <references count="3">
          <reference field="2" count="1" selected="0">
            <x v="4"/>
          </reference>
          <reference field="3" count="0" selected="0"/>
          <reference field="5" count="1">
            <x v="2"/>
          </reference>
        </references>
      </pivotArea>
    </format>
    <format dxfId="199">
      <pivotArea dataOnly="0" labelOnly="1" outline="0" fieldPosition="0">
        <references count="3">
          <reference field="2" count="1" selected="0">
            <x v="5"/>
          </reference>
          <reference field="3" count="0" selected="0"/>
          <reference field="5" count="1">
            <x v="1"/>
          </reference>
        </references>
      </pivotArea>
    </format>
    <format dxfId="197">
      <pivotArea dataOnly="0" labelOnly="1" outline="0" fieldPosition="0">
        <references count="3">
          <reference field="2" count="1" selected="0">
            <x v="6"/>
          </reference>
          <reference field="3" count="0" selected="0"/>
          <reference field="5" count="1">
            <x v="6"/>
          </reference>
        </references>
      </pivotArea>
    </format>
    <format dxfId="195">
      <pivotArea dataOnly="0" labelOnly="1" outline="0" fieldPosition="0">
        <references count="3">
          <reference field="2" count="1" selected="0">
            <x v="7"/>
          </reference>
          <reference field="3" count="0" selected="0"/>
          <reference field="5" count="1">
            <x v="4"/>
          </reference>
        </references>
      </pivotArea>
    </format>
    <format dxfId="189">
      <pivotArea field="3" type="button" dataOnly="0" labelOnly="1" outline="0" axis="axisRow" fieldPosition="0"/>
    </format>
    <format dxfId="187">
      <pivotArea field="2" type="button" dataOnly="0" labelOnly="1" outline="0" axis="axisRow" fieldPosition="1"/>
    </format>
    <format dxfId="185">
      <pivotArea field="5" type="button" dataOnly="0" labelOnly="1" outline="0" axis="axisRow" fieldPosition="2"/>
    </format>
    <format dxfId="182">
      <pivotArea dataOnly="0" labelOnly="1" outline="0" axis="axisValues" fieldPosition="0"/>
    </format>
    <format dxfId="180">
      <pivotArea field="3" type="button" dataOnly="0" labelOnly="1" outline="0" axis="axisRow" fieldPosition="0"/>
    </format>
    <format dxfId="179">
      <pivotArea field="2" type="button" dataOnly="0" labelOnly="1" outline="0" axis="axisRow" fieldPosition="1"/>
    </format>
    <format dxfId="178">
      <pivotArea field="5" type="button" dataOnly="0" labelOnly="1" outline="0" axis="axisRow" fieldPosition="2"/>
    </format>
    <format dxfId="177">
      <pivotArea dataOnly="0" labelOnly="1" outline="0" axis="axisValues" fieldPosition="0"/>
    </format>
    <format dxfId="175">
      <pivotArea dataOnly="0" labelOnly="1" outline="0" fieldPosition="0">
        <references count="2">
          <reference field="2" count="6">
            <x v="1"/>
            <x v="2"/>
            <x v="4"/>
            <x v="5"/>
            <x v="6"/>
            <x v="7"/>
          </reference>
          <reference field="3" count="0" selected="0"/>
        </references>
      </pivotArea>
    </format>
    <format dxfId="173">
      <pivotArea outline="0" fieldPosition="0">
        <references count="3">
          <reference field="2" count="6" selected="0">
            <x v="1"/>
            <x v="2"/>
            <x v="4"/>
            <x v="5"/>
            <x v="6"/>
            <x v="7"/>
          </reference>
          <reference field="3" count="0" selected="0"/>
          <reference field="5" count="6" selected="0">
            <x v="1"/>
            <x v="2"/>
            <x v="3"/>
            <x v="4"/>
            <x v="5"/>
            <x v="6"/>
          </reference>
        </references>
      </pivotArea>
    </format>
    <format dxfId="149">
      <pivotArea outline="0" collapsedLevelsAreSubtotals="1" fieldPosition="0"/>
    </format>
    <format dxfId="148">
      <pivotArea outline="0" collapsedLevelsAreSubtotals="1" fieldPosition="0"/>
    </format>
    <format dxfId="146">
      <pivotArea outline="0" collapsedLevelsAreSubtotals="1" fieldPosition="0"/>
    </format>
    <format dxfId="145">
      <pivotArea outline="0" collapsedLevelsAreSubtotals="1" fieldPosition="0"/>
    </format>
    <format dxfId="31">
      <pivotArea outline="0" collapsedLevelsAreSubtotals="1" fieldPosition="0"/>
    </format>
    <format dxfId="29">
      <pivotArea outline="0" collapsedLevelsAreSubtotals="1" fieldPosition="0"/>
    </format>
  </formats>
  <pivotTableStyleInfo name="PivotStyleLight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Azul cálido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Franklin Gothic">
      <a:majorFont>
        <a:latin typeface="Franklin Gothic Medium" panose="020B0603020102020204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4"/>
  <sheetViews>
    <sheetView tabSelected="1" workbookViewId="0">
      <selection activeCell="E12" sqref="E12"/>
    </sheetView>
  </sheetViews>
  <sheetFormatPr baseColWidth="10" defaultColWidth="8.7265625" defaultRowHeight="16.95" customHeight="1" x14ac:dyDescent="0.35"/>
  <cols>
    <col min="1" max="1" width="3.90625" style="1" customWidth="1"/>
    <col min="2" max="2" width="15.54296875" style="1" bestFit="1" customWidth="1"/>
    <col min="3" max="3" width="11.6328125" style="1" bestFit="1" customWidth="1"/>
    <col min="4" max="4" width="11.1796875" style="1" customWidth="1"/>
    <col min="5" max="5" width="13.81640625" style="1" customWidth="1"/>
    <col min="6" max="6" width="8.7265625" style="1"/>
    <col min="7" max="7" width="6.54296875" style="3" customWidth="1"/>
    <col min="8" max="8" width="12.08984375" style="3" customWidth="1"/>
    <col min="9" max="9" width="12.6328125" style="3" customWidth="1"/>
    <col min="10" max="12" width="12.36328125" style="3" customWidth="1"/>
    <col min="13" max="13" width="8.7265625" style="1"/>
    <col min="14" max="14" width="5.7265625" style="1" bestFit="1" customWidth="1"/>
    <col min="15" max="15" width="16.08984375" style="1" bestFit="1" customWidth="1"/>
    <col min="16" max="16" width="13.90625" style="1" customWidth="1"/>
    <col min="17" max="17" width="10.90625" style="1" bestFit="1" customWidth="1"/>
    <col min="18" max="18" width="11.6328125" style="1" bestFit="1" customWidth="1"/>
    <col min="19" max="16384" width="8.7265625" style="1"/>
  </cols>
  <sheetData>
    <row r="2" spans="2:18" ht="30" customHeight="1" x14ac:dyDescent="0.35">
      <c r="B2" s="1" t="s">
        <v>1</v>
      </c>
      <c r="G2" s="13" t="s">
        <v>9</v>
      </c>
      <c r="H2" s="13" t="s">
        <v>11</v>
      </c>
      <c r="I2" s="13" t="s">
        <v>12</v>
      </c>
      <c r="J2" s="13" t="s">
        <v>13</v>
      </c>
      <c r="K2" s="14" t="s">
        <v>20</v>
      </c>
      <c r="L2" s="14" t="s">
        <v>21</v>
      </c>
      <c r="N2"/>
      <c r="O2" s="16" t="s">
        <v>13</v>
      </c>
      <c r="P2" s="16" t="s">
        <v>12</v>
      </c>
      <c r="Q2" s="16" t="s">
        <v>21</v>
      </c>
      <c r="R2" s="17" t="s">
        <v>19</v>
      </c>
    </row>
    <row r="3" spans="2:18" ht="16.95" customHeight="1" x14ac:dyDescent="0.35">
      <c r="G3" s="15" cm="1">
        <f t="array" ref="G3:G94">_xlfn.SEQUENCE(SUM(E5:E8))</f>
        <v>1</v>
      </c>
      <c r="H3" s="15">
        <f>_xlfn.XLOOKUP(G3,$C$4:$C$9,$D$4:$D$9,,-1,1)</f>
        <v>0.7</v>
      </c>
      <c r="I3" s="15">
        <f>H3</f>
        <v>0.7</v>
      </c>
      <c r="J3" s="15" t="str">
        <f t="shared" ref="J3:J4" si="0">IF((H4+I3)&gt;$D$11,"Fin de listón","")</f>
        <v/>
      </c>
      <c r="K3" s="15">
        <v>1</v>
      </c>
      <c r="L3" s="15" t="str">
        <f t="shared" ref="L3:L66" ca="1" si="1">IF(J3="Fin de listón",_xlfn.TEXTJOIN(" - ",FALSE,OFFSET(H3,0,0,-K3)),"")</f>
        <v/>
      </c>
      <c r="N3"/>
      <c r="O3" s="1" t="s">
        <v>17</v>
      </c>
      <c r="P3" s="3">
        <v>1.2</v>
      </c>
      <c r="Q3" s="1" t="s">
        <v>24</v>
      </c>
      <c r="R3" s="18">
        <v>1</v>
      </c>
    </row>
    <row r="4" spans="2:18" ht="16.95" customHeight="1" x14ac:dyDescent="0.35">
      <c r="B4" s="4" t="s">
        <v>0</v>
      </c>
      <c r="C4" s="4" t="s">
        <v>10</v>
      </c>
      <c r="D4" s="4" t="s">
        <v>2</v>
      </c>
      <c r="E4" s="4" t="s">
        <v>3</v>
      </c>
      <c r="G4" s="15">
        <v>2</v>
      </c>
      <c r="H4" s="15">
        <f t="shared" ref="H4:H67" si="2">_xlfn.XLOOKUP(G4,$C$4:$C$9,$D$4:$D$9,,-1,1)</f>
        <v>0.7</v>
      </c>
      <c r="I4" s="15">
        <f>IF((H4+I3)&gt;$D$11,H4,H4+I3)</f>
        <v>1.4</v>
      </c>
      <c r="J4" s="15" t="str">
        <f t="shared" si="0"/>
        <v/>
      </c>
      <c r="K4" s="15">
        <f>IF((H4+I3)&gt;$D$11,1,1+K3)</f>
        <v>2</v>
      </c>
      <c r="L4" s="15" t="str">
        <f t="shared" ca="1" si="1"/>
        <v/>
      </c>
      <c r="N4"/>
      <c r="P4" s="3">
        <v>1.35</v>
      </c>
      <c r="Q4" s="1" t="s">
        <v>26</v>
      </c>
      <c r="R4" s="18">
        <v>37</v>
      </c>
    </row>
    <row r="5" spans="2:18" ht="16.95" customHeight="1" x14ac:dyDescent="0.35">
      <c r="B5" s="2" t="s">
        <v>7</v>
      </c>
      <c r="C5" s="2">
        <v>1</v>
      </c>
      <c r="D5" s="19">
        <v>0.7</v>
      </c>
      <c r="E5" s="2">
        <v>25</v>
      </c>
      <c r="G5" s="15">
        <v>3</v>
      </c>
      <c r="H5" s="15">
        <f t="shared" si="2"/>
        <v>0.7</v>
      </c>
      <c r="I5" s="15">
        <f t="shared" ref="I5:I68" si="3">IF((H5+I4)&gt;$D$11,H5,H5+I4)</f>
        <v>2.0999999999999996</v>
      </c>
      <c r="J5" s="15" t="str">
        <f>IF((H6+I5)&gt;$D$11,"Fin de listón","")</f>
        <v>Fin de listón</v>
      </c>
      <c r="K5" s="15">
        <f t="shared" ref="K5:K68" si="4">IF((H5+I4)&gt;$D$11,1,1+K4)</f>
        <v>3</v>
      </c>
      <c r="L5" s="15" t="str">
        <f t="shared" ca="1" si="1"/>
        <v>0,7 - 0,7 - 0,7</v>
      </c>
      <c r="N5"/>
      <c r="P5" s="3">
        <v>1.9</v>
      </c>
      <c r="Q5" s="1" t="s">
        <v>23</v>
      </c>
      <c r="R5" s="18">
        <v>1</v>
      </c>
    </row>
    <row r="6" spans="2:18" ht="16.95" customHeight="1" x14ac:dyDescent="0.35">
      <c r="B6" s="2" t="s">
        <v>6</v>
      </c>
      <c r="C6" s="2">
        <f>C5+E5</f>
        <v>26</v>
      </c>
      <c r="D6" s="19">
        <v>1.2</v>
      </c>
      <c r="E6" s="2">
        <v>20</v>
      </c>
      <c r="G6" s="15">
        <v>4</v>
      </c>
      <c r="H6" s="15">
        <f t="shared" si="2"/>
        <v>0.7</v>
      </c>
      <c r="I6" s="15">
        <f t="shared" si="3"/>
        <v>0.7</v>
      </c>
      <c r="J6" s="15" t="str">
        <f t="shared" ref="J6:J69" si="5">IF((H7+I6)&gt;$D$11,"Fin de listón","")</f>
        <v/>
      </c>
      <c r="K6" s="15">
        <f t="shared" si="4"/>
        <v>1</v>
      </c>
      <c r="L6" s="15" t="str">
        <f t="shared" ca="1" si="1"/>
        <v/>
      </c>
      <c r="N6"/>
      <c r="P6" s="3">
        <v>2.0999999999999996</v>
      </c>
      <c r="Q6" s="1" t="s">
        <v>22</v>
      </c>
      <c r="R6" s="18">
        <v>8</v>
      </c>
    </row>
    <row r="7" spans="2:18" ht="16.95" customHeight="1" x14ac:dyDescent="0.35">
      <c r="B7" s="2" t="s">
        <v>5</v>
      </c>
      <c r="C7" s="2">
        <f t="shared" ref="C7:C8" si="6">C6+E6</f>
        <v>46</v>
      </c>
      <c r="D7" s="19">
        <v>1.35</v>
      </c>
      <c r="E7" s="2">
        <v>37</v>
      </c>
      <c r="G7" s="15">
        <v>5</v>
      </c>
      <c r="H7" s="15">
        <f t="shared" si="2"/>
        <v>0.7</v>
      </c>
      <c r="I7" s="15">
        <f t="shared" si="3"/>
        <v>1.4</v>
      </c>
      <c r="J7" s="15" t="str">
        <f t="shared" si="5"/>
        <v/>
      </c>
      <c r="K7" s="15">
        <f t="shared" si="4"/>
        <v>2</v>
      </c>
      <c r="L7" s="15" t="str">
        <f t="shared" ca="1" si="1"/>
        <v/>
      </c>
      <c r="N7"/>
      <c r="P7" s="3">
        <v>2.2000000000000002</v>
      </c>
      <c r="Q7" s="1" t="s">
        <v>27</v>
      </c>
      <c r="R7" s="18">
        <v>10</v>
      </c>
    </row>
    <row r="8" spans="2:18" ht="16.95" customHeight="1" x14ac:dyDescent="0.35">
      <c r="B8" s="2" t="s">
        <v>4</v>
      </c>
      <c r="C8" s="2">
        <f t="shared" si="6"/>
        <v>83</v>
      </c>
      <c r="D8" s="19">
        <v>2.2000000000000002</v>
      </c>
      <c r="E8" s="2">
        <v>10</v>
      </c>
      <c r="G8" s="15">
        <v>6</v>
      </c>
      <c r="H8" s="15">
        <f t="shared" si="2"/>
        <v>0.7</v>
      </c>
      <c r="I8" s="15">
        <f t="shared" si="3"/>
        <v>2.0999999999999996</v>
      </c>
      <c r="J8" s="15" t="str">
        <f t="shared" si="5"/>
        <v>Fin de listón</v>
      </c>
      <c r="K8" s="15">
        <f t="shared" si="4"/>
        <v>3</v>
      </c>
      <c r="L8" s="15" t="str">
        <f t="shared" ca="1" si="1"/>
        <v>0,7 - 0,7 - 0,7</v>
      </c>
      <c r="N8"/>
      <c r="P8" s="3">
        <v>2.4</v>
      </c>
      <c r="Q8" s="1" t="s">
        <v>25</v>
      </c>
      <c r="R8" s="18">
        <v>9</v>
      </c>
    </row>
    <row r="9" spans="2:18" ht="16.95" customHeight="1" x14ac:dyDescent="0.35">
      <c r="C9" s="2">
        <f>C8+E8</f>
        <v>93</v>
      </c>
      <c r="G9" s="15">
        <v>7</v>
      </c>
      <c r="H9" s="15">
        <f t="shared" si="2"/>
        <v>0.7</v>
      </c>
      <c r="I9" s="15">
        <f t="shared" si="3"/>
        <v>0.7</v>
      </c>
      <c r="J9" s="15" t="str">
        <f t="shared" si="5"/>
        <v/>
      </c>
      <c r="K9" s="15">
        <f t="shared" si="4"/>
        <v>1</v>
      </c>
      <c r="L9" s="15" t="str">
        <f t="shared" ca="1" si="1"/>
        <v/>
      </c>
      <c r="N9"/>
      <c r="O9" s="1" t="s">
        <v>18</v>
      </c>
      <c r="R9" s="18">
        <v>66</v>
      </c>
    </row>
    <row r="10" spans="2:18" ht="16.95" customHeight="1" x14ac:dyDescent="0.35">
      <c r="G10" s="15">
        <v>8</v>
      </c>
      <c r="H10" s="15">
        <f t="shared" si="2"/>
        <v>0.7</v>
      </c>
      <c r="I10" s="15">
        <f t="shared" si="3"/>
        <v>1.4</v>
      </c>
      <c r="J10" s="15" t="str">
        <f t="shared" si="5"/>
        <v/>
      </c>
      <c r="K10" s="15">
        <f t="shared" si="4"/>
        <v>2</v>
      </c>
      <c r="L10" s="15" t="str">
        <f t="shared" ca="1" si="1"/>
        <v/>
      </c>
      <c r="N10"/>
      <c r="R10"/>
    </row>
    <row r="11" spans="2:18" ht="16.95" customHeight="1" x14ac:dyDescent="0.35">
      <c r="B11" s="5" t="s">
        <v>8</v>
      </c>
      <c r="C11" s="6"/>
      <c r="D11" s="12">
        <v>2.5</v>
      </c>
      <c r="G11" s="15">
        <v>9</v>
      </c>
      <c r="H11" s="15">
        <f t="shared" si="2"/>
        <v>0.7</v>
      </c>
      <c r="I11" s="15">
        <f t="shared" si="3"/>
        <v>2.0999999999999996</v>
      </c>
      <c r="J11" s="15" t="str">
        <f t="shared" si="5"/>
        <v>Fin de listón</v>
      </c>
      <c r="K11" s="15">
        <f t="shared" si="4"/>
        <v>3</v>
      </c>
      <c r="L11" s="15" t="str">
        <f t="shared" ca="1" si="1"/>
        <v>0,7 - 0,7 - 0,7</v>
      </c>
      <c r="N11"/>
      <c r="R11"/>
    </row>
    <row r="12" spans="2:18" ht="16.95" customHeight="1" x14ac:dyDescent="0.35">
      <c r="G12" s="15">
        <v>10</v>
      </c>
      <c r="H12" s="15">
        <f t="shared" si="2"/>
        <v>0.7</v>
      </c>
      <c r="I12" s="15">
        <f t="shared" si="3"/>
        <v>0.7</v>
      </c>
      <c r="J12" s="15" t="str">
        <f t="shared" si="5"/>
        <v/>
      </c>
      <c r="K12" s="15">
        <f t="shared" si="4"/>
        <v>1</v>
      </c>
      <c r="L12" s="15" t="str">
        <f t="shared" ca="1" si="1"/>
        <v/>
      </c>
      <c r="N12"/>
      <c r="R12"/>
    </row>
    <row r="13" spans="2:18" ht="16.95" customHeight="1" x14ac:dyDescent="0.35">
      <c r="G13" s="15">
        <v>11</v>
      </c>
      <c r="H13" s="15">
        <f t="shared" si="2"/>
        <v>0.7</v>
      </c>
      <c r="I13" s="15">
        <f t="shared" si="3"/>
        <v>1.4</v>
      </c>
      <c r="J13" s="15" t="str">
        <f t="shared" si="5"/>
        <v/>
      </c>
      <c r="K13" s="15">
        <f t="shared" si="4"/>
        <v>2</v>
      </c>
      <c r="L13" s="15" t="str">
        <f t="shared" ca="1" si="1"/>
        <v/>
      </c>
      <c r="N13"/>
      <c r="R13"/>
    </row>
    <row r="14" spans="2:18" ht="16.95" customHeight="1" x14ac:dyDescent="0.35">
      <c r="G14" s="15">
        <v>12</v>
      </c>
      <c r="H14" s="15">
        <f t="shared" si="2"/>
        <v>0.7</v>
      </c>
      <c r="I14" s="15">
        <f t="shared" si="3"/>
        <v>2.0999999999999996</v>
      </c>
      <c r="J14" s="15" t="str">
        <f t="shared" si="5"/>
        <v>Fin de listón</v>
      </c>
      <c r="K14" s="15">
        <f t="shared" si="4"/>
        <v>3</v>
      </c>
      <c r="L14" s="15" t="str">
        <f t="shared" ca="1" si="1"/>
        <v>0,7 - 0,7 - 0,7</v>
      </c>
      <c r="N14"/>
      <c r="R14"/>
    </row>
    <row r="15" spans="2:18" ht="16.95" customHeight="1" x14ac:dyDescent="0.35">
      <c r="B15" s="5" t="s">
        <v>14</v>
      </c>
      <c r="C15" s="6"/>
      <c r="D15" s="11">
        <f>COUNTIF(J:J,"Fin de listón")</f>
        <v>66</v>
      </c>
      <c r="G15" s="15">
        <v>13</v>
      </c>
      <c r="H15" s="15">
        <f t="shared" si="2"/>
        <v>0.7</v>
      </c>
      <c r="I15" s="15">
        <f t="shared" si="3"/>
        <v>0.7</v>
      </c>
      <c r="J15" s="15" t="str">
        <f t="shared" si="5"/>
        <v/>
      </c>
      <c r="K15" s="15">
        <f t="shared" si="4"/>
        <v>1</v>
      </c>
      <c r="L15" s="15" t="str">
        <f t="shared" ca="1" si="1"/>
        <v/>
      </c>
      <c r="N15"/>
      <c r="R15"/>
    </row>
    <row r="16" spans="2:18" ht="16.95" customHeight="1" x14ac:dyDescent="0.35">
      <c r="B16" s="5" t="s">
        <v>15</v>
      </c>
      <c r="C16" s="6"/>
      <c r="D16" s="9">
        <f>SUMPRODUCT(D5:D8,E5:E8)</f>
        <v>113.45</v>
      </c>
      <c r="G16" s="15">
        <v>14</v>
      </c>
      <c r="H16" s="15">
        <f t="shared" si="2"/>
        <v>0.7</v>
      </c>
      <c r="I16" s="15">
        <f t="shared" si="3"/>
        <v>1.4</v>
      </c>
      <c r="J16" s="15" t="str">
        <f t="shared" si="5"/>
        <v/>
      </c>
      <c r="K16" s="15">
        <f t="shared" si="4"/>
        <v>2</v>
      </c>
      <c r="L16" s="15" t="str">
        <f t="shared" ca="1" si="1"/>
        <v/>
      </c>
      <c r="N16"/>
      <c r="R16"/>
    </row>
    <row r="17" spans="2:12" ht="16.95" customHeight="1" x14ac:dyDescent="0.35">
      <c r="B17" s="7" t="s">
        <v>16</v>
      </c>
      <c r="C17" s="8"/>
      <c r="D17" s="10">
        <f>PRODUCT(D15,D11)-D16</f>
        <v>51.55</v>
      </c>
      <c r="G17" s="15">
        <v>15</v>
      </c>
      <c r="H17" s="15">
        <f t="shared" si="2"/>
        <v>0.7</v>
      </c>
      <c r="I17" s="15">
        <f t="shared" si="3"/>
        <v>2.0999999999999996</v>
      </c>
      <c r="J17" s="15" t="str">
        <f t="shared" si="5"/>
        <v>Fin de listón</v>
      </c>
      <c r="K17" s="15">
        <f t="shared" si="4"/>
        <v>3</v>
      </c>
      <c r="L17" s="15" t="str">
        <f t="shared" ca="1" si="1"/>
        <v>0,7 - 0,7 - 0,7</v>
      </c>
    </row>
    <row r="18" spans="2:12" ht="16.95" customHeight="1" x14ac:dyDescent="0.35">
      <c r="B18" s="7" t="s">
        <v>28</v>
      </c>
      <c r="C18" s="8"/>
      <c r="D18" s="20">
        <f>D16/(D15*D11)</f>
        <v>0.68757575757575762</v>
      </c>
      <c r="G18" s="15">
        <v>16</v>
      </c>
      <c r="H18" s="15">
        <f t="shared" si="2"/>
        <v>0.7</v>
      </c>
      <c r="I18" s="15">
        <f t="shared" si="3"/>
        <v>0.7</v>
      </c>
      <c r="J18" s="15" t="str">
        <f t="shared" si="5"/>
        <v/>
      </c>
      <c r="K18" s="15">
        <f t="shared" si="4"/>
        <v>1</v>
      </c>
      <c r="L18" s="15" t="str">
        <f t="shared" ca="1" si="1"/>
        <v/>
      </c>
    </row>
    <row r="19" spans="2:12" ht="16.95" customHeight="1" x14ac:dyDescent="0.35">
      <c r="G19" s="15">
        <v>17</v>
      </c>
      <c r="H19" s="15">
        <f t="shared" si="2"/>
        <v>0.7</v>
      </c>
      <c r="I19" s="15">
        <f t="shared" si="3"/>
        <v>1.4</v>
      </c>
      <c r="J19" s="15" t="str">
        <f t="shared" si="5"/>
        <v/>
      </c>
      <c r="K19" s="15">
        <f t="shared" si="4"/>
        <v>2</v>
      </c>
      <c r="L19" s="15" t="str">
        <f t="shared" ca="1" si="1"/>
        <v/>
      </c>
    </row>
    <row r="20" spans="2:12" ht="16.95" customHeight="1" x14ac:dyDescent="0.35">
      <c r="D20"/>
      <c r="G20" s="15">
        <v>18</v>
      </c>
      <c r="H20" s="15">
        <f t="shared" si="2"/>
        <v>0.7</v>
      </c>
      <c r="I20" s="15">
        <f t="shared" si="3"/>
        <v>2.0999999999999996</v>
      </c>
      <c r="J20" s="15" t="str">
        <f t="shared" si="5"/>
        <v>Fin de listón</v>
      </c>
      <c r="K20" s="15">
        <f t="shared" si="4"/>
        <v>3</v>
      </c>
      <c r="L20" s="15" t="str">
        <f t="shared" ca="1" si="1"/>
        <v>0,7 - 0,7 - 0,7</v>
      </c>
    </row>
    <row r="21" spans="2:12" ht="16.95" customHeight="1" x14ac:dyDescent="0.35">
      <c r="D21"/>
      <c r="G21" s="15">
        <v>19</v>
      </c>
      <c r="H21" s="15">
        <f t="shared" si="2"/>
        <v>0.7</v>
      </c>
      <c r="I21" s="15">
        <f t="shared" si="3"/>
        <v>0.7</v>
      </c>
      <c r="J21" s="15" t="str">
        <f t="shared" si="5"/>
        <v/>
      </c>
      <c r="K21" s="15">
        <f t="shared" si="4"/>
        <v>1</v>
      </c>
      <c r="L21" s="15" t="str">
        <f t="shared" ca="1" si="1"/>
        <v/>
      </c>
    </row>
    <row r="22" spans="2:12" ht="16.95" customHeight="1" x14ac:dyDescent="0.35">
      <c r="D22"/>
      <c r="G22" s="15">
        <v>20</v>
      </c>
      <c r="H22" s="15">
        <f t="shared" si="2"/>
        <v>0.7</v>
      </c>
      <c r="I22" s="15">
        <f t="shared" si="3"/>
        <v>1.4</v>
      </c>
      <c r="J22" s="15" t="str">
        <f t="shared" si="5"/>
        <v/>
      </c>
      <c r="K22" s="15">
        <f t="shared" si="4"/>
        <v>2</v>
      </c>
      <c r="L22" s="15" t="str">
        <f t="shared" ca="1" si="1"/>
        <v/>
      </c>
    </row>
    <row r="23" spans="2:12" ht="16.95" customHeight="1" x14ac:dyDescent="0.35">
      <c r="D23"/>
      <c r="G23" s="15">
        <v>21</v>
      </c>
      <c r="H23" s="15">
        <f t="shared" si="2"/>
        <v>0.7</v>
      </c>
      <c r="I23" s="15">
        <f t="shared" si="3"/>
        <v>2.0999999999999996</v>
      </c>
      <c r="J23" s="15" t="str">
        <f t="shared" si="5"/>
        <v>Fin de listón</v>
      </c>
      <c r="K23" s="15">
        <f t="shared" si="4"/>
        <v>3</v>
      </c>
      <c r="L23" s="15" t="str">
        <f t="shared" ca="1" si="1"/>
        <v>0,7 - 0,7 - 0,7</v>
      </c>
    </row>
    <row r="24" spans="2:12" ht="16.95" customHeight="1" x14ac:dyDescent="0.35">
      <c r="D24"/>
      <c r="G24" s="15">
        <v>22</v>
      </c>
      <c r="H24" s="15">
        <f t="shared" si="2"/>
        <v>0.7</v>
      </c>
      <c r="I24" s="15">
        <f t="shared" si="3"/>
        <v>0.7</v>
      </c>
      <c r="J24" s="15" t="str">
        <f t="shared" si="5"/>
        <v/>
      </c>
      <c r="K24" s="15">
        <f t="shared" si="4"/>
        <v>1</v>
      </c>
      <c r="L24" s="15" t="str">
        <f t="shared" ca="1" si="1"/>
        <v/>
      </c>
    </row>
    <row r="25" spans="2:12" ht="16.95" customHeight="1" x14ac:dyDescent="0.35">
      <c r="D25"/>
      <c r="G25" s="15">
        <v>23</v>
      </c>
      <c r="H25" s="15">
        <f t="shared" si="2"/>
        <v>0.7</v>
      </c>
      <c r="I25" s="15">
        <f t="shared" si="3"/>
        <v>1.4</v>
      </c>
      <c r="J25" s="15" t="str">
        <f t="shared" si="5"/>
        <v/>
      </c>
      <c r="K25" s="15">
        <f t="shared" si="4"/>
        <v>2</v>
      </c>
      <c r="L25" s="15" t="str">
        <f t="shared" ca="1" si="1"/>
        <v/>
      </c>
    </row>
    <row r="26" spans="2:12" ht="16.95" customHeight="1" x14ac:dyDescent="0.35">
      <c r="D26"/>
      <c r="G26" s="15">
        <v>24</v>
      </c>
      <c r="H26" s="15">
        <f t="shared" si="2"/>
        <v>0.7</v>
      </c>
      <c r="I26" s="15">
        <f t="shared" si="3"/>
        <v>2.0999999999999996</v>
      </c>
      <c r="J26" s="15" t="str">
        <f t="shared" si="5"/>
        <v>Fin de listón</v>
      </c>
      <c r="K26" s="15">
        <f t="shared" si="4"/>
        <v>3</v>
      </c>
      <c r="L26" s="15" t="str">
        <f t="shared" ca="1" si="1"/>
        <v>0,7 - 0,7 - 0,7</v>
      </c>
    </row>
    <row r="27" spans="2:12" ht="16.95" customHeight="1" x14ac:dyDescent="0.35">
      <c r="D27"/>
      <c r="G27" s="15">
        <v>25</v>
      </c>
      <c r="H27" s="15">
        <f t="shared" si="2"/>
        <v>0.7</v>
      </c>
      <c r="I27" s="15">
        <f t="shared" si="3"/>
        <v>0.7</v>
      </c>
      <c r="J27" s="15" t="str">
        <f t="shared" si="5"/>
        <v/>
      </c>
      <c r="K27" s="15">
        <f t="shared" si="4"/>
        <v>1</v>
      </c>
      <c r="L27" s="15" t="str">
        <f t="shared" ca="1" si="1"/>
        <v/>
      </c>
    </row>
    <row r="28" spans="2:12" ht="16.95" customHeight="1" x14ac:dyDescent="0.35">
      <c r="D28"/>
      <c r="G28" s="15">
        <v>26</v>
      </c>
      <c r="H28" s="15">
        <f t="shared" si="2"/>
        <v>1.2</v>
      </c>
      <c r="I28" s="15">
        <f t="shared" si="3"/>
        <v>1.9</v>
      </c>
      <c r="J28" s="15" t="str">
        <f t="shared" si="5"/>
        <v>Fin de listón</v>
      </c>
      <c r="K28" s="15">
        <f t="shared" si="4"/>
        <v>2</v>
      </c>
      <c r="L28" s="15" t="str">
        <f t="shared" ca="1" si="1"/>
        <v>0,7 - 1,2</v>
      </c>
    </row>
    <row r="29" spans="2:12" ht="16.95" customHeight="1" x14ac:dyDescent="0.35">
      <c r="B29"/>
      <c r="C29"/>
      <c r="D29"/>
      <c r="G29" s="15">
        <v>27</v>
      </c>
      <c r="H29" s="15">
        <f t="shared" si="2"/>
        <v>1.2</v>
      </c>
      <c r="I29" s="15">
        <f t="shared" si="3"/>
        <v>1.2</v>
      </c>
      <c r="J29" s="15" t="str">
        <f t="shared" si="5"/>
        <v/>
      </c>
      <c r="K29" s="15">
        <f t="shared" si="4"/>
        <v>1</v>
      </c>
      <c r="L29" s="15" t="str">
        <f t="shared" ca="1" si="1"/>
        <v/>
      </c>
    </row>
    <row r="30" spans="2:12" ht="16.95" customHeight="1" x14ac:dyDescent="0.35">
      <c r="B30"/>
      <c r="C30"/>
      <c r="D30"/>
      <c r="G30" s="15">
        <v>28</v>
      </c>
      <c r="H30" s="15">
        <f t="shared" si="2"/>
        <v>1.2</v>
      </c>
      <c r="I30" s="15">
        <f t="shared" si="3"/>
        <v>2.4</v>
      </c>
      <c r="J30" s="15" t="str">
        <f t="shared" si="5"/>
        <v>Fin de listón</v>
      </c>
      <c r="K30" s="15">
        <f t="shared" si="4"/>
        <v>2</v>
      </c>
      <c r="L30" s="15" t="str">
        <f t="shared" ca="1" si="1"/>
        <v>1,2 - 1,2</v>
      </c>
    </row>
    <row r="31" spans="2:12" ht="16.95" customHeight="1" x14ac:dyDescent="0.35">
      <c r="B31"/>
      <c r="C31"/>
      <c r="D31"/>
      <c r="G31" s="15">
        <v>29</v>
      </c>
      <c r="H31" s="15">
        <f t="shared" si="2"/>
        <v>1.2</v>
      </c>
      <c r="I31" s="15">
        <f t="shared" si="3"/>
        <v>1.2</v>
      </c>
      <c r="J31" s="15" t="str">
        <f t="shared" si="5"/>
        <v/>
      </c>
      <c r="K31" s="15">
        <f t="shared" si="4"/>
        <v>1</v>
      </c>
      <c r="L31" s="15" t="str">
        <f t="shared" ca="1" si="1"/>
        <v/>
      </c>
    </row>
    <row r="32" spans="2:12" ht="16.95" customHeight="1" x14ac:dyDescent="0.35">
      <c r="B32"/>
      <c r="C32"/>
      <c r="D32"/>
      <c r="G32" s="15">
        <v>30</v>
      </c>
      <c r="H32" s="15">
        <f t="shared" si="2"/>
        <v>1.2</v>
      </c>
      <c r="I32" s="15">
        <f t="shared" si="3"/>
        <v>2.4</v>
      </c>
      <c r="J32" s="15" t="str">
        <f t="shared" si="5"/>
        <v>Fin de listón</v>
      </c>
      <c r="K32" s="15">
        <f t="shared" si="4"/>
        <v>2</v>
      </c>
      <c r="L32" s="15" t="str">
        <f t="shared" ca="1" si="1"/>
        <v>1,2 - 1,2</v>
      </c>
    </row>
    <row r="33" spans="2:12" ht="16.95" customHeight="1" x14ac:dyDescent="0.35">
      <c r="B33"/>
      <c r="C33"/>
      <c r="D33"/>
      <c r="G33" s="15">
        <v>31</v>
      </c>
      <c r="H33" s="15">
        <f t="shared" si="2"/>
        <v>1.2</v>
      </c>
      <c r="I33" s="15">
        <f t="shared" si="3"/>
        <v>1.2</v>
      </c>
      <c r="J33" s="15" t="str">
        <f t="shared" si="5"/>
        <v/>
      </c>
      <c r="K33" s="15">
        <f t="shared" si="4"/>
        <v>1</v>
      </c>
      <c r="L33" s="15" t="str">
        <f t="shared" ca="1" si="1"/>
        <v/>
      </c>
    </row>
    <row r="34" spans="2:12" ht="16.95" customHeight="1" x14ac:dyDescent="0.35">
      <c r="B34"/>
      <c r="C34"/>
      <c r="D34"/>
      <c r="G34" s="15">
        <v>32</v>
      </c>
      <c r="H34" s="15">
        <f t="shared" si="2"/>
        <v>1.2</v>
      </c>
      <c r="I34" s="15">
        <f t="shared" si="3"/>
        <v>2.4</v>
      </c>
      <c r="J34" s="15" t="str">
        <f t="shared" si="5"/>
        <v>Fin de listón</v>
      </c>
      <c r="K34" s="15">
        <f t="shared" si="4"/>
        <v>2</v>
      </c>
      <c r="L34" s="15" t="str">
        <f t="shared" ca="1" si="1"/>
        <v>1,2 - 1,2</v>
      </c>
    </row>
    <row r="35" spans="2:12" ht="16.95" customHeight="1" x14ac:dyDescent="0.35">
      <c r="B35"/>
      <c r="C35"/>
      <c r="D35"/>
      <c r="G35" s="15">
        <v>33</v>
      </c>
      <c r="H35" s="15">
        <f t="shared" si="2"/>
        <v>1.2</v>
      </c>
      <c r="I35" s="15">
        <f t="shared" si="3"/>
        <v>1.2</v>
      </c>
      <c r="J35" s="15" t="str">
        <f t="shared" si="5"/>
        <v/>
      </c>
      <c r="K35" s="15">
        <f t="shared" si="4"/>
        <v>1</v>
      </c>
      <c r="L35" s="15" t="str">
        <f t="shared" ca="1" si="1"/>
        <v/>
      </c>
    </row>
    <row r="36" spans="2:12" ht="16.95" customHeight="1" x14ac:dyDescent="0.35">
      <c r="B36"/>
      <c r="C36"/>
      <c r="D36"/>
      <c r="G36" s="15">
        <v>34</v>
      </c>
      <c r="H36" s="15">
        <f t="shared" si="2"/>
        <v>1.2</v>
      </c>
      <c r="I36" s="15">
        <f t="shared" si="3"/>
        <v>2.4</v>
      </c>
      <c r="J36" s="15" t="str">
        <f t="shared" si="5"/>
        <v>Fin de listón</v>
      </c>
      <c r="K36" s="15">
        <f t="shared" si="4"/>
        <v>2</v>
      </c>
      <c r="L36" s="15" t="str">
        <f t="shared" ca="1" si="1"/>
        <v>1,2 - 1,2</v>
      </c>
    </row>
    <row r="37" spans="2:12" ht="16.95" customHeight="1" x14ac:dyDescent="0.35">
      <c r="B37"/>
      <c r="C37"/>
      <c r="D37"/>
      <c r="G37" s="15">
        <v>35</v>
      </c>
      <c r="H37" s="15">
        <f t="shared" si="2"/>
        <v>1.2</v>
      </c>
      <c r="I37" s="15">
        <f t="shared" si="3"/>
        <v>1.2</v>
      </c>
      <c r="J37" s="15" t="str">
        <f t="shared" si="5"/>
        <v/>
      </c>
      <c r="K37" s="15">
        <f t="shared" si="4"/>
        <v>1</v>
      </c>
      <c r="L37" s="15" t="str">
        <f t="shared" ca="1" si="1"/>
        <v/>
      </c>
    </row>
    <row r="38" spans="2:12" ht="16.95" customHeight="1" x14ac:dyDescent="0.35">
      <c r="G38" s="15">
        <v>36</v>
      </c>
      <c r="H38" s="15">
        <f t="shared" si="2"/>
        <v>1.2</v>
      </c>
      <c r="I38" s="15">
        <f t="shared" si="3"/>
        <v>2.4</v>
      </c>
      <c r="J38" s="15" t="str">
        <f t="shared" si="5"/>
        <v>Fin de listón</v>
      </c>
      <c r="K38" s="15">
        <f t="shared" si="4"/>
        <v>2</v>
      </c>
      <c r="L38" s="15" t="str">
        <f t="shared" ca="1" si="1"/>
        <v>1,2 - 1,2</v>
      </c>
    </row>
    <row r="39" spans="2:12" ht="16.95" customHeight="1" x14ac:dyDescent="0.35">
      <c r="G39" s="15">
        <v>37</v>
      </c>
      <c r="H39" s="15">
        <f t="shared" si="2"/>
        <v>1.2</v>
      </c>
      <c r="I39" s="15">
        <f t="shared" si="3"/>
        <v>1.2</v>
      </c>
      <c r="J39" s="15" t="str">
        <f t="shared" si="5"/>
        <v/>
      </c>
      <c r="K39" s="15">
        <f t="shared" si="4"/>
        <v>1</v>
      </c>
      <c r="L39" s="15" t="str">
        <f t="shared" ca="1" si="1"/>
        <v/>
      </c>
    </row>
    <row r="40" spans="2:12" ht="16.95" customHeight="1" x14ac:dyDescent="0.35">
      <c r="G40" s="15">
        <v>38</v>
      </c>
      <c r="H40" s="15">
        <f t="shared" si="2"/>
        <v>1.2</v>
      </c>
      <c r="I40" s="15">
        <f t="shared" si="3"/>
        <v>2.4</v>
      </c>
      <c r="J40" s="15" t="str">
        <f t="shared" si="5"/>
        <v>Fin de listón</v>
      </c>
      <c r="K40" s="15">
        <f t="shared" si="4"/>
        <v>2</v>
      </c>
      <c r="L40" s="15" t="str">
        <f t="shared" ca="1" si="1"/>
        <v>1,2 - 1,2</v>
      </c>
    </row>
    <row r="41" spans="2:12" ht="16.95" customHeight="1" x14ac:dyDescent="0.35">
      <c r="G41" s="15">
        <v>39</v>
      </c>
      <c r="H41" s="15">
        <f t="shared" si="2"/>
        <v>1.2</v>
      </c>
      <c r="I41" s="15">
        <f t="shared" si="3"/>
        <v>1.2</v>
      </c>
      <c r="J41" s="15" t="str">
        <f t="shared" si="5"/>
        <v/>
      </c>
      <c r="K41" s="15">
        <f t="shared" si="4"/>
        <v>1</v>
      </c>
      <c r="L41" s="15" t="str">
        <f t="shared" ca="1" si="1"/>
        <v/>
      </c>
    </row>
    <row r="42" spans="2:12" ht="16.95" customHeight="1" x14ac:dyDescent="0.35">
      <c r="G42" s="15">
        <v>40</v>
      </c>
      <c r="H42" s="15">
        <f t="shared" si="2"/>
        <v>1.2</v>
      </c>
      <c r="I42" s="15">
        <f t="shared" si="3"/>
        <v>2.4</v>
      </c>
      <c r="J42" s="15" t="str">
        <f t="shared" si="5"/>
        <v>Fin de listón</v>
      </c>
      <c r="K42" s="15">
        <f t="shared" si="4"/>
        <v>2</v>
      </c>
      <c r="L42" s="15" t="str">
        <f t="shared" ca="1" si="1"/>
        <v>1,2 - 1,2</v>
      </c>
    </row>
    <row r="43" spans="2:12" ht="16.95" customHeight="1" x14ac:dyDescent="0.35">
      <c r="G43" s="15">
        <v>41</v>
      </c>
      <c r="H43" s="15">
        <f t="shared" si="2"/>
        <v>1.2</v>
      </c>
      <c r="I43" s="15">
        <f t="shared" si="3"/>
        <v>1.2</v>
      </c>
      <c r="J43" s="15" t="str">
        <f t="shared" si="5"/>
        <v/>
      </c>
      <c r="K43" s="15">
        <f t="shared" si="4"/>
        <v>1</v>
      </c>
      <c r="L43" s="15" t="str">
        <f t="shared" ca="1" si="1"/>
        <v/>
      </c>
    </row>
    <row r="44" spans="2:12" ht="16.95" customHeight="1" x14ac:dyDescent="0.35">
      <c r="G44" s="15">
        <v>42</v>
      </c>
      <c r="H44" s="15">
        <f t="shared" si="2"/>
        <v>1.2</v>
      </c>
      <c r="I44" s="15">
        <f t="shared" si="3"/>
        <v>2.4</v>
      </c>
      <c r="J44" s="15" t="str">
        <f t="shared" si="5"/>
        <v>Fin de listón</v>
      </c>
      <c r="K44" s="15">
        <f t="shared" si="4"/>
        <v>2</v>
      </c>
      <c r="L44" s="15" t="str">
        <f t="shared" ca="1" si="1"/>
        <v>1,2 - 1,2</v>
      </c>
    </row>
    <row r="45" spans="2:12" ht="16.95" customHeight="1" x14ac:dyDescent="0.35">
      <c r="G45" s="15">
        <v>43</v>
      </c>
      <c r="H45" s="15">
        <f t="shared" si="2"/>
        <v>1.2</v>
      </c>
      <c r="I45" s="15">
        <f t="shared" si="3"/>
        <v>1.2</v>
      </c>
      <c r="J45" s="15" t="str">
        <f t="shared" si="5"/>
        <v/>
      </c>
      <c r="K45" s="15">
        <f t="shared" si="4"/>
        <v>1</v>
      </c>
      <c r="L45" s="15" t="str">
        <f t="shared" ca="1" si="1"/>
        <v/>
      </c>
    </row>
    <row r="46" spans="2:12" ht="16.95" customHeight="1" x14ac:dyDescent="0.35">
      <c r="G46" s="15">
        <v>44</v>
      </c>
      <c r="H46" s="15">
        <f t="shared" si="2"/>
        <v>1.2</v>
      </c>
      <c r="I46" s="15">
        <f t="shared" si="3"/>
        <v>2.4</v>
      </c>
      <c r="J46" s="15" t="str">
        <f t="shared" si="5"/>
        <v>Fin de listón</v>
      </c>
      <c r="K46" s="15">
        <f t="shared" si="4"/>
        <v>2</v>
      </c>
      <c r="L46" s="15" t="str">
        <f t="shared" ca="1" si="1"/>
        <v>1,2 - 1,2</v>
      </c>
    </row>
    <row r="47" spans="2:12" ht="16.95" customHeight="1" x14ac:dyDescent="0.35">
      <c r="G47" s="15">
        <v>45</v>
      </c>
      <c r="H47" s="15">
        <f t="shared" si="2"/>
        <v>1.2</v>
      </c>
      <c r="I47" s="15">
        <f t="shared" si="3"/>
        <v>1.2</v>
      </c>
      <c r="J47" s="15" t="str">
        <f t="shared" si="5"/>
        <v>Fin de listón</v>
      </c>
      <c r="K47" s="15">
        <f t="shared" si="4"/>
        <v>1</v>
      </c>
      <c r="L47" s="15" t="str">
        <f t="shared" ca="1" si="1"/>
        <v>1,2</v>
      </c>
    </row>
    <row r="48" spans="2:12" ht="16.95" customHeight="1" x14ac:dyDescent="0.35">
      <c r="G48" s="15">
        <v>46</v>
      </c>
      <c r="H48" s="15">
        <f t="shared" si="2"/>
        <v>1.35</v>
      </c>
      <c r="I48" s="15">
        <f t="shared" si="3"/>
        <v>1.35</v>
      </c>
      <c r="J48" s="15" t="str">
        <f t="shared" si="5"/>
        <v>Fin de listón</v>
      </c>
      <c r="K48" s="15">
        <f t="shared" si="4"/>
        <v>1</v>
      </c>
      <c r="L48" s="15" t="str">
        <f t="shared" ca="1" si="1"/>
        <v>1,35</v>
      </c>
    </row>
    <row r="49" spans="7:12" ht="16.95" customHeight="1" x14ac:dyDescent="0.35">
      <c r="G49" s="15">
        <v>47</v>
      </c>
      <c r="H49" s="15">
        <f t="shared" si="2"/>
        <v>1.35</v>
      </c>
      <c r="I49" s="15">
        <f t="shared" si="3"/>
        <v>1.35</v>
      </c>
      <c r="J49" s="15" t="str">
        <f t="shared" si="5"/>
        <v>Fin de listón</v>
      </c>
      <c r="K49" s="15">
        <f t="shared" si="4"/>
        <v>1</v>
      </c>
      <c r="L49" s="15" t="str">
        <f t="shared" ca="1" si="1"/>
        <v>1,35</v>
      </c>
    </row>
    <row r="50" spans="7:12" ht="16.95" customHeight="1" x14ac:dyDescent="0.35">
      <c r="G50" s="15">
        <v>48</v>
      </c>
      <c r="H50" s="15">
        <f t="shared" si="2"/>
        <v>1.35</v>
      </c>
      <c r="I50" s="15">
        <f t="shared" si="3"/>
        <v>1.35</v>
      </c>
      <c r="J50" s="15" t="str">
        <f t="shared" si="5"/>
        <v>Fin de listón</v>
      </c>
      <c r="K50" s="15">
        <f t="shared" si="4"/>
        <v>1</v>
      </c>
      <c r="L50" s="15" t="str">
        <f t="shared" ca="1" si="1"/>
        <v>1,35</v>
      </c>
    </row>
    <row r="51" spans="7:12" ht="16.95" customHeight="1" x14ac:dyDescent="0.35">
      <c r="G51" s="15">
        <v>49</v>
      </c>
      <c r="H51" s="15">
        <f t="shared" si="2"/>
        <v>1.35</v>
      </c>
      <c r="I51" s="15">
        <f t="shared" si="3"/>
        <v>1.35</v>
      </c>
      <c r="J51" s="15" t="str">
        <f t="shared" si="5"/>
        <v>Fin de listón</v>
      </c>
      <c r="K51" s="15">
        <f t="shared" si="4"/>
        <v>1</v>
      </c>
      <c r="L51" s="15" t="str">
        <f t="shared" ca="1" si="1"/>
        <v>1,35</v>
      </c>
    </row>
    <row r="52" spans="7:12" ht="16.95" customHeight="1" x14ac:dyDescent="0.35">
      <c r="G52" s="15">
        <v>50</v>
      </c>
      <c r="H52" s="15">
        <f t="shared" si="2"/>
        <v>1.35</v>
      </c>
      <c r="I52" s="15">
        <f t="shared" si="3"/>
        <v>1.35</v>
      </c>
      <c r="J52" s="15" t="str">
        <f t="shared" si="5"/>
        <v>Fin de listón</v>
      </c>
      <c r="K52" s="15">
        <f t="shared" si="4"/>
        <v>1</v>
      </c>
      <c r="L52" s="15" t="str">
        <f t="shared" ca="1" si="1"/>
        <v>1,35</v>
      </c>
    </row>
    <row r="53" spans="7:12" ht="16.95" customHeight="1" x14ac:dyDescent="0.35">
      <c r="G53" s="15">
        <v>51</v>
      </c>
      <c r="H53" s="15">
        <f t="shared" si="2"/>
        <v>1.35</v>
      </c>
      <c r="I53" s="15">
        <f t="shared" si="3"/>
        <v>1.35</v>
      </c>
      <c r="J53" s="15" t="str">
        <f t="shared" si="5"/>
        <v>Fin de listón</v>
      </c>
      <c r="K53" s="15">
        <f t="shared" si="4"/>
        <v>1</v>
      </c>
      <c r="L53" s="15" t="str">
        <f t="shared" ca="1" si="1"/>
        <v>1,35</v>
      </c>
    </row>
    <row r="54" spans="7:12" ht="16.95" customHeight="1" x14ac:dyDescent="0.35">
      <c r="G54" s="15">
        <v>52</v>
      </c>
      <c r="H54" s="15">
        <f t="shared" si="2"/>
        <v>1.35</v>
      </c>
      <c r="I54" s="15">
        <f t="shared" si="3"/>
        <v>1.35</v>
      </c>
      <c r="J54" s="15" t="str">
        <f t="shared" si="5"/>
        <v>Fin de listón</v>
      </c>
      <c r="K54" s="15">
        <f t="shared" si="4"/>
        <v>1</v>
      </c>
      <c r="L54" s="15" t="str">
        <f t="shared" ca="1" si="1"/>
        <v>1,35</v>
      </c>
    </row>
    <row r="55" spans="7:12" ht="16.95" customHeight="1" x14ac:dyDescent="0.35">
      <c r="G55" s="15">
        <v>53</v>
      </c>
      <c r="H55" s="15">
        <f t="shared" si="2"/>
        <v>1.35</v>
      </c>
      <c r="I55" s="15">
        <f t="shared" si="3"/>
        <v>1.35</v>
      </c>
      <c r="J55" s="15" t="str">
        <f t="shared" si="5"/>
        <v>Fin de listón</v>
      </c>
      <c r="K55" s="15">
        <f t="shared" si="4"/>
        <v>1</v>
      </c>
      <c r="L55" s="15" t="str">
        <f t="shared" ca="1" si="1"/>
        <v>1,35</v>
      </c>
    </row>
    <row r="56" spans="7:12" ht="16.95" customHeight="1" x14ac:dyDescent="0.35">
      <c r="G56" s="15">
        <v>54</v>
      </c>
      <c r="H56" s="15">
        <f t="shared" si="2"/>
        <v>1.35</v>
      </c>
      <c r="I56" s="15">
        <f t="shared" si="3"/>
        <v>1.35</v>
      </c>
      <c r="J56" s="15" t="str">
        <f t="shared" si="5"/>
        <v>Fin de listón</v>
      </c>
      <c r="K56" s="15">
        <f t="shared" si="4"/>
        <v>1</v>
      </c>
      <c r="L56" s="15" t="str">
        <f t="shared" ca="1" si="1"/>
        <v>1,35</v>
      </c>
    </row>
    <row r="57" spans="7:12" ht="16.95" customHeight="1" x14ac:dyDescent="0.35">
      <c r="G57" s="15">
        <v>55</v>
      </c>
      <c r="H57" s="15">
        <f t="shared" si="2"/>
        <v>1.35</v>
      </c>
      <c r="I57" s="15">
        <f t="shared" si="3"/>
        <v>1.35</v>
      </c>
      <c r="J57" s="15" t="str">
        <f t="shared" si="5"/>
        <v>Fin de listón</v>
      </c>
      <c r="K57" s="15">
        <f t="shared" si="4"/>
        <v>1</v>
      </c>
      <c r="L57" s="15" t="str">
        <f t="shared" ca="1" si="1"/>
        <v>1,35</v>
      </c>
    </row>
    <row r="58" spans="7:12" ht="16.95" customHeight="1" x14ac:dyDescent="0.35">
      <c r="G58" s="15">
        <v>56</v>
      </c>
      <c r="H58" s="15">
        <f t="shared" si="2"/>
        <v>1.35</v>
      </c>
      <c r="I58" s="15">
        <f t="shared" si="3"/>
        <v>1.35</v>
      </c>
      <c r="J58" s="15" t="str">
        <f t="shared" si="5"/>
        <v>Fin de listón</v>
      </c>
      <c r="K58" s="15">
        <f t="shared" si="4"/>
        <v>1</v>
      </c>
      <c r="L58" s="15" t="str">
        <f t="shared" ca="1" si="1"/>
        <v>1,35</v>
      </c>
    </row>
    <row r="59" spans="7:12" ht="16.95" customHeight="1" x14ac:dyDescent="0.35">
      <c r="G59" s="15">
        <v>57</v>
      </c>
      <c r="H59" s="15">
        <f t="shared" si="2"/>
        <v>1.35</v>
      </c>
      <c r="I59" s="15">
        <f t="shared" si="3"/>
        <v>1.35</v>
      </c>
      <c r="J59" s="15" t="str">
        <f t="shared" si="5"/>
        <v>Fin de listón</v>
      </c>
      <c r="K59" s="15">
        <f t="shared" si="4"/>
        <v>1</v>
      </c>
      <c r="L59" s="15" t="str">
        <f t="shared" ca="1" si="1"/>
        <v>1,35</v>
      </c>
    </row>
    <row r="60" spans="7:12" ht="16.95" customHeight="1" x14ac:dyDescent="0.35">
      <c r="G60" s="15">
        <v>58</v>
      </c>
      <c r="H60" s="15">
        <f t="shared" si="2"/>
        <v>1.35</v>
      </c>
      <c r="I60" s="15">
        <f t="shared" si="3"/>
        <v>1.35</v>
      </c>
      <c r="J60" s="15" t="str">
        <f t="shared" si="5"/>
        <v>Fin de listón</v>
      </c>
      <c r="K60" s="15">
        <f t="shared" si="4"/>
        <v>1</v>
      </c>
      <c r="L60" s="15" t="str">
        <f t="shared" ca="1" si="1"/>
        <v>1,35</v>
      </c>
    </row>
    <row r="61" spans="7:12" ht="16.95" customHeight="1" x14ac:dyDescent="0.35">
      <c r="G61" s="15">
        <v>59</v>
      </c>
      <c r="H61" s="15">
        <f t="shared" si="2"/>
        <v>1.35</v>
      </c>
      <c r="I61" s="15">
        <f t="shared" si="3"/>
        <v>1.35</v>
      </c>
      <c r="J61" s="15" t="str">
        <f t="shared" si="5"/>
        <v>Fin de listón</v>
      </c>
      <c r="K61" s="15">
        <f t="shared" si="4"/>
        <v>1</v>
      </c>
      <c r="L61" s="15" t="str">
        <f t="shared" ca="1" si="1"/>
        <v>1,35</v>
      </c>
    </row>
    <row r="62" spans="7:12" ht="16.95" customHeight="1" x14ac:dyDescent="0.35">
      <c r="G62" s="15">
        <v>60</v>
      </c>
      <c r="H62" s="15">
        <f t="shared" si="2"/>
        <v>1.35</v>
      </c>
      <c r="I62" s="15">
        <f t="shared" si="3"/>
        <v>1.35</v>
      </c>
      <c r="J62" s="15" t="str">
        <f t="shared" si="5"/>
        <v>Fin de listón</v>
      </c>
      <c r="K62" s="15">
        <f t="shared" si="4"/>
        <v>1</v>
      </c>
      <c r="L62" s="15" t="str">
        <f t="shared" ca="1" si="1"/>
        <v>1,35</v>
      </c>
    </row>
    <row r="63" spans="7:12" ht="16.95" customHeight="1" x14ac:dyDescent="0.35">
      <c r="G63" s="15">
        <v>61</v>
      </c>
      <c r="H63" s="15">
        <f t="shared" si="2"/>
        <v>1.35</v>
      </c>
      <c r="I63" s="15">
        <f t="shared" si="3"/>
        <v>1.35</v>
      </c>
      <c r="J63" s="15" t="str">
        <f t="shared" si="5"/>
        <v>Fin de listón</v>
      </c>
      <c r="K63" s="15">
        <f t="shared" si="4"/>
        <v>1</v>
      </c>
      <c r="L63" s="15" t="str">
        <f t="shared" ca="1" si="1"/>
        <v>1,35</v>
      </c>
    </row>
    <row r="64" spans="7:12" ht="16.95" customHeight="1" x14ac:dyDescent="0.35">
      <c r="G64" s="15">
        <v>62</v>
      </c>
      <c r="H64" s="15">
        <f t="shared" si="2"/>
        <v>1.35</v>
      </c>
      <c r="I64" s="15">
        <f t="shared" si="3"/>
        <v>1.35</v>
      </c>
      <c r="J64" s="15" t="str">
        <f t="shared" si="5"/>
        <v>Fin de listón</v>
      </c>
      <c r="K64" s="15">
        <f t="shared" si="4"/>
        <v>1</v>
      </c>
      <c r="L64" s="15" t="str">
        <f t="shared" ca="1" si="1"/>
        <v>1,35</v>
      </c>
    </row>
    <row r="65" spans="7:12" ht="16.95" customHeight="1" x14ac:dyDescent="0.35">
      <c r="G65" s="15">
        <v>63</v>
      </c>
      <c r="H65" s="15">
        <f t="shared" si="2"/>
        <v>1.35</v>
      </c>
      <c r="I65" s="15">
        <f t="shared" si="3"/>
        <v>1.35</v>
      </c>
      <c r="J65" s="15" t="str">
        <f t="shared" si="5"/>
        <v>Fin de listón</v>
      </c>
      <c r="K65" s="15">
        <f t="shared" si="4"/>
        <v>1</v>
      </c>
      <c r="L65" s="15" t="str">
        <f t="shared" ca="1" si="1"/>
        <v>1,35</v>
      </c>
    </row>
    <row r="66" spans="7:12" ht="16.95" customHeight="1" x14ac:dyDescent="0.35">
      <c r="G66" s="15">
        <v>64</v>
      </c>
      <c r="H66" s="15">
        <f t="shared" si="2"/>
        <v>1.35</v>
      </c>
      <c r="I66" s="15">
        <f t="shared" si="3"/>
        <v>1.35</v>
      </c>
      <c r="J66" s="15" t="str">
        <f t="shared" si="5"/>
        <v>Fin de listón</v>
      </c>
      <c r="K66" s="15">
        <f t="shared" si="4"/>
        <v>1</v>
      </c>
      <c r="L66" s="15" t="str">
        <f t="shared" ca="1" si="1"/>
        <v>1,35</v>
      </c>
    </row>
    <row r="67" spans="7:12" ht="16.95" customHeight="1" x14ac:dyDescent="0.35">
      <c r="G67" s="15">
        <v>65</v>
      </c>
      <c r="H67" s="15">
        <f t="shared" si="2"/>
        <v>1.35</v>
      </c>
      <c r="I67" s="15">
        <f t="shared" si="3"/>
        <v>1.35</v>
      </c>
      <c r="J67" s="15" t="str">
        <f t="shared" si="5"/>
        <v>Fin de listón</v>
      </c>
      <c r="K67" s="15">
        <f t="shared" si="4"/>
        <v>1</v>
      </c>
      <c r="L67" s="15" t="str">
        <f t="shared" ref="L67:L94" ca="1" si="7">IF(J67="Fin de listón",_xlfn.TEXTJOIN(" - ",FALSE,OFFSET(H67,0,0,-K67)),"")</f>
        <v>1,35</v>
      </c>
    </row>
    <row r="68" spans="7:12" ht="16.95" customHeight="1" x14ac:dyDescent="0.35">
      <c r="G68" s="15">
        <v>66</v>
      </c>
      <c r="H68" s="15">
        <f t="shared" ref="H68:H94" si="8">_xlfn.XLOOKUP(G68,$C$4:$C$9,$D$4:$D$9,,-1,1)</f>
        <v>1.35</v>
      </c>
      <c r="I68" s="15">
        <f t="shared" si="3"/>
        <v>1.35</v>
      </c>
      <c r="J68" s="15" t="str">
        <f t="shared" si="5"/>
        <v>Fin de listón</v>
      </c>
      <c r="K68" s="15">
        <f t="shared" si="4"/>
        <v>1</v>
      </c>
      <c r="L68" s="15" t="str">
        <f t="shared" ca="1" si="7"/>
        <v>1,35</v>
      </c>
    </row>
    <row r="69" spans="7:12" ht="16.95" customHeight="1" x14ac:dyDescent="0.35">
      <c r="G69" s="15">
        <v>67</v>
      </c>
      <c r="H69" s="15">
        <f t="shared" si="8"/>
        <v>1.35</v>
      </c>
      <c r="I69" s="15">
        <f t="shared" ref="I69:I94" si="9">IF((H69+I68)&gt;$D$11,H69,H69+I68)</f>
        <v>1.35</v>
      </c>
      <c r="J69" s="15" t="str">
        <f t="shared" si="5"/>
        <v>Fin de listón</v>
      </c>
      <c r="K69" s="15">
        <f t="shared" ref="K69:K94" si="10">IF((H69+I68)&gt;$D$11,1,1+K68)</f>
        <v>1</v>
      </c>
      <c r="L69" s="15" t="str">
        <f t="shared" ca="1" si="7"/>
        <v>1,35</v>
      </c>
    </row>
    <row r="70" spans="7:12" ht="16.95" customHeight="1" x14ac:dyDescent="0.35">
      <c r="G70" s="15">
        <v>68</v>
      </c>
      <c r="H70" s="15">
        <f t="shared" si="8"/>
        <v>1.35</v>
      </c>
      <c r="I70" s="15">
        <f t="shared" si="9"/>
        <v>1.35</v>
      </c>
      <c r="J70" s="15" t="str">
        <f t="shared" ref="J70:J93" si="11">IF((H71+I70)&gt;$D$11,"Fin de listón","")</f>
        <v>Fin de listón</v>
      </c>
      <c r="K70" s="15">
        <f t="shared" si="10"/>
        <v>1</v>
      </c>
      <c r="L70" s="15" t="str">
        <f t="shared" ca="1" si="7"/>
        <v>1,35</v>
      </c>
    </row>
    <row r="71" spans="7:12" ht="16.95" customHeight="1" x14ac:dyDescent="0.35">
      <c r="G71" s="15">
        <v>69</v>
      </c>
      <c r="H71" s="15">
        <f t="shared" si="8"/>
        <v>1.35</v>
      </c>
      <c r="I71" s="15">
        <f t="shared" si="9"/>
        <v>1.35</v>
      </c>
      <c r="J71" s="15" t="str">
        <f t="shared" si="11"/>
        <v>Fin de listón</v>
      </c>
      <c r="K71" s="15">
        <f t="shared" si="10"/>
        <v>1</v>
      </c>
      <c r="L71" s="15" t="str">
        <f t="shared" ca="1" si="7"/>
        <v>1,35</v>
      </c>
    </row>
    <row r="72" spans="7:12" ht="16.95" customHeight="1" x14ac:dyDescent="0.35">
      <c r="G72" s="15">
        <v>70</v>
      </c>
      <c r="H72" s="15">
        <f t="shared" si="8"/>
        <v>1.35</v>
      </c>
      <c r="I72" s="15">
        <f t="shared" si="9"/>
        <v>1.35</v>
      </c>
      <c r="J72" s="15" t="str">
        <f t="shared" si="11"/>
        <v>Fin de listón</v>
      </c>
      <c r="K72" s="15">
        <f t="shared" si="10"/>
        <v>1</v>
      </c>
      <c r="L72" s="15" t="str">
        <f t="shared" ca="1" si="7"/>
        <v>1,35</v>
      </c>
    </row>
    <row r="73" spans="7:12" ht="16.95" customHeight="1" x14ac:dyDescent="0.35">
      <c r="G73" s="15">
        <v>71</v>
      </c>
      <c r="H73" s="15">
        <f t="shared" si="8"/>
        <v>1.35</v>
      </c>
      <c r="I73" s="15">
        <f t="shared" si="9"/>
        <v>1.35</v>
      </c>
      <c r="J73" s="15" t="str">
        <f t="shared" si="11"/>
        <v>Fin de listón</v>
      </c>
      <c r="K73" s="15">
        <f t="shared" si="10"/>
        <v>1</v>
      </c>
      <c r="L73" s="15" t="str">
        <f t="shared" ca="1" si="7"/>
        <v>1,35</v>
      </c>
    </row>
    <row r="74" spans="7:12" ht="16.95" customHeight="1" x14ac:dyDescent="0.35">
      <c r="G74" s="15">
        <v>72</v>
      </c>
      <c r="H74" s="15">
        <f t="shared" si="8"/>
        <v>1.35</v>
      </c>
      <c r="I74" s="15">
        <f t="shared" si="9"/>
        <v>1.35</v>
      </c>
      <c r="J74" s="15" t="str">
        <f t="shared" si="11"/>
        <v>Fin de listón</v>
      </c>
      <c r="K74" s="15">
        <f t="shared" si="10"/>
        <v>1</v>
      </c>
      <c r="L74" s="15" t="str">
        <f t="shared" ca="1" si="7"/>
        <v>1,35</v>
      </c>
    </row>
    <row r="75" spans="7:12" ht="16.95" customHeight="1" x14ac:dyDescent="0.35">
      <c r="G75" s="15">
        <v>73</v>
      </c>
      <c r="H75" s="15">
        <f t="shared" si="8"/>
        <v>1.35</v>
      </c>
      <c r="I75" s="15">
        <f t="shared" si="9"/>
        <v>1.35</v>
      </c>
      <c r="J75" s="15" t="str">
        <f t="shared" si="11"/>
        <v>Fin de listón</v>
      </c>
      <c r="K75" s="15">
        <f t="shared" si="10"/>
        <v>1</v>
      </c>
      <c r="L75" s="15" t="str">
        <f t="shared" ca="1" si="7"/>
        <v>1,35</v>
      </c>
    </row>
    <row r="76" spans="7:12" ht="16.95" customHeight="1" x14ac:dyDescent="0.35">
      <c r="G76" s="15">
        <v>74</v>
      </c>
      <c r="H76" s="15">
        <f t="shared" si="8"/>
        <v>1.35</v>
      </c>
      <c r="I76" s="15">
        <f t="shared" si="9"/>
        <v>1.35</v>
      </c>
      <c r="J76" s="15" t="str">
        <f t="shared" si="11"/>
        <v>Fin de listón</v>
      </c>
      <c r="K76" s="15">
        <f t="shared" si="10"/>
        <v>1</v>
      </c>
      <c r="L76" s="15" t="str">
        <f t="shared" ca="1" si="7"/>
        <v>1,35</v>
      </c>
    </row>
    <row r="77" spans="7:12" ht="16.95" customHeight="1" x14ac:dyDescent="0.35">
      <c r="G77" s="15">
        <v>75</v>
      </c>
      <c r="H77" s="15">
        <f t="shared" si="8"/>
        <v>1.35</v>
      </c>
      <c r="I77" s="15">
        <f t="shared" si="9"/>
        <v>1.35</v>
      </c>
      <c r="J77" s="15" t="str">
        <f t="shared" si="11"/>
        <v>Fin de listón</v>
      </c>
      <c r="K77" s="15">
        <f t="shared" si="10"/>
        <v>1</v>
      </c>
      <c r="L77" s="15" t="str">
        <f t="shared" ca="1" si="7"/>
        <v>1,35</v>
      </c>
    </row>
    <row r="78" spans="7:12" ht="16.95" customHeight="1" x14ac:dyDescent="0.35">
      <c r="G78" s="15">
        <v>76</v>
      </c>
      <c r="H78" s="15">
        <f t="shared" si="8"/>
        <v>1.35</v>
      </c>
      <c r="I78" s="15">
        <f t="shared" si="9"/>
        <v>1.35</v>
      </c>
      <c r="J78" s="15" t="str">
        <f t="shared" si="11"/>
        <v>Fin de listón</v>
      </c>
      <c r="K78" s="15">
        <f t="shared" si="10"/>
        <v>1</v>
      </c>
      <c r="L78" s="15" t="str">
        <f t="shared" ca="1" si="7"/>
        <v>1,35</v>
      </c>
    </row>
    <row r="79" spans="7:12" ht="16.95" customHeight="1" x14ac:dyDescent="0.35">
      <c r="G79" s="15">
        <v>77</v>
      </c>
      <c r="H79" s="15">
        <f t="shared" si="8"/>
        <v>1.35</v>
      </c>
      <c r="I79" s="15">
        <f t="shared" si="9"/>
        <v>1.35</v>
      </c>
      <c r="J79" s="15" t="str">
        <f t="shared" si="11"/>
        <v>Fin de listón</v>
      </c>
      <c r="K79" s="15">
        <f t="shared" si="10"/>
        <v>1</v>
      </c>
      <c r="L79" s="15" t="str">
        <f t="shared" ca="1" si="7"/>
        <v>1,35</v>
      </c>
    </row>
    <row r="80" spans="7:12" ht="16.95" customHeight="1" x14ac:dyDescent="0.35">
      <c r="G80" s="15">
        <v>78</v>
      </c>
      <c r="H80" s="15">
        <f t="shared" si="8"/>
        <v>1.35</v>
      </c>
      <c r="I80" s="15">
        <f t="shared" si="9"/>
        <v>1.35</v>
      </c>
      <c r="J80" s="15" t="str">
        <f t="shared" si="11"/>
        <v>Fin de listón</v>
      </c>
      <c r="K80" s="15">
        <f t="shared" si="10"/>
        <v>1</v>
      </c>
      <c r="L80" s="15" t="str">
        <f t="shared" ca="1" si="7"/>
        <v>1,35</v>
      </c>
    </row>
    <row r="81" spans="7:12" ht="16.95" customHeight="1" x14ac:dyDescent="0.35">
      <c r="G81" s="15">
        <v>79</v>
      </c>
      <c r="H81" s="15">
        <f t="shared" si="8"/>
        <v>1.35</v>
      </c>
      <c r="I81" s="15">
        <f t="shared" si="9"/>
        <v>1.35</v>
      </c>
      <c r="J81" s="15" t="str">
        <f t="shared" si="11"/>
        <v>Fin de listón</v>
      </c>
      <c r="K81" s="15">
        <f t="shared" si="10"/>
        <v>1</v>
      </c>
      <c r="L81" s="15" t="str">
        <f t="shared" ca="1" si="7"/>
        <v>1,35</v>
      </c>
    </row>
    <row r="82" spans="7:12" ht="16.95" customHeight="1" x14ac:dyDescent="0.35">
      <c r="G82" s="15">
        <v>80</v>
      </c>
      <c r="H82" s="15">
        <f t="shared" si="8"/>
        <v>1.35</v>
      </c>
      <c r="I82" s="15">
        <f t="shared" si="9"/>
        <v>1.35</v>
      </c>
      <c r="J82" s="15" t="str">
        <f t="shared" si="11"/>
        <v>Fin de listón</v>
      </c>
      <c r="K82" s="15">
        <f t="shared" si="10"/>
        <v>1</v>
      </c>
      <c r="L82" s="15" t="str">
        <f t="shared" ca="1" si="7"/>
        <v>1,35</v>
      </c>
    </row>
    <row r="83" spans="7:12" ht="16.95" customHeight="1" x14ac:dyDescent="0.35">
      <c r="G83" s="15">
        <v>81</v>
      </c>
      <c r="H83" s="15">
        <f t="shared" si="8"/>
        <v>1.35</v>
      </c>
      <c r="I83" s="15">
        <f t="shared" si="9"/>
        <v>1.35</v>
      </c>
      <c r="J83" s="15" t="str">
        <f t="shared" si="11"/>
        <v>Fin de listón</v>
      </c>
      <c r="K83" s="15">
        <f t="shared" si="10"/>
        <v>1</v>
      </c>
      <c r="L83" s="15" t="str">
        <f t="shared" ca="1" si="7"/>
        <v>1,35</v>
      </c>
    </row>
    <row r="84" spans="7:12" ht="16.95" customHeight="1" x14ac:dyDescent="0.35">
      <c r="G84" s="15">
        <v>82</v>
      </c>
      <c r="H84" s="15">
        <f t="shared" si="8"/>
        <v>1.35</v>
      </c>
      <c r="I84" s="15">
        <f t="shared" si="9"/>
        <v>1.35</v>
      </c>
      <c r="J84" s="15" t="str">
        <f t="shared" si="11"/>
        <v>Fin de listón</v>
      </c>
      <c r="K84" s="15">
        <f t="shared" si="10"/>
        <v>1</v>
      </c>
      <c r="L84" s="15" t="str">
        <f t="shared" ca="1" si="7"/>
        <v>1,35</v>
      </c>
    </row>
    <row r="85" spans="7:12" ht="16.95" customHeight="1" x14ac:dyDescent="0.35">
      <c r="G85" s="15">
        <v>83</v>
      </c>
      <c r="H85" s="15">
        <f t="shared" si="8"/>
        <v>2.2000000000000002</v>
      </c>
      <c r="I85" s="15">
        <f t="shared" si="9"/>
        <v>2.2000000000000002</v>
      </c>
      <c r="J85" s="15" t="str">
        <f t="shared" si="11"/>
        <v>Fin de listón</v>
      </c>
      <c r="K85" s="15">
        <f t="shared" si="10"/>
        <v>1</v>
      </c>
      <c r="L85" s="15" t="str">
        <f t="shared" ca="1" si="7"/>
        <v>2,2</v>
      </c>
    </row>
    <row r="86" spans="7:12" ht="16.95" customHeight="1" x14ac:dyDescent="0.35">
      <c r="G86" s="15">
        <v>84</v>
      </c>
      <c r="H86" s="15">
        <f t="shared" si="8"/>
        <v>2.2000000000000002</v>
      </c>
      <c r="I86" s="15">
        <f t="shared" si="9"/>
        <v>2.2000000000000002</v>
      </c>
      <c r="J86" s="15" t="str">
        <f t="shared" si="11"/>
        <v>Fin de listón</v>
      </c>
      <c r="K86" s="15">
        <f t="shared" si="10"/>
        <v>1</v>
      </c>
      <c r="L86" s="15" t="str">
        <f t="shared" ca="1" si="7"/>
        <v>2,2</v>
      </c>
    </row>
    <row r="87" spans="7:12" ht="16.95" customHeight="1" x14ac:dyDescent="0.35">
      <c r="G87" s="15">
        <v>85</v>
      </c>
      <c r="H87" s="15">
        <f t="shared" si="8"/>
        <v>2.2000000000000002</v>
      </c>
      <c r="I87" s="15">
        <f t="shared" si="9"/>
        <v>2.2000000000000002</v>
      </c>
      <c r="J87" s="15" t="str">
        <f t="shared" si="11"/>
        <v>Fin de listón</v>
      </c>
      <c r="K87" s="15">
        <f t="shared" si="10"/>
        <v>1</v>
      </c>
      <c r="L87" s="15" t="str">
        <f t="shared" ca="1" si="7"/>
        <v>2,2</v>
      </c>
    </row>
    <row r="88" spans="7:12" ht="16.95" customHeight="1" x14ac:dyDescent="0.35">
      <c r="G88" s="15">
        <v>86</v>
      </c>
      <c r="H88" s="15">
        <f t="shared" si="8"/>
        <v>2.2000000000000002</v>
      </c>
      <c r="I88" s="15">
        <f t="shared" si="9"/>
        <v>2.2000000000000002</v>
      </c>
      <c r="J88" s="15" t="str">
        <f t="shared" si="11"/>
        <v>Fin de listón</v>
      </c>
      <c r="K88" s="15">
        <f t="shared" si="10"/>
        <v>1</v>
      </c>
      <c r="L88" s="15" t="str">
        <f t="shared" ca="1" si="7"/>
        <v>2,2</v>
      </c>
    </row>
    <row r="89" spans="7:12" ht="16.95" customHeight="1" x14ac:dyDescent="0.35">
      <c r="G89" s="15">
        <v>87</v>
      </c>
      <c r="H89" s="15">
        <f t="shared" si="8"/>
        <v>2.2000000000000002</v>
      </c>
      <c r="I89" s="15">
        <f t="shared" si="9"/>
        <v>2.2000000000000002</v>
      </c>
      <c r="J89" s="15" t="str">
        <f t="shared" si="11"/>
        <v>Fin de listón</v>
      </c>
      <c r="K89" s="15">
        <f t="shared" si="10"/>
        <v>1</v>
      </c>
      <c r="L89" s="15" t="str">
        <f t="shared" ca="1" si="7"/>
        <v>2,2</v>
      </c>
    </row>
    <row r="90" spans="7:12" ht="16.95" customHeight="1" x14ac:dyDescent="0.35">
      <c r="G90" s="15">
        <v>88</v>
      </c>
      <c r="H90" s="15">
        <f t="shared" si="8"/>
        <v>2.2000000000000002</v>
      </c>
      <c r="I90" s="15">
        <f t="shared" si="9"/>
        <v>2.2000000000000002</v>
      </c>
      <c r="J90" s="15" t="str">
        <f t="shared" si="11"/>
        <v>Fin de listón</v>
      </c>
      <c r="K90" s="15">
        <f t="shared" si="10"/>
        <v>1</v>
      </c>
      <c r="L90" s="15" t="str">
        <f t="shared" ca="1" si="7"/>
        <v>2,2</v>
      </c>
    </row>
    <row r="91" spans="7:12" ht="16.95" customHeight="1" x14ac:dyDescent="0.35">
      <c r="G91" s="15">
        <v>89</v>
      </c>
      <c r="H91" s="15">
        <f t="shared" si="8"/>
        <v>2.2000000000000002</v>
      </c>
      <c r="I91" s="15">
        <f t="shared" si="9"/>
        <v>2.2000000000000002</v>
      </c>
      <c r="J91" s="15" t="str">
        <f t="shared" si="11"/>
        <v>Fin de listón</v>
      </c>
      <c r="K91" s="15">
        <f t="shared" si="10"/>
        <v>1</v>
      </c>
      <c r="L91" s="15" t="str">
        <f t="shared" ca="1" si="7"/>
        <v>2,2</v>
      </c>
    </row>
    <row r="92" spans="7:12" ht="16.95" customHeight="1" x14ac:dyDescent="0.35">
      <c r="G92" s="15">
        <v>90</v>
      </c>
      <c r="H92" s="15">
        <f t="shared" si="8"/>
        <v>2.2000000000000002</v>
      </c>
      <c r="I92" s="15">
        <f t="shared" si="9"/>
        <v>2.2000000000000002</v>
      </c>
      <c r="J92" s="15" t="str">
        <f t="shared" si="11"/>
        <v>Fin de listón</v>
      </c>
      <c r="K92" s="15">
        <f t="shared" si="10"/>
        <v>1</v>
      </c>
      <c r="L92" s="15" t="str">
        <f t="shared" ca="1" si="7"/>
        <v>2,2</v>
      </c>
    </row>
    <row r="93" spans="7:12" ht="16.95" customHeight="1" x14ac:dyDescent="0.35">
      <c r="G93" s="15">
        <v>91</v>
      </c>
      <c r="H93" s="15">
        <f t="shared" si="8"/>
        <v>2.2000000000000002</v>
      </c>
      <c r="I93" s="15">
        <f t="shared" si="9"/>
        <v>2.2000000000000002</v>
      </c>
      <c r="J93" s="15" t="str">
        <f t="shared" si="11"/>
        <v>Fin de listón</v>
      </c>
      <c r="K93" s="15">
        <f t="shared" si="10"/>
        <v>1</v>
      </c>
      <c r="L93" s="15" t="str">
        <f t="shared" ca="1" si="7"/>
        <v>2,2</v>
      </c>
    </row>
    <row r="94" spans="7:12" ht="16.95" customHeight="1" x14ac:dyDescent="0.35">
      <c r="G94" s="15">
        <v>92</v>
      </c>
      <c r="H94" s="15">
        <f t="shared" si="8"/>
        <v>2.2000000000000002</v>
      </c>
      <c r="I94" s="15">
        <f t="shared" si="9"/>
        <v>2.2000000000000002</v>
      </c>
      <c r="J94" s="15" t="s">
        <v>17</v>
      </c>
      <c r="K94" s="15">
        <f t="shared" si="10"/>
        <v>1</v>
      </c>
      <c r="L94" s="15" t="str">
        <f t="shared" ca="1" si="7"/>
        <v>2,2</v>
      </c>
    </row>
  </sheetData>
  <pageMargins left="0.7" right="0.7" top="0.75" bottom="0.75" header="0.3" footer="0.3"/>
  <pageSetup paperSize="9" orientation="portrait" horizontalDpi="0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Solución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Pérez Guzmán</dc:creator>
  <cp:lastModifiedBy>Carlos Andrés Pérez Guzmán</cp:lastModifiedBy>
  <dcterms:created xsi:type="dcterms:W3CDTF">2015-06-05T18:19:34Z</dcterms:created>
  <dcterms:modified xsi:type="dcterms:W3CDTF">2023-01-17T03:18:15Z</dcterms:modified>
</cp:coreProperties>
</file>