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esrhodes/Desktop/"/>
    </mc:Choice>
  </mc:AlternateContent>
  <xr:revisionPtr revIDLastSave="0" documentId="13_ncr:1_{C737F6D4-4E55-4343-9496-CE1E4AF72981}" xr6:coauthVersionLast="47" xr6:coauthVersionMax="47" xr10:uidLastSave="{00000000-0000-0000-0000-000000000000}"/>
  <bookViews>
    <workbookView xWindow="40" yWindow="500" windowWidth="28760" windowHeight="16380" activeTab="1" xr2:uid="{D11A9BAB-7617-BD40-A2F8-942E677F8CD3}"/>
  </bookViews>
  <sheets>
    <sheet name="Data Spread &amp; Correlation" sheetId="34" r:id="rId1"/>
    <sheet name="Combined Dataset" sheetId="2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27" l="1"/>
  <c r="B5" i="27"/>
  <c r="A6" i="27"/>
  <c r="B6" i="27"/>
  <c r="A7" i="27"/>
  <c r="B7" i="27"/>
  <c r="A8" i="27"/>
  <c r="B8" i="27"/>
  <c r="A9" i="27"/>
  <c r="B9" i="27"/>
  <c r="A10" i="27"/>
  <c r="B10" i="27"/>
  <c r="A11" i="27"/>
  <c r="B11" i="27"/>
  <c r="A12" i="27"/>
  <c r="B12" i="27"/>
  <c r="A13" i="27"/>
  <c r="B13" i="27"/>
  <c r="A14" i="27"/>
  <c r="B14" i="27"/>
  <c r="A15" i="27"/>
  <c r="B15" i="27"/>
  <c r="A16" i="27"/>
  <c r="B16" i="27"/>
  <c r="A17" i="27"/>
  <c r="B17" i="27"/>
  <c r="A18" i="27"/>
  <c r="B18" i="27"/>
  <c r="A19" i="27"/>
  <c r="B19" i="27"/>
  <c r="A20" i="27"/>
  <c r="B20" i="27"/>
  <c r="A21" i="27"/>
  <c r="B21" i="27"/>
  <c r="A22" i="27"/>
  <c r="B22" i="27"/>
  <c r="A23" i="27"/>
  <c r="B23" i="27"/>
  <c r="A24" i="27"/>
  <c r="B24" i="27"/>
  <c r="A25" i="27"/>
  <c r="B25" i="27"/>
  <c r="A26" i="27"/>
  <c r="B26" i="27"/>
  <c r="A27" i="27"/>
  <c r="B27" i="27"/>
  <c r="A28" i="27"/>
  <c r="B28" i="27"/>
  <c r="A29" i="27"/>
  <c r="B29" i="27"/>
  <c r="A30" i="27"/>
  <c r="B30" i="27"/>
  <c r="A31" i="27"/>
  <c r="B31" i="27"/>
  <c r="A32" i="27"/>
  <c r="B32" i="27"/>
  <c r="A33" i="27"/>
  <c r="B33" i="27"/>
  <c r="A34" i="27"/>
  <c r="B34" i="27"/>
  <c r="A35" i="27"/>
  <c r="B35" i="27"/>
  <c r="A36" i="27"/>
  <c r="B36" i="27"/>
  <c r="A37" i="27"/>
  <c r="B37" i="27"/>
  <c r="A38" i="27"/>
  <c r="B38" i="27"/>
  <c r="A39" i="27"/>
  <c r="B39" i="27"/>
  <c r="A40" i="27"/>
  <c r="B40" i="27"/>
  <c r="A41" i="27"/>
  <c r="B41" i="27"/>
  <c r="A42" i="27"/>
  <c r="B42" i="27"/>
  <c r="A43" i="27"/>
  <c r="B43" i="27"/>
  <c r="A44" i="27"/>
  <c r="B44" i="27"/>
  <c r="A45" i="27"/>
  <c r="B45" i="27"/>
  <c r="A46" i="27"/>
  <c r="B46" i="27"/>
  <c r="A47" i="27"/>
  <c r="B47" i="27"/>
  <c r="A48" i="27"/>
  <c r="B48" i="27"/>
  <c r="A49" i="27"/>
  <c r="B49" i="27"/>
  <c r="A50" i="27"/>
  <c r="B50" i="27"/>
  <c r="A51" i="27"/>
  <c r="B51" i="27"/>
  <c r="A52" i="27"/>
  <c r="B52" i="27"/>
  <c r="A53" i="27"/>
  <c r="B53" i="27"/>
  <c r="A54" i="27"/>
  <c r="B54" i="27"/>
  <c r="A55" i="27"/>
  <c r="B55" i="27"/>
  <c r="A56" i="27"/>
  <c r="B56" i="27"/>
  <c r="A57" i="27"/>
  <c r="B57" i="27"/>
  <c r="A58" i="27"/>
  <c r="B58" i="27"/>
  <c r="A59" i="27"/>
  <c r="B59" i="27"/>
  <c r="A60" i="27"/>
  <c r="B60" i="27"/>
  <c r="A61" i="27"/>
  <c r="B61" i="27"/>
  <c r="A62" i="27"/>
  <c r="B62" i="27"/>
  <c r="A63" i="27"/>
  <c r="B63" i="27"/>
  <c r="A64" i="27"/>
  <c r="B64" i="27"/>
  <c r="A65" i="27"/>
  <c r="B65" i="27"/>
  <c r="A66" i="27"/>
  <c r="B66" i="27"/>
  <c r="A67" i="27"/>
  <c r="B67" i="27"/>
  <c r="A68" i="27"/>
  <c r="B68" i="27"/>
  <c r="A69" i="27"/>
  <c r="B69" i="27"/>
  <c r="A70" i="27"/>
  <c r="B70" i="27"/>
  <c r="A71" i="27"/>
  <c r="B71" i="27"/>
  <c r="A72" i="27"/>
  <c r="B72" i="27"/>
  <c r="A73" i="27"/>
  <c r="B73" i="27"/>
  <c r="A74" i="27"/>
  <c r="B74" i="27"/>
  <c r="A75" i="27"/>
  <c r="B75" i="27"/>
  <c r="A76" i="27"/>
  <c r="B76" i="27"/>
  <c r="A77" i="27"/>
  <c r="B77" i="27"/>
  <c r="A78" i="27"/>
  <c r="B78" i="27"/>
  <c r="A79" i="27"/>
  <c r="B79" i="27"/>
  <c r="A80" i="27"/>
  <c r="B80" i="27"/>
  <c r="A81" i="27"/>
  <c r="B81" i="27"/>
  <c r="A82" i="27"/>
  <c r="B82" i="27"/>
  <c r="A83" i="27"/>
  <c r="B83" i="27"/>
  <c r="A84" i="27"/>
  <c r="B84" i="27"/>
  <c r="A85" i="27"/>
  <c r="B85" i="27"/>
  <c r="A86" i="27"/>
  <c r="B86" i="27"/>
  <c r="A87" i="27"/>
  <c r="B87" i="27"/>
  <c r="A88" i="27"/>
  <c r="B88" i="27"/>
  <c r="A89" i="27"/>
  <c r="B89" i="27"/>
  <c r="A90" i="27"/>
  <c r="B90" i="27"/>
  <c r="A91" i="27"/>
  <c r="B91" i="27"/>
  <c r="A92" i="27"/>
  <c r="B92" i="27"/>
  <c r="A93" i="27"/>
  <c r="B93" i="27"/>
  <c r="A94" i="27"/>
  <c r="B94" i="27"/>
  <c r="A95" i="27"/>
  <c r="B95" i="27"/>
  <c r="A96" i="27"/>
  <c r="B96" i="27"/>
  <c r="A97" i="27"/>
  <c r="B97" i="27"/>
  <c r="A98" i="27"/>
  <c r="B98" i="27"/>
  <c r="A99" i="27"/>
  <c r="B99" i="27"/>
  <c r="A100" i="27"/>
  <c r="B100" i="27"/>
  <c r="A101" i="27"/>
  <c r="B101" i="27"/>
  <c r="A102" i="27"/>
  <c r="B102" i="27"/>
  <c r="A103" i="27"/>
  <c r="B103" i="27"/>
  <c r="A104" i="27"/>
  <c r="B104" i="27"/>
  <c r="A105" i="27"/>
  <c r="B105" i="27"/>
  <c r="A106" i="27"/>
  <c r="B106" i="27"/>
  <c r="A107" i="27"/>
  <c r="B107" i="27"/>
  <c r="A108" i="27"/>
  <c r="B108" i="27"/>
  <c r="A109" i="27"/>
  <c r="B109" i="27"/>
  <c r="A110" i="27"/>
  <c r="B110" i="27"/>
  <c r="A111" i="27"/>
  <c r="B111" i="27"/>
  <c r="A112" i="27"/>
  <c r="B112" i="27"/>
  <c r="A113" i="27"/>
  <c r="B113" i="27"/>
  <c r="A114" i="27"/>
  <c r="B114" i="27"/>
  <c r="A115" i="27"/>
  <c r="B115" i="27"/>
  <c r="A116" i="27"/>
  <c r="B116" i="27"/>
  <c r="A117" i="27"/>
  <c r="B117" i="27"/>
  <c r="A118" i="27"/>
  <c r="B118" i="27"/>
  <c r="A119" i="27"/>
  <c r="B119" i="27"/>
  <c r="A120" i="27"/>
  <c r="B120" i="27"/>
  <c r="A121" i="27"/>
  <c r="B121" i="27"/>
  <c r="A122" i="27"/>
  <c r="B122" i="27"/>
  <c r="A123" i="27"/>
  <c r="B123" i="27"/>
  <c r="A124" i="27"/>
  <c r="B124" i="27"/>
  <c r="A125" i="27"/>
  <c r="B125" i="27"/>
  <c r="A126" i="27"/>
  <c r="B126" i="27"/>
  <c r="A127" i="27"/>
  <c r="B127" i="27"/>
  <c r="A128" i="27"/>
  <c r="B128" i="27"/>
  <c r="A129" i="27"/>
  <c r="B129" i="27"/>
  <c r="A130" i="27"/>
  <c r="B130" i="27"/>
  <c r="A131" i="27"/>
  <c r="B131" i="27"/>
  <c r="A132" i="27"/>
  <c r="B132" i="27"/>
  <c r="A133" i="27"/>
  <c r="B133" i="27"/>
  <c r="A134" i="27"/>
  <c r="B134" i="27"/>
  <c r="A135" i="27"/>
  <c r="B135" i="27"/>
  <c r="A136" i="27"/>
  <c r="B136" i="27"/>
  <c r="A137" i="27"/>
  <c r="B137" i="27"/>
  <c r="A138" i="27"/>
  <c r="B138" i="27"/>
  <c r="A139" i="27"/>
  <c r="B139" i="27"/>
  <c r="A140" i="27"/>
  <c r="B140" i="27"/>
  <c r="A141" i="27"/>
  <c r="B141" i="27"/>
  <c r="A142" i="27"/>
  <c r="B142" i="27"/>
  <c r="A143" i="27"/>
  <c r="B143" i="27"/>
  <c r="A144" i="27"/>
  <c r="B144" i="27"/>
  <c r="A145" i="27"/>
  <c r="B145" i="27"/>
  <c r="A146" i="27"/>
  <c r="B146" i="27"/>
  <c r="A147" i="27"/>
  <c r="B147" i="27"/>
  <c r="A148" i="27"/>
  <c r="B148" i="27"/>
  <c r="A149" i="27"/>
  <c r="B149" i="27"/>
  <c r="A150" i="27"/>
  <c r="B150" i="27"/>
  <c r="A151" i="27"/>
  <c r="B151" i="27"/>
  <c r="A152" i="27"/>
  <c r="B152" i="27"/>
  <c r="A153" i="27"/>
  <c r="B153" i="27"/>
  <c r="A154" i="27"/>
  <c r="B154" i="27"/>
  <c r="A155" i="27"/>
  <c r="B155" i="27"/>
  <c r="A156" i="27"/>
  <c r="B156" i="27"/>
  <c r="A157" i="27"/>
  <c r="B157" i="27"/>
  <c r="A158" i="27"/>
  <c r="B158" i="27"/>
  <c r="A159" i="27"/>
  <c r="B159" i="27"/>
  <c r="A160" i="27"/>
  <c r="B160" i="27"/>
  <c r="A161" i="27"/>
  <c r="B161" i="27"/>
  <c r="A162" i="27"/>
  <c r="B162" i="27"/>
  <c r="A163" i="27"/>
  <c r="B163" i="27"/>
  <c r="A164" i="27"/>
  <c r="B164" i="27"/>
  <c r="A165" i="27"/>
  <c r="B165" i="27"/>
  <c r="A166" i="27"/>
  <c r="B166" i="27"/>
  <c r="A167" i="27"/>
  <c r="B167" i="27"/>
  <c r="A168" i="27"/>
  <c r="B168" i="27"/>
  <c r="A169" i="27"/>
  <c r="B169" i="27"/>
  <c r="A170" i="27"/>
  <c r="B170" i="27"/>
  <c r="A171" i="27"/>
  <c r="B171" i="27"/>
  <c r="A172" i="27"/>
  <c r="B172" i="27"/>
  <c r="A173" i="27"/>
  <c r="B173" i="27"/>
  <c r="A174" i="27"/>
  <c r="B174" i="27"/>
  <c r="A175" i="27"/>
  <c r="B175" i="27"/>
  <c r="A176" i="27"/>
  <c r="B176" i="27"/>
  <c r="A177" i="27"/>
  <c r="B177" i="27"/>
  <c r="A178" i="27"/>
  <c r="B178" i="27"/>
  <c r="A179" i="27"/>
  <c r="B179" i="27"/>
  <c r="A180" i="27"/>
  <c r="B180" i="27"/>
  <c r="A181" i="27"/>
  <c r="B181" i="27"/>
  <c r="A182" i="27"/>
  <c r="B182" i="27"/>
  <c r="A183" i="27"/>
  <c r="B183" i="27"/>
  <c r="A184" i="27"/>
  <c r="B184" i="27"/>
  <c r="A185" i="27"/>
  <c r="B185" i="27"/>
  <c r="A186" i="27"/>
  <c r="B186" i="27"/>
  <c r="A187" i="27"/>
  <c r="B187" i="27"/>
  <c r="A188" i="27"/>
  <c r="B188" i="27"/>
  <c r="A189" i="27"/>
  <c r="B189" i="27"/>
  <c r="A190" i="27"/>
  <c r="B190" i="27"/>
  <c r="A191" i="27"/>
  <c r="B191" i="27"/>
  <c r="A192" i="27"/>
  <c r="B192" i="27"/>
  <c r="A193" i="27"/>
  <c r="B193" i="27"/>
  <c r="A194" i="27"/>
  <c r="B194" i="27"/>
  <c r="A195" i="27"/>
  <c r="B195" i="27"/>
  <c r="A196" i="27"/>
  <c r="B196" i="27"/>
  <c r="A197" i="27"/>
  <c r="B197" i="27"/>
  <c r="A198" i="27"/>
  <c r="B198" i="27"/>
  <c r="A199" i="27"/>
  <c r="B199" i="27"/>
  <c r="A200" i="27"/>
  <c r="B200" i="27"/>
  <c r="A201" i="27"/>
  <c r="B201" i="27"/>
  <c r="A202" i="27"/>
  <c r="B202" i="27"/>
  <c r="A203" i="27"/>
  <c r="B203" i="27"/>
  <c r="A204" i="27"/>
  <c r="B204" i="27"/>
  <c r="A205" i="27"/>
  <c r="B205" i="27"/>
  <c r="A206" i="27"/>
  <c r="B206" i="27"/>
  <c r="A207" i="27"/>
  <c r="B207" i="27"/>
  <c r="A208" i="27"/>
  <c r="B208" i="27"/>
  <c r="A209" i="27"/>
  <c r="B209" i="27"/>
  <c r="A210" i="27"/>
  <c r="B210" i="27"/>
  <c r="A211" i="27"/>
  <c r="B211" i="27"/>
  <c r="A212" i="27"/>
  <c r="B212" i="27"/>
  <c r="A213" i="27"/>
  <c r="B213" i="27"/>
  <c r="A214" i="27"/>
  <c r="B214" i="27"/>
  <c r="A215" i="27"/>
  <c r="B215" i="27"/>
  <c r="A216" i="27"/>
  <c r="B216" i="27"/>
  <c r="A217" i="27"/>
  <c r="B217" i="27"/>
  <c r="A218" i="27"/>
  <c r="B218" i="27"/>
  <c r="A219" i="27"/>
  <c r="B219" i="27"/>
  <c r="A220" i="27"/>
  <c r="B220" i="27"/>
  <c r="A221" i="27"/>
  <c r="B221" i="27"/>
  <c r="A222" i="27"/>
  <c r="B222" i="27"/>
  <c r="A223" i="27"/>
  <c r="B223" i="27"/>
  <c r="A224" i="27"/>
  <c r="B224" i="27"/>
  <c r="A225" i="27"/>
  <c r="B225" i="27"/>
  <c r="A226" i="27"/>
  <c r="B226" i="27"/>
  <c r="A227" i="27"/>
  <c r="B227" i="27"/>
  <c r="A228" i="27"/>
  <c r="B228" i="27"/>
  <c r="A229" i="27"/>
  <c r="B229" i="27"/>
  <c r="A230" i="27"/>
  <c r="B230" i="27"/>
  <c r="A231" i="27"/>
  <c r="B231" i="27"/>
  <c r="A232" i="27"/>
  <c r="B232" i="27"/>
  <c r="A233" i="27"/>
  <c r="B233" i="27"/>
  <c r="A234" i="27"/>
  <c r="B234" i="27"/>
  <c r="A235" i="27"/>
  <c r="B235" i="27"/>
  <c r="A236" i="27"/>
  <c r="B236" i="27"/>
  <c r="A237" i="27"/>
  <c r="B237" i="27"/>
  <c r="A238" i="27"/>
  <c r="B238" i="27"/>
  <c r="A239" i="27"/>
  <c r="B239" i="27"/>
  <c r="A240" i="27"/>
  <c r="B240" i="27"/>
  <c r="A241" i="27"/>
  <c r="B241" i="27"/>
  <c r="A242" i="27"/>
  <c r="B242" i="27"/>
  <c r="A243" i="27"/>
  <c r="B243" i="27"/>
  <c r="A244" i="27"/>
  <c r="B244" i="27"/>
  <c r="A245" i="27"/>
  <c r="B245" i="27"/>
  <c r="A246" i="27"/>
  <c r="B246" i="27"/>
  <c r="A247" i="27"/>
  <c r="B247" i="27"/>
  <c r="A248" i="27"/>
  <c r="B248" i="27"/>
  <c r="A249" i="27"/>
  <c r="B249" i="27"/>
  <c r="A250" i="27"/>
  <c r="B250" i="27"/>
  <c r="A251" i="27"/>
  <c r="B251" i="27"/>
  <c r="A252" i="27"/>
  <c r="B252" i="27"/>
  <c r="A253" i="27"/>
  <c r="B253" i="27"/>
  <c r="A254" i="27"/>
  <c r="B254" i="27"/>
  <c r="A255" i="27"/>
  <c r="B255" i="27"/>
  <c r="A256" i="27"/>
  <c r="B256" i="27"/>
  <c r="A257" i="27"/>
  <c r="B257" i="27"/>
  <c r="A258" i="27"/>
  <c r="B258" i="27"/>
  <c r="A259" i="27"/>
  <c r="B259" i="27"/>
  <c r="A260" i="27"/>
  <c r="B260" i="27"/>
  <c r="A261" i="27"/>
  <c r="B261" i="27"/>
  <c r="A262" i="27"/>
  <c r="B262" i="27"/>
  <c r="A263" i="27"/>
  <c r="B263" i="27"/>
  <c r="A264" i="27"/>
  <c r="B264" i="27"/>
  <c r="A265" i="27"/>
  <c r="B265" i="27"/>
  <c r="A266" i="27"/>
  <c r="B266" i="27"/>
  <c r="A267" i="27"/>
  <c r="B267" i="27"/>
  <c r="A268" i="27"/>
  <c r="B268" i="27"/>
  <c r="A269" i="27"/>
  <c r="B269" i="27"/>
  <c r="A270" i="27"/>
  <c r="B270" i="27"/>
  <c r="A271" i="27"/>
  <c r="B271" i="27"/>
  <c r="A272" i="27"/>
  <c r="B272" i="27"/>
  <c r="A273" i="27"/>
  <c r="B273" i="27"/>
  <c r="A274" i="27"/>
  <c r="B274" i="27"/>
  <c r="A275" i="27"/>
  <c r="B275" i="27"/>
  <c r="A276" i="27"/>
  <c r="B276" i="27"/>
  <c r="A277" i="27"/>
  <c r="B277" i="27"/>
  <c r="A278" i="27"/>
  <c r="B278" i="27"/>
  <c r="A279" i="27"/>
  <c r="B279" i="27"/>
  <c r="A280" i="27"/>
  <c r="B280" i="27"/>
  <c r="A281" i="27"/>
  <c r="B281" i="27"/>
  <c r="A282" i="27"/>
  <c r="B282" i="27"/>
  <c r="A283" i="27"/>
  <c r="B283" i="27"/>
  <c r="A284" i="27"/>
  <c r="B284" i="27"/>
  <c r="A285" i="27"/>
  <c r="B285" i="27"/>
  <c r="A286" i="27"/>
  <c r="B286" i="27"/>
  <c r="A287" i="27"/>
  <c r="B287" i="27"/>
  <c r="A288" i="27"/>
  <c r="B288" i="27"/>
  <c r="A289" i="27"/>
  <c r="B289" i="27"/>
  <c r="A290" i="27"/>
  <c r="B290" i="27"/>
  <c r="A291" i="27"/>
  <c r="B291" i="27"/>
  <c r="A292" i="27"/>
  <c r="B292" i="27"/>
  <c r="A293" i="27"/>
  <c r="B293" i="27"/>
  <c r="A294" i="27"/>
  <c r="B294" i="27"/>
  <c r="A295" i="27"/>
  <c r="B295" i="27"/>
  <c r="A296" i="27"/>
  <c r="B296" i="27"/>
  <c r="A297" i="27"/>
  <c r="B297" i="27"/>
  <c r="A298" i="27"/>
  <c r="B298" i="27"/>
  <c r="A299" i="27"/>
  <c r="B299" i="27"/>
  <c r="A300" i="27"/>
  <c r="B300" i="27"/>
  <c r="A301" i="27"/>
  <c r="B301" i="27"/>
  <c r="A302" i="27"/>
  <c r="B302" i="27"/>
  <c r="A303" i="27"/>
  <c r="B303" i="27"/>
  <c r="A304" i="27"/>
  <c r="B304" i="27"/>
  <c r="A305" i="27"/>
  <c r="B305" i="27"/>
  <c r="A306" i="27"/>
  <c r="B306" i="27"/>
  <c r="A307" i="27"/>
  <c r="B307" i="27"/>
  <c r="A308" i="27"/>
  <c r="B308" i="27"/>
  <c r="A309" i="27"/>
  <c r="B309" i="27"/>
  <c r="A310" i="27"/>
  <c r="B310" i="27"/>
  <c r="A311" i="27"/>
  <c r="B311" i="27"/>
  <c r="A312" i="27"/>
  <c r="B312" i="27"/>
  <c r="A313" i="27"/>
  <c r="B313" i="27"/>
  <c r="A314" i="27"/>
  <c r="B314" i="27"/>
  <c r="A315" i="27"/>
  <c r="B315" i="27"/>
  <c r="A316" i="27"/>
  <c r="B316" i="27"/>
  <c r="A317" i="27"/>
  <c r="B317" i="27"/>
  <c r="A318" i="27"/>
  <c r="B318" i="27"/>
  <c r="A319" i="27"/>
  <c r="B319" i="27"/>
  <c r="A320" i="27"/>
  <c r="B320" i="27"/>
  <c r="A321" i="27"/>
  <c r="B321" i="27"/>
  <c r="A322" i="27"/>
  <c r="B322" i="27"/>
  <c r="A323" i="27"/>
  <c r="B323" i="27"/>
  <c r="A324" i="27"/>
  <c r="B324" i="27"/>
  <c r="A325" i="27"/>
  <c r="B325" i="27"/>
  <c r="A326" i="27"/>
  <c r="B326" i="27"/>
  <c r="A327" i="27"/>
  <c r="B327" i="27"/>
  <c r="A328" i="27"/>
  <c r="B328" i="27"/>
  <c r="A329" i="27"/>
  <c r="B329" i="27"/>
  <c r="A330" i="27"/>
  <c r="B330" i="27"/>
  <c r="A331" i="27"/>
  <c r="B331" i="27"/>
  <c r="A332" i="27"/>
  <c r="B332" i="27"/>
  <c r="A333" i="27"/>
  <c r="B333" i="27"/>
  <c r="A334" i="27"/>
  <c r="B334" i="27"/>
  <c r="A335" i="27"/>
  <c r="B335" i="27"/>
  <c r="A336" i="27"/>
  <c r="B336" i="27"/>
  <c r="A337" i="27"/>
  <c r="B337" i="27"/>
  <c r="A338" i="27"/>
  <c r="B338" i="27"/>
  <c r="A339" i="27"/>
  <c r="B339" i="27"/>
  <c r="A340" i="27"/>
  <c r="B340" i="27"/>
  <c r="A341" i="27"/>
  <c r="B341" i="27"/>
  <c r="A342" i="27"/>
  <c r="B342" i="27"/>
  <c r="A343" i="27"/>
  <c r="B343" i="27"/>
  <c r="A344" i="27"/>
  <c r="B344" i="27"/>
  <c r="A345" i="27"/>
  <c r="B345" i="27"/>
  <c r="A346" i="27"/>
  <c r="B346" i="27"/>
  <c r="A347" i="27"/>
  <c r="B347" i="27"/>
  <c r="A348" i="27"/>
  <c r="B348" i="27"/>
  <c r="A349" i="27"/>
  <c r="B349" i="27"/>
  <c r="A350" i="27"/>
  <c r="B350" i="27"/>
  <c r="A351" i="27"/>
  <c r="B351" i="27"/>
  <c r="A352" i="27"/>
  <c r="B352" i="27"/>
  <c r="A353" i="27"/>
  <c r="B353" i="27"/>
  <c r="A354" i="27"/>
  <c r="B354" i="27"/>
  <c r="A355" i="27"/>
  <c r="B355" i="27"/>
  <c r="A356" i="27"/>
  <c r="B356" i="27"/>
  <c r="A357" i="27"/>
  <c r="B357" i="27"/>
  <c r="A358" i="27"/>
  <c r="B358" i="27"/>
  <c r="A359" i="27"/>
  <c r="B359" i="27"/>
  <c r="A360" i="27"/>
  <c r="B360" i="27"/>
  <c r="A361" i="27"/>
  <c r="B361" i="27"/>
  <c r="A362" i="27"/>
  <c r="B362" i="27"/>
  <c r="A363" i="27"/>
  <c r="B363" i="27"/>
  <c r="A364" i="27"/>
  <c r="B364" i="27"/>
  <c r="A365" i="27"/>
  <c r="B365" i="27"/>
  <c r="A366" i="27"/>
  <c r="B366" i="27"/>
  <c r="A367" i="27"/>
  <c r="B367" i="27"/>
  <c r="A368" i="27"/>
  <c r="B368" i="27"/>
  <c r="A369" i="27"/>
  <c r="B369" i="27"/>
  <c r="A370" i="27"/>
  <c r="B370" i="27"/>
  <c r="A371" i="27"/>
  <c r="B371" i="27"/>
  <c r="A372" i="27"/>
  <c r="B372" i="27"/>
  <c r="A373" i="27"/>
  <c r="B373" i="27"/>
  <c r="A374" i="27"/>
  <c r="B374" i="27"/>
  <c r="A375" i="27"/>
  <c r="B375" i="27"/>
  <c r="A376" i="27"/>
  <c r="B376" i="27"/>
  <c r="A377" i="27"/>
  <c r="B377" i="27"/>
  <c r="A378" i="27"/>
  <c r="B378" i="27"/>
  <c r="A379" i="27"/>
  <c r="B379" i="27"/>
  <c r="A380" i="27"/>
  <c r="B380" i="27"/>
  <c r="A381" i="27"/>
  <c r="B381" i="27"/>
  <c r="A382" i="27"/>
  <c r="B382" i="27"/>
  <c r="A383" i="27"/>
  <c r="B383" i="27"/>
  <c r="A384" i="27"/>
  <c r="B384" i="27"/>
  <c r="A385" i="27"/>
  <c r="B385" i="27"/>
  <c r="A386" i="27"/>
  <c r="B386" i="27"/>
  <c r="A387" i="27"/>
  <c r="B387" i="27"/>
  <c r="A388" i="27"/>
  <c r="B388" i="27"/>
  <c r="A389" i="27"/>
  <c r="B389" i="27"/>
  <c r="A390" i="27"/>
  <c r="B390" i="27"/>
  <c r="A391" i="27"/>
  <c r="B391" i="27"/>
  <c r="A392" i="27"/>
  <c r="B392" i="27"/>
  <c r="A393" i="27"/>
  <c r="B393" i="27"/>
  <c r="A394" i="27"/>
  <c r="B394" i="27"/>
  <c r="A395" i="27"/>
  <c r="B395" i="27"/>
  <c r="A396" i="27"/>
  <c r="B396" i="27"/>
  <c r="A397" i="27"/>
  <c r="B397" i="27"/>
  <c r="A398" i="27"/>
  <c r="B398" i="27"/>
  <c r="A399" i="27"/>
  <c r="B399" i="27"/>
  <c r="A400" i="27"/>
  <c r="B400" i="27"/>
  <c r="A401" i="27"/>
  <c r="B401" i="27"/>
  <c r="A402" i="27"/>
  <c r="B402" i="27"/>
  <c r="A403" i="27"/>
  <c r="B403" i="27"/>
  <c r="A404" i="27"/>
  <c r="B404" i="27"/>
  <c r="A405" i="27"/>
  <c r="B405" i="27"/>
  <c r="A406" i="27"/>
  <c r="B406" i="27"/>
  <c r="A407" i="27"/>
  <c r="B407" i="27"/>
  <c r="A408" i="27"/>
  <c r="B408" i="27"/>
  <c r="A409" i="27"/>
  <c r="B409" i="27"/>
  <c r="A410" i="27"/>
  <c r="B410" i="27"/>
  <c r="A411" i="27"/>
  <c r="B411" i="27"/>
  <c r="A412" i="27"/>
  <c r="B412" i="27"/>
  <c r="A413" i="27"/>
  <c r="B413" i="27"/>
  <c r="A414" i="27"/>
  <c r="B414" i="27"/>
  <c r="A415" i="27"/>
  <c r="B415" i="27"/>
  <c r="A416" i="27"/>
  <c r="B416" i="27"/>
  <c r="A417" i="27"/>
  <c r="B417" i="27"/>
  <c r="A418" i="27"/>
  <c r="B418" i="27"/>
  <c r="A419" i="27"/>
  <c r="B419" i="27"/>
  <c r="A420" i="27"/>
  <c r="B420" i="27"/>
  <c r="A421" i="27"/>
  <c r="B421" i="27"/>
  <c r="A422" i="27"/>
  <c r="B422" i="27"/>
  <c r="A423" i="27"/>
  <c r="B423" i="27"/>
  <c r="A424" i="27"/>
  <c r="B424" i="27"/>
  <c r="A425" i="27"/>
  <c r="B425" i="27"/>
  <c r="A426" i="27"/>
  <c r="B426" i="27"/>
  <c r="A427" i="27"/>
  <c r="B427" i="27"/>
  <c r="A428" i="27"/>
  <c r="B428" i="27"/>
  <c r="A429" i="27"/>
  <c r="B429" i="27"/>
  <c r="A430" i="27"/>
  <c r="B430" i="27"/>
  <c r="A431" i="27"/>
  <c r="B431" i="27"/>
  <c r="A432" i="27"/>
  <c r="B432" i="27"/>
  <c r="A433" i="27"/>
  <c r="B433" i="27"/>
  <c r="A434" i="27"/>
  <c r="B434" i="27"/>
  <c r="A435" i="27"/>
  <c r="B435" i="27"/>
  <c r="A436" i="27"/>
  <c r="B436" i="27"/>
  <c r="A437" i="27"/>
  <c r="B437" i="27"/>
  <c r="A438" i="27"/>
  <c r="B438" i="27"/>
  <c r="A439" i="27"/>
  <c r="B439" i="27"/>
  <c r="A440" i="27"/>
  <c r="B440" i="27"/>
  <c r="A441" i="27"/>
  <c r="B441" i="27"/>
  <c r="A442" i="27"/>
  <c r="B442" i="27"/>
  <c r="A443" i="27"/>
  <c r="B443" i="27"/>
  <c r="A444" i="27"/>
  <c r="B444" i="27"/>
  <c r="A445" i="27"/>
  <c r="B445" i="27"/>
  <c r="A446" i="27"/>
  <c r="B446" i="27"/>
  <c r="A447" i="27"/>
  <c r="B447" i="27"/>
  <c r="A448" i="27"/>
  <c r="B448" i="27"/>
  <c r="A449" i="27"/>
  <c r="B449" i="27"/>
  <c r="A450" i="27"/>
  <c r="B450" i="27"/>
  <c r="A451" i="27"/>
  <c r="B451" i="27"/>
  <c r="A452" i="27"/>
  <c r="B452" i="27"/>
  <c r="A453" i="27"/>
  <c r="B453" i="27"/>
  <c r="A454" i="27"/>
  <c r="B454" i="27"/>
  <c r="A455" i="27"/>
  <c r="B455" i="27"/>
  <c r="A456" i="27"/>
  <c r="B456" i="27"/>
  <c r="A457" i="27"/>
  <c r="B457" i="27"/>
  <c r="A458" i="27"/>
  <c r="B458" i="27"/>
  <c r="A459" i="27"/>
  <c r="B459" i="27"/>
  <c r="A460" i="27"/>
  <c r="B460" i="27"/>
  <c r="A461" i="27"/>
  <c r="B461" i="27"/>
  <c r="A462" i="27"/>
  <c r="B462" i="27"/>
  <c r="B4" i="27"/>
  <c r="A4" i="27"/>
  <c r="O462" i="27"/>
  <c r="O461" i="27"/>
  <c r="O6" i="27"/>
  <c r="O7" i="27"/>
  <c r="O8" i="27"/>
  <c r="AT8" i="27" s="1"/>
  <c r="O9" i="27"/>
  <c r="AT9" i="27" s="1"/>
  <c r="O10" i="27"/>
  <c r="O11" i="27"/>
  <c r="AT11" i="27" s="1"/>
  <c r="O12" i="27"/>
  <c r="O13" i="27"/>
  <c r="AT13" i="27" s="1"/>
  <c r="O14" i="27"/>
  <c r="O15" i="27"/>
  <c r="O16" i="27"/>
  <c r="AT16" i="27" s="1"/>
  <c r="O17" i="27"/>
  <c r="AT17" i="27" s="1"/>
  <c r="O18" i="27"/>
  <c r="AT18" i="27" s="1"/>
  <c r="O19" i="27"/>
  <c r="AT19" i="27" s="1"/>
  <c r="O20" i="27"/>
  <c r="O21" i="27"/>
  <c r="O22" i="27"/>
  <c r="O23" i="27"/>
  <c r="O24" i="27"/>
  <c r="AT24" i="27" s="1"/>
  <c r="O25" i="27"/>
  <c r="O26" i="27"/>
  <c r="AT26" i="27" s="1"/>
  <c r="O27" i="27"/>
  <c r="AT27" i="27" s="1"/>
  <c r="O28" i="27"/>
  <c r="O29" i="27"/>
  <c r="O30" i="27"/>
  <c r="O31" i="27"/>
  <c r="O32" i="27"/>
  <c r="AT32" i="27" s="1"/>
  <c r="O33" i="27"/>
  <c r="AT33" i="27" s="1"/>
  <c r="O34" i="27"/>
  <c r="AT34" i="27" s="1"/>
  <c r="O35" i="27"/>
  <c r="AT35" i="27" s="1"/>
  <c r="O36" i="27"/>
  <c r="O37" i="27"/>
  <c r="O38" i="27"/>
  <c r="O39" i="27"/>
  <c r="O40" i="27"/>
  <c r="O41" i="27"/>
  <c r="AT41" i="27" s="1"/>
  <c r="O42" i="27"/>
  <c r="AT42" i="27" s="1"/>
  <c r="O43" i="27"/>
  <c r="AT43" i="27" s="1"/>
  <c r="O44" i="27"/>
  <c r="O45" i="27"/>
  <c r="O46" i="27"/>
  <c r="O47" i="27"/>
  <c r="O48" i="27"/>
  <c r="AT48" i="27" s="1"/>
  <c r="O49" i="27"/>
  <c r="O50" i="27"/>
  <c r="O51" i="27"/>
  <c r="AT51" i="27" s="1"/>
  <c r="O52" i="27"/>
  <c r="O53" i="27"/>
  <c r="O54" i="27"/>
  <c r="O55" i="27"/>
  <c r="O56" i="27"/>
  <c r="AT56" i="27" s="1"/>
  <c r="O57" i="27"/>
  <c r="AT57" i="27" s="1"/>
  <c r="O58" i="27"/>
  <c r="O59" i="27"/>
  <c r="AT59" i="27" s="1"/>
  <c r="O60" i="27"/>
  <c r="O61" i="27"/>
  <c r="O62" i="27"/>
  <c r="O63" i="27"/>
  <c r="O64" i="27"/>
  <c r="AT64" i="27" s="1"/>
  <c r="O65" i="27"/>
  <c r="O66" i="27"/>
  <c r="O67" i="27"/>
  <c r="AT67" i="27" s="1"/>
  <c r="O68" i="27"/>
  <c r="O69" i="27"/>
  <c r="O70" i="27"/>
  <c r="O71" i="27"/>
  <c r="O72" i="27"/>
  <c r="AT72" i="27" s="1"/>
  <c r="O73" i="27"/>
  <c r="O74" i="27"/>
  <c r="O75" i="27"/>
  <c r="AT75" i="27" s="1"/>
  <c r="O76" i="27"/>
  <c r="O77" i="27"/>
  <c r="O78" i="27"/>
  <c r="O79" i="27"/>
  <c r="O80" i="27"/>
  <c r="AT80" i="27" s="1"/>
  <c r="O81" i="27"/>
  <c r="AT81" i="27" s="1"/>
  <c r="O82" i="27"/>
  <c r="O83" i="27"/>
  <c r="AT83" i="27" s="1"/>
  <c r="O84" i="27"/>
  <c r="O85" i="27"/>
  <c r="O86" i="27"/>
  <c r="O87" i="27"/>
  <c r="O88" i="27"/>
  <c r="AT88" i="27" s="1"/>
  <c r="O89" i="27"/>
  <c r="AT89" i="27" s="1"/>
  <c r="O90" i="27"/>
  <c r="AT90" i="27" s="1"/>
  <c r="O91" i="27"/>
  <c r="AT91" i="27" s="1"/>
  <c r="O92" i="27"/>
  <c r="O93" i="27"/>
  <c r="AT93" i="27" s="1"/>
  <c r="O94" i="27"/>
  <c r="O95" i="27"/>
  <c r="O96" i="27"/>
  <c r="AT96" i="27" s="1"/>
  <c r="O97" i="27"/>
  <c r="O98" i="27"/>
  <c r="AT98" i="27" s="1"/>
  <c r="O99" i="27"/>
  <c r="AT99" i="27" s="1"/>
  <c r="O100" i="27"/>
  <c r="O101" i="27"/>
  <c r="O102" i="27"/>
  <c r="O103" i="27"/>
  <c r="O104" i="27"/>
  <c r="AT104" i="27" s="1"/>
  <c r="O105" i="27"/>
  <c r="AT105" i="27" s="1"/>
  <c r="O106" i="27"/>
  <c r="O107" i="27"/>
  <c r="AT107" i="27" s="1"/>
  <c r="O108" i="27"/>
  <c r="O109" i="27"/>
  <c r="O110" i="27"/>
  <c r="O111" i="27"/>
  <c r="O112" i="27"/>
  <c r="AT112" i="27" s="1"/>
  <c r="O113" i="27"/>
  <c r="AT113" i="27" s="1"/>
  <c r="O114" i="27"/>
  <c r="AT114" i="27" s="1"/>
  <c r="O115" i="27"/>
  <c r="AT115" i="27" s="1"/>
  <c r="O116" i="27"/>
  <c r="O117" i="27"/>
  <c r="AT117" i="27" s="1"/>
  <c r="O118" i="27"/>
  <c r="O119" i="27"/>
  <c r="O120" i="27"/>
  <c r="O121" i="27"/>
  <c r="AT121" i="27" s="1"/>
  <c r="O122" i="27"/>
  <c r="O123" i="27"/>
  <c r="O124" i="27"/>
  <c r="O125" i="27"/>
  <c r="AT125" i="27" s="1"/>
  <c r="O126" i="27"/>
  <c r="O127" i="27"/>
  <c r="O128" i="27"/>
  <c r="O129" i="27"/>
  <c r="AT129" i="27" s="1"/>
  <c r="O130" i="27"/>
  <c r="AT130" i="27" s="1"/>
  <c r="O131" i="27"/>
  <c r="AT131" i="27" s="1"/>
  <c r="O132" i="27"/>
  <c r="O133" i="27"/>
  <c r="O134" i="27"/>
  <c r="O135" i="27"/>
  <c r="O136" i="27"/>
  <c r="AT136" i="27" s="1"/>
  <c r="O137" i="27"/>
  <c r="O138" i="27"/>
  <c r="O139" i="27"/>
  <c r="AT139" i="27" s="1"/>
  <c r="O140" i="27"/>
  <c r="O141" i="27"/>
  <c r="AT141" i="27" s="1"/>
  <c r="O142" i="27"/>
  <c r="O143" i="27"/>
  <c r="O144" i="27"/>
  <c r="AT144" i="27" s="1"/>
  <c r="O145" i="27"/>
  <c r="AT145" i="27" s="1"/>
  <c r="O146" i="27"/>
  <c r="AT146" i="27" s="1"/>
  <c r="O147" i="27"/>
  <c r="O148" i="27"/>
  <c r="O149" i="27"/>
  <c r="AT149" i="27" s="1"/>
  <c r="O150" i="27"/>
  <c r="O151" i="27"/>
  <c r="O152" i="27"/>
  <c r="AT152" i="27" s="1"/>
  <c r="O153" i="27"/>
  <c r="O154" i="27"/>
  <c r="O155" i="27"/>
  <c r="AT155" i="27" s="1"/>
  <c r="O156" i="27"/>
  <c r="O157" i="27"/>
  <c r="O158" i="27"/>
  <c r="O159" i="27"/>
  <c r="O160" i="27"/>
  <c r="AT160" i="27" s="1"/>
  <c r="O161" i="27"/>
  <c r="AT161" i="27" s="1"/>
  <c r="O162" i="27"/>
  <c r="O163" i="27"/>
  <c r="AT163" i="27" s="1"/>
  <c r="O164" i="27"/>
  <c r="O165" i="27"/>
  <c r="AT165" i="27" s="1"/>
  <c r="O166" i="27"/>
  <c r="O167" i="27"/>
  <c r="O168" i="27"/>
  <c r="AT168" i="27" s="1"/>
  <c r="O169" i="27"/>
  <c r="O170" i="27"/>
  <c r="AT170" i="27" s="1"/>
  <c r="O171" i="27"/>
  <c r="AT171" i="27" s="1"/>
  <c r="O172" i="27"/>
  <c r="O173" i="27"/>
  <c r="O174" i="27"/>
  <c r="O175" i="27"/>
  <c r="O176" i="27"/>
  <c r="AT176" i="27" s="1"/>
  <c r="O177" i="27"/>
  <c r="AT177" i="27" s="1"/>
  <c r="O178" i="27"/>
  <c r="O179" i="27"/>
  <c r="AT179" i="27" s="1"/>
  <c r="O180" i="27"/>
  <c r="O181" i="27"/>
  <c r="O182" i="27"/>
  <c r="O183" i="27"/>
  <c r="O184" i="27"/>
  <c r="AT184" i="27" s="1"/>
  <c r="O185" i="27"/>
  <c r="O186" i="27"/>
  <c r="AT186" i="27" s="1"/>
  <c r="O187" i="27"/>
  <c r="AT187" i="27" s="1"/>
  <c r="O188" i="27"/>
  <c r="O189" i="27"/>
  <c r="O190" i="27"/>
  <c r="O191" i="27"/>
  <c r="O192" i="27"/>
  <c r="O193" i="27"/>
  <c r="O194" i="27"/>
  <c r="O195" i="27"/>
  <c r="O196" i="27"/>
  <c r="O197" i="27"/>
  <c r="O198" i="27"/>
  <c r="O199" i="27"/>
  <c r="O200" i="27"/>
  <c r="AT200" i="27" s="1"/>
  <c r="O201" i="27"/>
  <c r="AT201" i="27" s="1"/>
  <c r="O202" i="27"/>
  <c r="AT202" i="27" s="1"/>
  <c r="O203" i="27"/>
  <c r="AT203" i="27" s="1"/>
  <c r="O204" i="27"/>
  <c r="O205" i="27"/>
  <c r="AT205" i="27" s="1"/>
  <c r="O206" i="27"/>
  <c r="O207" i="27"/>
  <c r="O208" i="27"/>
  <c r="AT208" i="27" s="1"/>
  <c r="O209" i="27"/>
  <c r="O210" i="27"/>
  <c r="AT210" i="27" s="1"/>
  <c r="O211" i="27"/>
  <c r="AT211" i="27" s="1"/>
  <c r="O212" i="27"/>
  <c r="O213" i="27"/>
  <c r="O214" i="27"/>
  <c r="O215" i="27"/>
  <c r="O216" i="27"/>
  <c r="AT216" i="27" s="1"/>
  <c r="O217" i="27"/>
  <c r="O218" i="27"/>
  <c r="O219" i="27"/>
  <c r="AT219" i="27" s="1"/>
  <c r="O220" i="27"/>
  <c r="O221" i="27"/>
  <c r="O222" i="27"/>
  <c r="O223" i="27"/>
  <c r="O224" i="27"/>
  <c r="O225" i="27"/>
  <c r="AT225" i="27" s="1"/>
  <c r="O226" i="27"/>
  <c r="AT226" i="27" s="1"/>
  <c r="O227" i="27"/>
  <c r="AT227" i="27" s="1"/>
  <c r="O228" i="27"/>
  <c r="O229" i="27"/>
  <c r="O230" i="27"/>
  <c r="O231" i="27"/>
  <c r="O232" i="27"/>
  <c r="O233" i="27"/>
  <c r="AT233" i="27" s="1"/>
  <c r="O234" i="27"/>
  <c r="O235" i="27"/>
  <c r="AT235" i="27" s="1"/>
  <c r="O236" i="27"/>
  <c r="O237" i="27"/>
  <c r="O238" i="27"/>
  <c r="O239" i="27"/>
  <c r="O240" i="27"/>
  <c r="O241" i="27"/>
  <c r="AT241" i="27" s="1"/>
  <c r="O242" i="27"/>
  <c r="O243" i="27"/>
  <c r="O244" i="27"/>
  <c r="O245" i="27"/>
  <c r="O246" i="27"/>
  <c r="O247" i="27"/>
  <c r="O248" i="27"/>
  <c r="O249" i="27"/>
  <c r="O250" i="27"/>
  <c r="AT250" i="27" s="1"/>
  <c r="O251" i="27"/>
  <c r="AT251" i="27" s="1"/>
  <c r="O252" i="27"/>
  <c r="O253" i="27"/>
  <c r="O254" i="27"/>
  <c r="O255" i="27"/>
  <c r="O256" i="27"/>
  <c r="O257" i="27"/>
  <c r="O258" i="27"/>
  <c r="AT258" i="27" s="1"/>
  <c r="O259" i="27"/>
  <c r="AT259" i="27" s="1"/>
  <c r="O260" i="27"/>
  <c r="O261" i="27"/>
  <c r="O262" i="27"/>
  <c r="O263" i="27"/>
  <c r="O264" i="27"/>
  <c r="AT264" i="27" s="1"/>
  <c r="O265" i="27"/>
  <c r="AT265" i="27" s="1"/>
  <c r="O266" i="27"/>
  <c r="O267" i="27"/>
  <c r="AT267" i="27" s="1"/>
  <c r="O268" i="27"/>
  <c r="O269" i="27"/>
  <c r="O270" i="27"/>
  <c r="O271" i="27"/>
  <c r="O272" i="27"/>
  <c r="O273" i="27"/>
  <c r="AT273" i="27" s="1"/>
  <c r="O274" i="27"/>
  <c r="AT274" i="27" s="1"/>
  <c r="O275" i="27"/>
  <c r="AT275" i="27" s="1"/>
  <c r="O276" i="27"/>
  <c r="O277" i="27"/>
  <c r="O278" i="27"/>
  <c r="O279" i="27"/>
  <c r="O280" i="27"/>
  <c r="AT280" i="27" s="1"/>
  <c r="O281" i="27"/>
  <c r="O282" i="27"/>
  <c r="O283" i="27"/>
  <c r="AT283" i="27" s="1"/>
  <c r="O284" i="27"/>
  <c r="O285" i="27"/>
  <c r="O286" i="27"/>
  <c r="O287" i="27"/>
  <c r="O288" i="27"/>
  <c r="O289" i="27"/>
  <c r="O290" i="27"/>
  <c r="O291" i="27"/>
  <c r="AT291" i="27" s="1"/>
  <c r="O292" i="27"/>
  <c r="O293" i="27"/>
  <c r="AT293" i="27" s="1"/>
  <c r="O294" i="27"/>
  <c r="O295" i="27"/>
  <c r="O296" i="27"/>
  <c r="AT296" i="27" s="1"/>
  <c r="O297" i="27"/>
  <c r="AT297" i="27" s="1"/>
  <c r="O298" i="27"/>
  <c r="AT298" i="27" s="1"/>
  <c r="O299" i="27"/>
  <c r="AT299" i="27" s="1"/>
  <c r="O300" i="27"/>
  <c r="O301" i="27"/>
  <c r="AT301" i="27" s="1"/>
  <c r="O302" i="27"/>
  <c r="O303" i="27"/>
  <c r="O304" i="27"/>
  <c r="O305" i="27"/>
  <c r="O306" i="27"/>
  <c r="AT306" i="27" s="1"/>
  <c r="O307" i="27"/>
  <c r="AT307" i="27" s="1"/>
  <c r="O308" i="27"/>
  <c r="O309" i="27"/>
  <c r="O310" i="27"/>
  <c r="O311" i="27"/>
  <c r="O312" i="27"/>
  <c r="AT312" i="27" s="1"/>
  <c r="O313" i="27"/>
  <c r="O314" i="27"/>
  <c r="O315" i="27"/>
  <c r="AT315" i="27" s="1"/>
  <c r="O316" i="27"/>
  <c r="O317" i="27"/>
  <c r="O318" i="27"/>
  <c r="O319" i="27"/>
  <c r="O320" i="27"/>
  <c r="O321" i="27"/>
  <c r="AT321" i="27" s="1"/>
  <c r="O322" i="27"/>
  <c r="O323" i="27"/>
  <c r="AT323" i="27" s="1"/>
  <c r="O324" i="27"/>
  <c r="O325" i="27"/>
  <c r="O326" i="27"/>
  <c r="O327" i="27"/>
  <c r="O328" i="27"/>
  <c r="AT328" i="27" s="1"/>
  <c r="O329" i="27"/>
  <c r="AT329" i="27" s="1"/>
  <c r="O330" i="27"/>
  <c r="O331" i="27"/>
  <c r="AT331" i="27" s="1"/>
  <c r="O332" i="27"/>
  <c r="O333" i="27"/>
  <c r="O334" i="27"/>
  <c r="O335" i="27"/>
  <c r="O336" i="27"/>
  <c r="AT336" i="27" s="1"/>
  <c r="O337" i="27"/>
  <c r="O338" i="27"/>
  <c r="O339" i="27"/>
  <c r="AT339" i="27" s="1"/>
  <c r="O340" i="27"/>
  <c r="O341" i="27"/>
  <c r="O342" i="27"/>
  <c r="O343" i="27"/>
  <c r="O344" i="27"/>
  <c r="O345" i="27"/>
  <c r="AT345" i="27" s="1"/>
  <c r="O346" i="27"/>
  <c r="O347" i="27"/>
  <c r="AT347" i="27" s="1"/>
  <c r="O348" i="27"/>
  <c r="O349" i="27"/>
  <c r="O350" i="27"/>
  <c r="O351" i="27"/>
  <c r="O352" i="27"/>
  <c r="O353" i="27"/>
  <c r="O354" i="27"/>
  <c r="AT354" i="27" s="1"/>
  <c r="O355" i="27"/>
  <c r="O356" i="27"/>
  <c r="O357" i="27"/>
  <c r="AT357" i="27" s="1"/>
  <c r="O358" i="27"/>
  <c r="O359" i="27"/>
  <c r="O360" i="27"/>
  <c r="O361" i="27"/>
  <c r="AT361" i="27" s="1"/>
  <c r="O362" i="27"/>
  <c r="O363" i="27"/>
  <c r="AT363" i="27" s="1"/>
  <c r="O364" i="27"/>
  <c r="O365" i="27"/>
  <c r="AT365" i="27" s="1"/>
  <c r="O366" i="27"/>
  <c r="O367" i="27"/>
  <c r="O368" i="27"/>
  <c r="O369" i="27"/>
  <c r="AT369" i="27" s="1"/>
  <c r="O370" i="27"/>
  <c r="O371" i="27"/>
  <c r="O372" i="27"/>
  <c r="O373" i="27"/>
  <c r="O374" i="27"/>
  <c r="O375" i="27"/>
  <c r="O376" i="27"/>
  <c r="O377" i="27"/>
  <c r="O378" i="27"/>
  <c r="AT378" i="27" s="1"/>
  <c r="O379" i="27"/>
  <c r="AT379" i="27" s="1"/>
  <c r="O380" i="27"/>
  <c r="O381" i="27"/>
  <c r="O382" i="27"/>
  <c r="O383" i="27"/>
  <c r="O384" i="27"/>
  <c r="O385" i="27"/>
  <c r="O386" i="27"/>
  <c r="AT386" i="27" s="1"/>
  <c r="O387" i="27"/>
  <c r="AT387" i="27" s="1"/>
  <c r="O388" i="27"/>
  <c r="O389" i="27"/>
  <c r="O390" i="27"/>
  <c r="O391" i="27"/>
  <c r="O392" i="27"/>
  <c r="AT392" i="27" s="1"/>
  <c r="O393" i="27"/>
  <c r="AT393" i="27" s="1"/>
  <c r="O394" i="27"/>
  <c r="O395" i="27"/>
  <c r="AT395" i="27" s="1"/>
  <c r="O396" i="27"/>
  <c r="O397" i="27"/>
  <c r="O398" i="27"/>
  <c r="O399" i="27"/>
  <c r="O400" i="27"/>
  <c r="O401" i="27"/>
  <c r="AT401" i="27" s="1"/>
  <c r="O402" i="27"/>
  <c r="AT402" i="27" s="1"/>
  <c r="O403" i="27"/>
  <c r="O404" i="27"/>
  <c r="O405" i="27"/>
  <c r="O406" i="27"/>
  <c r="O407" i="27"/>
  <c r="O408" i="27"/>
  <c r="AT408" i="27" s="1"/>
  <c r="O409" i="27"/>
  <c r="O410" i="27"/>
  <c r="O411" i="27"/>
  <c r="AT411" i="27" s="1"/>
  <c r="O412" i="27"/>
  <c r="O413" i="27"/>
  <c r="O414" i="27"/>
  <c r="O415" i="27"/>
  <c r="O416" i="27"/>
  <c r="O417" i="27"/>
  <c r="O418" i="27"/>
  <c r="O419" i="27"/>
  <c r="AT419" i="27" s="1"/>
  <c r="O420" i="27"/>
  <c r="O421" i="27"/>
  <c r="AT421" i="27" s="1"/>
  <c r="O422" i="27"/>
  <c r="O423" i="27"/>
  <c r="O424" i="27"/>
  <c r="AT424" i="27" s="1"/>
  <c r="O425" i="27"/>
  <c r="AT425" i="27" s="1"/>
  <c r="O426" i="27"/>
  <c r="AT426" i="27" s="1"/>
  <c r="O427" i="27"/>
  <c r="AT427" i="27" s="1"/>
  <c r="O428" i="27"/>
  <c r="O429" i="27"/>
  <c r="AT429" i="27" s="1"/>
  <c r="O430" i="27"/>
  <c r="O431" i="27"/>
  <c r="O432" i="27"/>
  <c r="O433" i="27"/>
  <c r="O434" i="27"/>
  <c r="AT434" i="27" s="1"/>
  <c r="O435" i="27"/>
  <c r="AT435" i="27" s="1"/>
  <c r="O436" i="27"/>
  <c r="O437" i="27"/>
  <c r="O438" i="27"/>
  <c r="O439" i="27"/>
  <c r="O440" i="27"/>
  <c r="AT440" i="27" s="1"/>
  <c r="O441" i="27"/>
  <c r="O442" i="27"/>
  <c r="O443" i="27"/>
  <c r="AT443" i="27" s="1"/>
  <c r="O444" i="27"/>
  <c r="O445" i="27"/>
  <c r="O446" i="27"/>
  <c r="O447" i="27"/>
  <c r="O448" i="27"/>
  <c r="O449" i="27"/>
  <c r="AT449" i="27" s="1"/>
  <c r="O450" i="27"/>
  <c r="O451" i="27"/>
  <c r="AT451" i="27" s="1"/>
  <c r="O452" i="27"/>
  <c r="O453" i="27"/>
  <c r="O454" i="27"/>
  <c r="O455" i="27"/>
  <c r="O456" i="27"/>
  <c r="AT456" i="27" s="1"/>
  <c r="O457" i="27"/>
  <c r="AT457" i="27" s="1"/>
  <c r="O458" i="27"/>
  <c r="O459" i="27"/>
  <c r="AT459" i="27" s="1"/>
  <c r="O460" i="27"/>
  <c r="AT12" i="27"/>
  <c r="AT20" i="27"/>
  <c r="AT21" i="27"/>
  <c r="AT29" i="27"/>
  <c r="AT37" i="27"/>
  <c r="AT52" i="27"/>
  <c r="AT53" i="27"/>
  <c r="AT69" i="27"/>
  <c r="AT73" i="27"/>
  <c r="AT76" i="27"/>
  <c r="AT85" i="27"/>
  <c r="AT100" i="27"/>
  <c r="AT101" i="27"/>
  <c r="AT109" i="27"/>
  <c r="AT128" i="27"/>
  <c r="AT132" i="27"/>
  <c r="AT133" i="27"/>
  <c r="AT157" i="27"/>
  <c r="AT164" i="27"/>
  <c r="AT173" i="27"/>
  <c r="AT181" i="27"/>
  <c r="AT189" i="27"/>
  <c r="AT192" i="27"/>
  <c r="AT195" i="27"/>
  <c r="AT212" i="27"/>
  <c r="AT221" i="27"/>
  <c r="AT224" i="27"/>
  <c r="AT229" i="27"/>
  <c r="AT237" i="27"/>
  <c r="AT249" i="27"/>
  <c r="AT253" i="27"/>
  <c r="AT256" i="27"/>
  <c r="AT269" i="27"/>
  <c r="AT288" i="27"/>
  <c r="AT289" i="27"/>
  <c r="AT304" i="27"/>
  <c r="AT313" i="27"/>
  <c r="AT317" i="27"/>
  <c r="AT320" i="27"/>
  <c r="AT333" i="27"/>
  <c r="AT352" i="27"/>
  <c r="AT353" i="27"/>
  <c r="AT368" i="27"/>
  <c r="AT377" i="27"/>
  <c r="AT381" i="27"/>
  <c r="AT384" i="27"/>
  <c r="AT397" i="27"/>
  <c r="AT416" i="27"/>
  <c r="AT417" i="27"/>
  <c r="AT432" i="27"/>
  <c r="AT441" i="27"/>
  <c r="AT445" i="27"/>
  <c r="AT448" i="27"/>
  <c r="AT461" i="27"/>
  <c r="O5" i="27"/>
  <c r="O4" i="27"/>
  <c r="C16" i="34" s="1"/>
  <c r="AT10" i="27"/>
  <c r="AT50" i="27"/>
  <c r="AT58" i="27"/>
  <c r="AT66" i="27"/>
  <c r="AT74" i="27"/>
  <c r="AT84" i="27"/>
  <c r="AT92" i="27"/>
  <c r="AT108" i="27"/>
  <c r="AT116" i="27"/>
  <c r="AT120" i="27"/>
  <c r="AT124" i="27"/>
  <c r="AT140" i="27"/>
  <c r="AT148" i="27"/>
  <c r="AT156" i="27"/>
  <c r="AT172" i="27"/>
  <c r="AT180" i="27"/>
  <c r="AT188" i="27"/>
  <c r="AT232" i="27"/>
  <c r="AT240" i="27"/>
  <c r="AT248" i="27"/>
  <c r="AT272" i="27"/>
  <c r="AT344" i="27"/>
  <c r="AT360" i="27"/>
  <c r="AT376" i="27"/>
  <c r="AT400" i="27"/>
  <c r="AK5" i="27"/>
  <c r="AL5" i="27"/>
  <c r="AM5" i="27"/>
  <c r="AN5" i="27"/>
  <c r="AO5" i="27"/>
  <c r="AP5" i="27"/>
  <c r="AQ5" i="27"/>
  <c r="AR5" i="27"/>
  <c r="AS5" i="27"/>
  <c r="AT5" i="27"/>
  <c r="AK6" i="27"/>
  <c r="AL6" i="27"/>
  <c r="AM6" i="27"/>
  <c r="AN6" i="27"/>
  <c r="AO6" i="27"/>
  <c r="AP6" i="27"/>
  <c r="AQ6" i="27"/>
  <c r="AR6" i="27"/>
  <c r="AS6" i="27"/>
  <c r="AT6" i="27"/>
  <c r="AK7" i="27"/>
  <c r="AL7" i="27"/>
  <c r="AM7" i="27"/>
  <c r="AN7" i="27"/>
  <c r="AO7" i="27"/>
  <c r="AP7" i="27"/>
  <c r="AQ7" i="27"/>
  <c r="AR7" i="27"/>
  <c r="AS7" i="27"/>
  <c r="AT7" i="27"/>
  <c r="AK8" i="27"/>
  <c r="AL8" i="27"/>
  <c r="AM8" i="27"/>
  <c r="AN8" i="27"/>
  <c r="AO8" i="27"/>
  <c r="AP8" i="27"/>
  <c r="AQ8" i="27"/>
  <c r="AR8" i="27"/>
  <c r="AS8" i="27"/>
  <c r="AK9" i="27"/>
  <c r="AL9" i="27"/>
  <c r="AM9" i="27"/>
  <c r="AN9" i="27"/>
  <c r="AO9" i="27"/>
  <c r="AP9" i="27"/>
  <c r="AQ9" i="27"/>
  <c r="AR9" i="27"/>
  <c r="AS9" i="27"/>
  <c r="AK10" i="27"/>
  <c r="AL10" i="27"/>
  <c r="AM10" i="27"/>
  <c r="AN10" i="27"/>
  <c r="AO10" i="27"/>
  <c r="AP10" i="27"/>
  <c r="AQ10" i="27"/>
  <c r="AR10" i="27"/>
  <c r="AS10" i="27"/>
  <c r="AK11" i="27"/>
  <c r="AL11" i="27"/>
  <c r="AM11" i="27"/>
  <c r="AN11" i="27"/>
  <c r="AO11" i="27"/>
  <c r="AP11" i="27"/>
  <c r="AQ11" i="27"/>
  <c r="AR11" i="27"/>
  <c r="AS11" i="27"/>
  <c r="AK12" i="27"/>
  <c r="AL12" i="27"/>
  <c r="AM12" i="27"/>
  <c r="AN12" i="27"/>
  <c r="AO12" i="27"/>
  <c r="AP12" i="27"/>
  <c r="AQ12" i="27"/>
  <c r="AR12" i="27"/>
  <c r="AS12" i="27"/>
  <c r="AK13" i="27"/>
  <c r="AL13" i="27"/>
  <c r="AM13" i="27"/>
  <c r="AN13" i="27"/>
  <c r="AO13" i="27"/>
  <c r="AP13" i="27"/>
  <c r="AQ13" i="27"/>
  <c r="AR13" i="27"/>
  <c r="AS13" i="27"/>
  <c r="AK14" i="27"/>
  <c r="AL14" i="27"/>
  <c r="AM14" i="27"/>
  <c r="AN14" i="27"/>
  <c r="AO14" i="27"/>
  <c r="AP14" i="27"/>
  <c r="AQ14" i="27"/>
  <c r="AR14" i="27"/>
  <c r="AS14" i="27"/>
  <c r="AT14" i="27"/>
  <c r="AK15" i="27"/>
  <c r="AL15" i="27"/>
  <c r="AM15" i="27"/>
  <c r="AN15" i="27"/>
  <c r="AO15" i="27"/>
  <c r="AP15" i="27"/>
  <c r="AQ15" i="27"/>
  <c r="AR15" i="27"/>
  <c r="AS15" i="27"/>
  <c r="AT15" i="27"/>
  <c r="AK16" i="27"/>
  <c r="AL16" i="27"/>
  <c r="AM16" i="27"/>
  <c r="AN16" i="27"/>
  <c r="AO16" i="27"/>
  <c r="AP16" i="27"/>
  <c r="AQ16" i="27"/>
  <c r="AR16" i="27"/>
  <c r="AS16" i="27"/>
  <c r="AK17" i="27"/>
  <c r="AL17" i="27"/>
  <c r="AM17" i="27"/>
  <c r="AN17" i="27"/>
  <c r="AO17" i="27"/>
  <c r="AP17" i="27"/>
  <c r="AQ17" i="27"/>
  <c r="AR17" i="27"/>
  <c r="AS17" i="27"/>
  <c r="AK18" i="27"/>
  <c r="AL18" i="27"/>
  <c r="AM18" i="27"/>
  <c r="AN18" i="27"/>
  <c r="AO18" i="27"/>
  <c r="AP18" i="27"/>
  <c r="AQ18" i="27"/>
  <c r="AR18" i="27"/>
  <c r="AS18" i="27"/>
  <c r="AK19" i="27"/>
  <c r="AL19" i="27"/>
  <c r="AM19" i="27"/>
  <c r="AN19" i="27"/>
  <c r="AO19" i="27"/>
  <c r="AP19" i="27"/>
  <c r="AQ19" i="27"/>
  <c r="AR19" i="27"/>
  <c r="AS19" i="27"/>
  <c r="AK20" i="27"/>
  <c r="AL20" i="27"/>
  <c r="AM20" i="27"/>
  <c r="AN20" i="27"/>
  <c r="AO20" i="27"/>
  <c r="AP20" i="27"/>
  <c r="AQ20" i="27"/>
  <c r="AR20" i="27"/>
  <c r="AS20" i="27"/>
  <c r="AK21" i="27"/>
  <c r="AL21" i="27"/>
  <c r="AM21" i="27"/>
  <c r="AN21" i="27"/>
  <c r="AO21" i="27"/>
  <c r="AP21" i="27"/>
  <c r="AQ21" i="27"/>
  <c r="AR21" i="27"/>
  <c r="AS21" i="27"/>
  <c r="AK22" i="27"/>
  <c r="AL22" i="27"/>
  <c r="AM22" i="27"/>
  <c r="AN22" i="27"/>
  <c r="AO22" i="27"/>
  <c r="AP22" i="27"/>
  <c r="AQ22" i="27"/>
  <c r="AR22" i="27"/>
  <c r="AS22" i="27"/>
  <c r="AT22" i="27"/>
  <c r="AK23" i="27"/>
  <c r="AL23" i="27"/>
  <c r="AM23" i="27"/>
  <c r="AN23" i="27"/>
  <c r="AO23" i="27"/>
  <c r="AP23" i="27"/>
  <c r="AQ23" i="27"/>
  <c r="AR23" i="27"/>
  <c r="AS23" i="27"/>
  <c r="AT23" i="27"/>
  <c r="AK24" i="27"/>
  <c r="AL24" i="27"/>
  <c r="AM24" i="27"/>
  <c r="AN24" i="27"/>
  <c r="AO24" i="27"/>
  <c r="AP24" i="27"/>
  <c r="AQ24" i="27"/>
  <c r="AR24" i="27"/>
  <c r="AS24" i="27"/>
  <c r="AK25" i="27"/>
  <c r="AL25" i="27"/>
  <c r="AM25" i="27"/>
  <c r="AN25" i="27"/>
  <c r="AO25" i="27"/>
  <c r="AP25" i="27"/>
  <c r="AQ25" i="27"/>
  <c r="AR25" i="27"/>
  <c r="AS25" i="27"/>
  <c r="AT25" i="27"/>
  <c r="AK26" i="27"/>
  <c r="AL26" i="27"/>
  <c r="AM26" i="27"/>
  <c r="AN26" i="27"/>
  <c r="AO26" i="27"/>
  <c r="AP26" i="27"/>
  <c r="AQ26" i="27"/>
  <c r="AR26" i="27"/>
  <c r="AS26" i="27"/>
  <c r="AK27" i="27"/>
  <c r="AL27" i="27"/>
  <c r="AM27" i="27"/>
  <c r="AN27" i="27"/>
  <c r="AO27" i="27"/>
  <c r="AP27" i="27"/>
  <c r="AQ27" i="27"/>
  <c r="AR27" i="27"/>
  <c r="AS27" i="27"/>
  <c r="AK28" i="27"/>
  <c r="AL28" i="27"/>
  <c r="AM28" i="27"/>
  <c r="AN28" i="27"/>
  <c r="AO28" i="27"/>
  <c r="AP28" i="27"/>
  <c r="AQ28" i="27"/>
  <c r="AR28" i="27"/>
  <c r="AS28" i="27"/>
  <c r="AT28" i="27"/>
  <c r="AK29" i="27"/>
  <c r="AL29" i="27"/>
  <c r="AM29" i="27"/>
  <c r="AN29" i="27"/>
  <c r="AO29" i="27"/>
  <c r="AP29" i="27"/>
  <c r="AQ29" i="27"/>
  <c r="AR29" i="27"/>
  <c r="AS29" i="27"/>
  <c r="AK30" i="27"/>
  <c r="AL30" i="27"/>
  <c r="AM30" i="27"/>
  <c r="AN30" i="27"/>
  <c r="AO30" i="27"/>
  <c r="AP30" i="27"/>
  <c r="AQ30" i="27"/>
  <c r="AR30" i="27"/>
  <c r="AS30" i="27"/>
  <c r="AT30" i="27"/>
  <c r="AK31" i="27"/>
  <c r="AL31" i="27"/>
  <c r="AM31" i="27"/>
  <c r="AN31" i="27"/>
  <c r="AO31" i="27"/>
  <c r="AP31" i="27"/>
  <c r="AQ31" i="27"/>
  <c r="AR31" i="27"/>
  <c r="AS31" i="27"/>
  <c r="AT31" i="27"/>
  <c r="AK32" i="27"/>
  <c r="AL32" i="27"/>
  <c r="AM32" i="27"/>
  <c r="AN32" i="27"/>
  <c r="AO32" i="27"/>
  <c r="AP32" i="27"/>
  <c r="AQ32" i="27"/>
  <c r="AR32" i="27"/>
  <c r="AS32" i="27"/>
  <c r="AK33" i="27"/>
  <c r="AL33" i="27"/>
  <c r="AM33" i="27"/>
  <c r="AN33" i="27"/>
  <c r="AO33" i="27"/>
  <c r="AP33" i="27"/>
  <c r="AQ33" i="27"/>
  <c r="AR33" i="27"/>
  <c r="AS33" i="27"/>
  <c r="AK34" i="27"/>
  <c r="AL34" i="27"/>
  <c r="AM34" i="27"/>
  <c r="AN34" i="27"/>
  <c r="AO34" i="27"/>
  <c r="AP34" i="27"/>
  <c r="AQ34" i="27"/>
  <c r="AR34" i="27"/>
  <c r="AS34" i="27"/>
  <c r="AK35" i="27"/>
  <c r="AL35" i="27"/>
  <c r="AM35" i="27"/>
  <c r="AN35" i="27"/>
  <c r="AO35" i="27"/>
  <c r="AP35" i="27"/>
  <c r="AQ35" i="27"/>
  <c r="AR35" i="27"/>
  <c r="AS35" i="27"/>
  <c r="AK36" i="27"/>
  <c r="AL36" i="27"/>
  <c r="AM36" i="27"/>
  <c r="AN36" i="27"/>
  <c r="AO36" i="27"/>
  <c r="AP36" i="27"/>
  <c r="AQ36" i="27"/>
  <c r="AR36" i="27"/>
  <c r="AS36" i="27"/>
  <c r="AT36" i="27"/>
  <c r="AK37" i="27"/>
  <c r="AL37" i="27"/>
  <c r="AM37" i="27"/>
  <c r="AN37" i="27"/>
  <c r="AO37" i="27"/>
  <c r="AP37" i="27"/>
  <c r="AQ37" i="27"/>
  <c r="AR37" i="27"/>
  <c r="AS37" i="27"/>
  <c r="AK38" i="27"/>
  <c r="AL38" i="27"/>
  <c r="AM38" i="27"/>
  <c r="AN38" i="27"/>
  <c r="AO38" i="27"/>
  <c r="AP38" i="27"/>
  <c r="AQ38" i="27"/>
  <c r="AR38" i="27"/>
  <c r="AS38" i="27"/>
  <c r="AT38" i="27"/>
  <c r="AK39" i="27"/>
  <c r="AL39" i="27"/>
  <c r="AM39" i="27"/>
  <c r="AN39" i="27"/>
  <c r="AO39" i="27"/>
  <c r="AP39" i="27"/>
  <c r="AQ39" i="27"/>
  <c r="AR39" i="27"/>
  <c r="AS39" i="27"/>
  <c r="AT39" i="27"/>
  <c r="AK40" i="27"/>
  <c r="AL40" i="27"/>
  <c r="AM40" i="27"/>
  <c r="AN40" i="27"/>
  <c r="AO40" i="27"/>
  <c r="AP40" i="27"/>
  <c r="AQ40" i="27"/>
  <c r="AR40" i="27"/>
  <c r="AS40" i="27"/>
  <c r="AT40" i="27"/>
  <c r="AK41" i="27"/>
  <c r="AL41" i="27"/>
  <c r="AM41" i="27"/>
  <c r="AN41" i="27"/>
  <c r="AO41" i="27"/>
  <c r="AP41" i="27"/>
  <c r="AQ41" i="27"/>
  <c r="AR41" i="27"/>
  <c r="AS41" i="27"/>
  <c r="AK42" i="27"/>
  <c r="AL42" i="27"/>
  <c r="AM42" i="27"/>
  <c r="AN42" i="27"/>
  <c r="AO42" i="27"/>
  <c r="AP42" i="27"/>
  <c r="AQ42" i="27"/>
  <c r="AR42" i="27"/>
  <c r="AS42" i="27"/>
  <c r="AK43" i="27"/>
  <c r="AL43" i="27"/>
  <c r="AM43" i="27"/>
  <c r="AN43" i="27"/>
  <c r="AO43" i="27"/>
  <c r="AP43" i="27"/>
  <c r="AQ43" i="27"/>
  <c r="AR43" i="27"/>
  <c r="AS43" i="27"/>
  <c r="AK44" i="27"/>
  <c r="AL44" i="27"/>
  <c r="AM44" i="27"/>
  <c r="AN44" i="27"/>
  <c r="AO44" i="27"/>
  <c r="AP44" i="27"/>
  <c r="AQ44" i="27"/>
  <c r="AR44" i="27"/>
  <c r="AS44" i="27"/>
  <c r="AT44" i="27"/>
  <c r="AK45" i="27"/>
  <c r="AL45" i="27"/>
  <c r="AM45" i="27"/>
  <c r="AN45" i="27"/>
  <c r="AO45" i="27"/>
  <c r="AP45" i="27"/>
  <c r="AQ45" i="27"/>
  <c r="AR45" i="27"/>
  <c r="AS45" i="27"/>
  <c r="AT45" i="27"/>
  <c r="AK46" i="27"/>
  <c r="AL46" i="27"/>
  <c r="AM46" i="27"/>
  <c r="AN46" i="27"/>
  <c r="AO46" i="27"/>
  <c r="AP46" i="27"/>
  <c r="AQ46" i="27"/>
  <c r="AR46" i="27"/>
  <c r="AS46" i="27"/>
  <c r="AT46" i="27"/>
  <c r="AK47" i="27"/>
  <c r="AL47" i="27"/>
  <c r="AM47" i="27"/>
  <c r="AN47" i="27"/>
  <c r="AO47" i="27"/>
  <c r="AP47" i="27"/>
  <c r="AQ47" i="27"/>
  <c r="AR47" i="27"/>
  <c r="AS47" i="27"/>
  <c r="AT47" i="27"/>
  <c r="AK48" i="27"/>
  <c r="AL48" i="27"/>
  <c r="AM48" i="27"/>
  <c r="AN48" i="27"/>
  <c r="AO48" i="27"/>
  <c r="AP48" i="27"/>
  <c r="AQ48" i="27"/>
  <c r="AR48" i="27"/>
  <c r="AS48" i="27"/>
  <c r="AK49" i="27"/>
  <c r="AL49" i="27"/>
  <c r="AM49" i="27"/>
  <c r="AN49" i="27"/>
  <c r="AO49" i="27"/>
  <c r="AP49" i="27"/>
  <c r="AQ49" i="27"/>
  <c r="AR49" i="27"/>
  <c r="AS49" i="27"/>
  <c r="AT49" i="27"/>
  <c r="AK50" i="27"/>
  <c r="AL50" i="27"/>
  <c r="AM50" i="27"/>
  <c r="AN50" i="27"/>
  <c r="AO50" i="27"/>
  <c r="AP50" i="27"/>
  <c r="AQ50" i="27"/>
  <c r="AR50" i="27"/>
  <c r="AS50" i="27"/>
  <c r="AK51" i="27"/>
  <c r="AL51" i="27"/>
  <c r="AM51" i="27"/>
  <c r="AN51" i="27"/>
  <c r="AO51" i="27"/>
  <c r="AP51" i="27"/>
  <c r="AQ51" i="27"/>
  <c r="AR51" i="27"/>
  <c r="AS51" i="27"/>
  <c r="AK52" i="27"/>
  <c r="AL52" i="27"/>
  <c r="AM52" i="27"/>
  <c r="AN52" i="27"/>
  <c r="AO52" i="27"/>
  <c r="AP52" i="27"/>
  <c r="AQ52" i="27"/>
  <c r="AR52" i="27"/>
  <c r="AS52" i="27"/>
  <c r="AK53" i="27"/>
  <c r="AL53" i="27"/>
  <c r="AM53" i="27"/>
  <c r="AN53" i="27"/>
  <c r="AO53" i="27"/>
  <c r="AP53" i="27"/>
  <c r="AQ53" i="27"/>
  <c r="AR53" i="27"/>
  <c r="AS53" i="27"/>
  <c r="AK54" i="27"/>
  <c r="AL54" i="27"/>
  <c r="AM54" i="27"/>
  <c r="AN54" i="27"/>
  <c r="AO54" i="27"/>
  <c r="AP54" i="27"/>
  <c r="AQ54" i="27"/>
  <c r="AR54" i="27"/>
  <c r="AS54" i="27"/>
  <c r="AT54" i="27"/>
  <c r="AK55" i="27"/>
  <c r="AL55" i="27"/>
  <c r="AM55" i="27"/>
  <c r="AN55" i="27"/>
  <c r="AO55" i="27"/>
  <c r="AP55" i="27"/>
  <c r="AQ55" i="27"/>
  <c r="AR55" i="27"/>
  <c r="AS55" i="27"/>
  <c r="AT55" i="27"/>
  <c r="AK56" i="27"/>
  <c r="AL56" i="27"/>
  <c r="AM56" i="27"/>
  <c r="AN56" i="27"/>
  <c r="AO56" i="27"/>
  <c r="AP56" i="27"/>
  <c r="AQ56" i="27"/>
  <c r="AR56" i="27"/>
  <c r="AS56" i="27"/>
  <c r="AK57" i="27"/>
  <c r="AL57" i="27"/>
  <c r="AM57" i="27"/>
  <c r="AN57" i="27"/>
  <c r="AO57" i="27"/>
  <c r="AP57" i="27"/>
  <c r="AQ57" i="27"/>
  <c r="AR57" i="27"/>
  <c r="AS57" i="27"/>
  <c r="AK58" i="27"/>
  <c r="AL58" i="27"/>
  <c r="AM58" i="27"/>
  <c r="AN58" i="27"/>
  <c r="AO58" i="27"/>
  <c r="AP58" i="27"/>
  <c r="AQ58" i="27"/>
  <c r="AR58" i="27"/>
  <c r="AS58" i="27"/>
  <c r="AK59" i="27"/>
  <c r="AL59" i="27"/>
  <c r="AM59" i="27"/>
  <c r="AN59" i="27"/>
  <c r="AO59" i="27"/>
  <c r="AP59" i="27"/>
  <c r="AQ59" i="27"/>
  <c r="AR59" i="27"/>
  <c r="AS59" i="27"/>
  <c r="AK60" i="27"/>
  <c r="AL60" i="27"/>
  <c r="AM60" i="27"/>
  <c r="AN60" i="27"/>
  <c r="AO60" i="27"/>
  <c r="AP60" i="27"/>
  <c r="AQ60" i="27"/>
  <c r="AR60" i="27"/>
  <c r="AS60" i="27"/>
  <c r="AT60" i="27"/>
  <c r="AK61" i="27"/>
  <c r="AL61" i="27"/>
  <c r="AM61" i="27"/>
  <c r="AN61" i="27"/>
  <c r="AO61" i="27"/>
  <c r="AP61" i="27"/>
  <c r="AQ61" i="27"/>
  <c r="AR61" i="27"/>
  <c r="AS61" i="27"/>
  <c r="AT61" i="27"/>
  <c r="AK62" i="27"/>
  <c r="AL62" i="27"/>
  <c r="AM62" i="27"/>
  <c r="AN62" i="27"/>
  <c r="AO62" i="27"/>
  <c r="AP62" i="27"/>
  <c r="AQ62" i="27"/>
  <c r="AR62" i="27"/>
  <c r="AS62" i="27"/>
  <c r="AT62" i="27"/>
  <c r="AK63" i="27"/>
  <c r="AL63" i="27"/>
  <c r="AM63" i="27"/>
  <c r="AN63" i="27"/>
  <c r="AO63" i="27"/>
  <c r="AP63" i="27"/>
  <c r="AQ63" i="27"/>
  <c r="AR63" i="27"/>
  <c r="AS63" i="27"/>
  <c r="AT63" i="27"/>
  <c r="AK64" i="27"/>
  <c r="AL64" i="27"/>
  <c r="AM64" i="27"/>
  <c r="AN64" i="27"/>
  <c r="AO64" i="27"/>
  <c r="AP64" i="27"/>
  <c r="AQ64" i="27"/>
  <c r="AR64" i="27"/>
  <c r="AS64" i="27"/>
  <c r="AK65" i="27"/>
  <c r="AL65" i="27"/>
  <c r="AM65" i="27"/>
  <c r="AN65" i="27"/>
  <c r="AO65" i="27"/>
  <c r="AP65" i="27"/>
  <c r="AQ65" i="27"/>
  <c r="AR65" i="27"/>
  <c r="AS65" i="27"/>
  <c r="AT65" i="27"/>
  <c r="AK66" i="27"/>
  <c r="AL66" i="27"/>
  <c r="AM66" i="27"/>
  <c r="AN66" i="27"/>
  <c r="AO66" i="27"/>
  <c r="AP66" i="27"/>
  <c r="AQ66" i="27"/>
  <c r="AR66" i="27"/>
  <c r="AS66" i="27"/>
  <c r="AK67" i="27"/>
  <c r="AL67" i="27"/>
  <c r="AM67" i="27"/>
  <c r="AN67" i="27"/>
  <c r="AO67" i="27"/>
  <c r="AP67" i="27"/>
  <c r="AQ67" i="27"/>
  <c r="AR67" i="27"/>
  <c r="AS67" i="27"/>
  <c r="AK68" i="27"/>
  <c r="AL68" i="27"/>
  <c r="AM68" i="27"/>
  <c r="AN68" i="27"/>
  <c r="AO68" i="27"/>
  <c r="AP68" i="27"/>
  <c r="AQ68" i="27"/>
  <c r="AR68" i="27"/>
  <c r="AS68" i="27"/>
  <c r="AT68" i="27"/>
  <c r="AK69" i="27"/>
  <c r="AL69" i="27"/>
  <c r="AM69" i="27"/>
  <c r="AN69" i="27"/>
  <c r="AO69" i="27"/>
  <c r="AP69" i="27"/>
  <c r="AQ69" i="27"/>
  <c r="AR69" i="27"/>
  <c r="AS69" i="27"/>
  <c r="AK70" i="27"/>
  <c r="AL70" i="27"/>
  <c r="AM70" i="27"/>
  <c r="AN70" i="27"/>
  <c r="AO70" i="27"/>
  <c r="AP70" i="27"/>
  <c r="AQ70" i="27"/>
  <c r="AR70" i="27"/>
  <c r="AS70" i="27"/>
  <c r="AT70" i="27"/>
  <c r="AK71" i="27"/>
  <c r="AL71" i="27"/>
  <c r="AM71" i="27"/>
  <c r="AN71" i="27"/>
  <c r="AO71" i="27"/>
  <c r="AP71" i="27"/>
  <c r="AQ71" i="27"/>
  <c r="AR71" i="27"/>
  <c r="AS71" i="27"/>
  <c r="AT71" i="27"/>
  <c r="AK72" i="27"/>
  <c r="AL72" i="27"/>
  <c r="AM72" i="27"/>
  <c r="AN72" i="27"/>
  <c r="AO72" i="27"/>
  <c r="AP72" i="27"/>
  <c r="AQ72" i="27"/>
  <c r="AR72" i="27"/>
  <c r="AS72" i="27"/>
  <c r="AK73" i="27"/>
  <c r="AL73" i="27"/>
  <c r="AM73" i="27"/>
  <c r="AN73" i="27"/>
  <c r="AO73" i="27"/>
  <c r="AP73" i="27"/>
  <c r="AQ73" i="27"/>
  <c r="AR73" i="27"/>
  <c r="AS73" i="27"/>
  <c r="AK74" i="27"/>
  <c r="AL74" i="27"/>
  <c r="AM74" i="27"/>
  <c r="AN74" i="27"/>
  <c r="AO74" i="27"/>
  <c r="AP74" i="27"/>
  <c r="AQ74" i="27"/>
  <c r="AR74" i="27"/>
  <c r="AS74" i="27"/>
  <c r="AK75" i="27"/>
  <c r="AL75" i="27"/>
  <c r="AM75" i="27"/>
  <c r="AN75" i="27"/>
  <c r="AO75" i="27"/>
  <c r="AP75" i="27"/>
  <c r="AQ75" i="27"/>
  <c r="AR75" i="27"/>
  <c r="AS75" i="27"/>
  <c r="AK76" i="27"/>
  <c r="AL76" i="27"/>
  <c r="AM76" i="27"/>
  <c r="AN76" i="27"/>
  <c r="AO76" i="27"/>
  <c r="AP76" i="27"/>
  <c r="AQ76" i="27"/>
  <c r="AR76" i="27"/>
  <c r="AS76" i="27"/>
  <c r="AK77" i="27"/>
  <c r="AL77" i="27"/>
  <c r="AM77" i="27"/>
  <c r="AN77" i="27"/>
  <c r="AO77" i="27"/>
  <c r="AP77" i="27"/>
  <c r="AQ77" i="27"/>
  <c r="AR77" i="27"/>
  <c r="AS77" i="27"/>
  <c r="AT77" i="27"/>
  <c r="AK78" i="27"/>
  <c r="AL78" i="27"/>
  <c r="AM78" i="27"/>
  <c r="AN78" i="27"/>
  <c r="AO78" i="27"/>
  <c r="AP78" i="27"/>
  <c r="AQ78" i="27"/>
  <c r="AR78" i="27"/>
  <c r="AS78" i="27"/>
  <c r="AK79" i="27"/>
  <c r="AL79" i="27"/>
  <c r="AM79" i="27"/>
  <c r="AN79" i="27"/>
  <c r="AO79" i="27"/>
  <c r="AP79" i="27"/>
  <c r="AQ79" i="27"/>
  <c r="AR79" i="27"/>
  <c r="AS79" i="27"/>
  <c r="AT79" i="27"/>
  <c r="AK80" i="27"/>
  <c r="AL80" i="27"/>
  <c r="AM80" i="27"/>
  <c r="AN80" i="27"/>
  <c r="AO80" i="27"/>
  <c r="AP80" i="27"/>
  <c r="AQ80" i="27"/>
  <c r="AR80" i="27"/>
  <c r="AS80" i="27"/>
  <c r="AK81" i="27"/>
  <c r="AL81" i="27"/>
  <c r="AM81" i="27"/>
  <c r="AN81" i="27"/>
  <c r="AO81" i="27"/>
  <c r="AP81" i="27"/>
  <c r="AQ81" i="27"/>
  <c r="AR81" i="27"/>
  <c r="AS81" i="27"/>
  <c r="AK82" i="27"/>
  <c r="AL82" i="27"/>
  <c r="AM82" i="27"/>
  <c r="AN82" i="27"/>
  <c r="AO82" i="27"/>
  <c r="AP82" i="27"/>
  <c r="AQ82" i="27"/>
  <c r="AR82" i="27"/>
  <c r="AS82" i="27"/>
  <c r="AT82" i="27"/>
  <c r="AK83" i="27"/>
  <c r="AL83" i="27"/>
  <c r="AM83" i="27"/>
  <c r="AN83" i="27"/>
  <c r="AO83" i="27"/>
  <c r="AP83" i="27"/>
  <c r="AQ83" i="27"/>
  <c r="AR83" i="27"/>
  <c r="AS83" i="27"/>
  <c r="AK84" i="27"/>
  <c r="AL84" i="27"/>
  <c r="AM84" i="27"/>
  <c r="AN84" i="27"/>
  <c r="AO84" i="27"/>
  <c r="AP84" i="27"/>
  <c r="AQ84" i="27"/>
  <c r="AR84" i="27"/>
  <c r="AS84" i="27"/>
  <c r="AK85" i="27"/>
  <c r="AL85" i="27"/>
  <c r="AM85" i="27"/>
  <c r="AN85" i="27"/>
  <c r="AO85" i="27"/>
  <c r="AP85" i="27"/>
  <c r="AQ85" i="27"/>
  <c r="AR85" i="27"/>
  <c r="AS85" i="27"/>
  <c r="AK86" i="27"/>
  <c r="AL86" i="27"/>
  <c r="AM86" i="27"/>
  <c r="AN86" i="27"/>
  <c r="AO86" i="27"/>
  <c r="AP86" i="27"/>
  <c r="AQ86" i="27"/>
  <c r="AR86" i="27"/>
  <c r="AS86" i="27"/>
  <c r="AT86" i="27"/>
  <c r="AK87" i="27"/>
  <c r="AL87" i="27"/>
  <c r="AM87" i="27"/>
  <c r="AN87" i="27"/>
  <c r="AO87" i="27"/>
  <c r="AP87" i="27"/>
  <c r="AQ87" i="27"/>
  <c r="AR87" i="27"/>
  <c r="AS87" i="27"/>
  <c r="AT87" i="27"/>
  <c r="AK88" i="27"/>
  <c r="AL88" i="27"/>
  <c r="AM88" i="27"/>
  <c r="AN88" i="27"/>
  <c r="AO88" i="27"/>
  <c r="AP88" i="27"/>
  <c r="AQ88" i="27"/>
  <c r="AR88" i="27"/>
  <c r="AS88" i="27"/>
  <c r="AK89" i="27"/>
  <c r="AL89" i="27"/>
  <c r="AM89" i="27"/>
  <c r="AN89" i="27"/>
  <c r="AO89" i="27"/>
  <c r="AP89" i="27"/>
  <c r="AQ89" i="27"/>
  <c r="AR89" i="27"/>
  <c r="AS89" i="27"/>
  <c r="AK90" i="27"/>
  <c r="AL90" i="27"/>
  <c r="AM90" i="27"/>
  <c r="AN90" i="27"/>
  <c r="AO90" i="27"/>
  <c r="AP90" i="27"/>
  <c r="AQ90" i="27"/>
  <c r="AR90" i="27"/>
  <c r="AS90" i="27"/>
  <c r="AK91" i="27"/>
  <c r="AL91" i="27"/>
  <c r="AM91" i="27"/>
  <c r="AN91" i="27"/>
  <c r="AO91" i="27"/>
  <c r="AP91" i="27"/>
  <c r="AQ91" i="27"/>
  <c r="AR91" i="27"/>
  <c r="AS91" i="27"/>
  <c r="AK92" i="27"/>
  <c r="AL92" i="27"/>
  <c r="AM92" i="27"/>
  <c r="AN92" i="27"/>
  <c r="AO92" i="27"/>
  <c r="AP92" i="27"/>
  <c r="AQ92" i="27"/>
  <c r="AR92" i="27"/>
  <c r="AS92" i="27"/>
  <c r="AK93" i="27"/>
  <c r="AL93" i="27"/>
  <c r="AM93" i="27"/>
  <c r="AN93" i="27"/>
  <c r="AO93" i="27"/>
  <c r="AP93" i="27"/>
  <c r="AQ93" i="27"/>
  <c r="AR93" i="27"/>
  <c r="AS93" i="27"/>
  <c r="AK94" i="27"/>
  <c r="AL94" i="27"/>
  <c r="AM94" i="27"/>
  <c r="AN94" i="27"/>
  <c r="AO94" i="27"/>
  <c r="AP94" i="27"/>
  <c r="AQ94" i="27"/>
  <c r="AR94" i="27"/>
  <c r="AS94" i="27"/>
  <c r="AT94" i="27"/>
  <c r="AK95" i="27"/>
  <c r="AL95" i="27"/>
  <c r="AM95" i="27"/>
  <c r="AN95" i="27"/>
  <c r="AO95" i="27"/>
  <c r="AP95" i="27"/>
  <c r="AQ95" i="27"/>
  <c r="AR95" i="27"/>
  <c r="AS95" i="27"/>
  <c r="AT95" i="27"/>
  <c r="AK96" i="27"/>
  <c r="AL96" i="27"/>
  <c r="AM96" i="27"/>
  <c r="AN96" i="27"/>
  <c r="AO96" i="27"/>
  <c r="AP96" i="27"/>
  <c r="AQ96" i="27"/>
  <c r="AR96" i="27"/>
  <c r="AS96" i="27"/>
  <c r="AK97" i="27"/>
  <c r="AL97" i="27"/>
  <c r="AM97" i="27"/>
  <c r="AN97" i="27"/>
  <c r="AO97" i="27"/>
  <c r="AP97" i="27"/>
  <c r="AQ97" i="27"/>
  <c r="AR97" i="27"/>
  <c r="AS97" i="27"/>
  <c r="AT97" i="27"/>
  <c r="AK98" i="27"/>
  <c r="AL98" i="27"/>
  <c r="AM98" i="27"/>
  <c r="AN98" i="27"/>
  <c r="AO98" i="27"/>
  <c r="AP98" i="27"/>
  <c r="AQ98" i="27"/>
  <c r="AR98" i="27"/>
  <c r="AS98" i="27"/>
  <c r="AK99" i="27"/>
  <c r="AL99" i="27"/>
  <c r="AM99" i="27"/>
  <c r="AN99" i="27"/>
  <c r="AO99" i="27"/>
  <c r="AP99" i="27"/>
  <c r="AQ99" i="27"/>
  <c r="AR99" i="27"/>
  <c r="AS99" i="27"/>
  <c r="AK100" i="27"/>
  <c r="AL100" i="27"/>
  <c r="AM100" i="27"/>
  <c r="AN100" i="27"/>
  <c r="AO100" i="27"/>
  <c r="AP100" i="27"/>
  <c r="AQ100" i="27"/>
  <c r="AR100" i="27"/>
  <c r="AS100" i="27"/>
  <c r="AK101" i="27"/>
  <c r="AL101" i="27"/>
  <c r="AM101" i="27"/>
  <c r="AN101" i="27"/>
  <c r="AO101" i="27"/>
  <c r="AP101" i="27"/>
  <c r="AQ101" i="27"/>
  <c r="AR101" i="27"/>
  <c r="AS101" i="27"/>
  <c r="AK102" i="27"/>
  <c r="AL102" i="27"/>
  <c r="AM102" i="27"/>
  <c r="AN102" i="27"/>
  <c r="AO102" i="27"/>
  <c r="AP102" i="27"/>
  <c r="AQ102" i="27"/>
  <c r="AR102" i="27"/>
  <c r="AS102" i="27"/>
  <c r="AT102" i="27"/>
  <c r="AK103" i="27"/>
  <c r="AL103" i="27"/>
  <c r="AM103" i="27"/>
  <c r="AN103" i="27"/>
  <c r="AO103" i="27"/>
  <c r="AP103" i="27"/>
  <c r="AQ103" i="27"/>
  <c r="AR103" i="27"/>
  <c r="AS103" i="27"/>
  <c r="AT103" i="27"/>
  <c r="AK104" i="27"/>
  <c r="AL104" i="27"/>
  <c r="AM104" i="27"/>
  <c r="AN104" i="27"/>
  <c r="AO104" i="27"/>
  <c r="AP104" i="27"/>
  <c r="AQ104" i="27"/>
  <c r="AR104" i="27"/>
  <c r="AS104" i="27"/>
  <c r="AK105" i="27"/>
  <c r="AL105" i="27"/>
  <c r="AM105" i="27"/>
  <c r="AN105" i="27"/>
  <c r="AO105" i="27"/>
  <c r="AP105" i="27"/>
  <c r="AQ105" i="27"/>
  <c r="AR105" i="27"/>
  <c r="AS105" i="27"/>
  <c r="AK106" i="27"/>
  <c r="AL106" i="27"/>
  <c r="AM106" i="27"/>
  <c r="AN106" i="27"/>
  <c r="AO106" i="27"/>
  <c r="AP106" i="27"/>
  <c r="AQ106" i="27"/>
  <c r="AR106" i="27"/>
  <c r="AS106" i="27"/>
  <c r="AT106" i="27"/>
  <c r="AK107" i="27"/>
  <c r="AL107" i="27"/>
  <c r="AM107" i="27"/>
  <c r="AN107" i="27"/>
  <c r="AO107" i="27"/>
  <c r="AP107" i="27"/>
  <c r="AQ107" i="27"/>
  <c r="AR107" i="27"/>
  <c r="AS107" i="27"/>
  <c r="AK108" i="27"/>
  <c r="AL108" i="27"/>
  <c r="AM108" i="27"/>
  <c r="AN108" i="27"/>
  <c r="AO108" i="27"/>
  <c r="AP108" i="27"/>
  <c r="AQ108" i="27"/>
  <c r="AR108" i="27"/>
  <c r="AS108" i="27"/>
  <c r="AK109" i="27"/>
  <c r="AL109" i="27"/>
  <c r="AM109" i="27"/>
  <c r="AN109" i="27"/>
  <c r="AO109" i="27"/>
  <c r="AP109" i="27"/>
  <c r="AQ109" i="27"/>
  <c r="AR109" i="27"/>
  <c r="AS109" i="27"/>
  <c r="AK110" i="27"/>
  <c r="AL110" i="27"/>
  <c r="AM110" i="27"/>
  <c r="AN110" i="27"/>
  <c r="AO110" i="27"/>
  <c r="AP110" i="27"/>
  <c r="AQ110" i="27"/>
  <c r="AR110" i="27"/>
  <c r="AS110" i="27"/>
  <c r="AT110" i="27"/>
  <c r="AK111" i="27"/>
  <c r="AL111" i="27"/>
  <c r="AM111" i="27"/>
  <c r="AN111" i="27"/>
  <c r="AO111" i="27"/>
  <c r="AP111" i="27"/>
  <c r="AQ111" i="27"/>
  <c r="AR111" i="27"/>
  <c r="AS111" i="27"/>
  <c r="AT111" i="27"/>
  <c r="AK112" i="27"/>
  <c r="AL112" i="27"/>
  <c r="AM112" i="27"/>
  <c r="AN112" i="27"/>
  <c r="AO112" i="27"/>
  <c r="AP112" i="27"/>
  <c r="AQ112" i="27"/>
  <c r="AR112" i="27"/>
  <c r="AS112" i="27"/>
  <c r="AK113" i="27"/>
  <c r="AL113" i="27"/>
  <c r="AM113" i="27"/>
  <c r="AN113" i="27"/>
  <c r="AO113" i="27"/>
  <c r="AP113" i="27"/>
  <c r="AQ113" i="27"/>
  <c r="AR113" i="27"/>
  <c r="AS113" i="27"/>
  <c r="AK114" i="27"/>
  <c r="AL114" i="27"/>
  <c r="AM114" i="27"/>
  <c r="AN114" i="27"/>
  <c r="AO114" i="27"/>
  <c r="AP114" i="27"/>
  <c r="AQ114" i="27"/>
  <c r="AR114" i="27"/>
  <c r="AS114" i="27"/>
  <c r="AK115" i="27"/>
  <c r="AL115" i="27"/>
  <c r="AM115" i="27"/>
  <c r="AN115" i="27"/>
  <c r="AO115" i="27"/>
  <c r="AP115" i="27"/>
  <c r="AQ115" i="27"/>
  <c r="AR115" i="27"/>
  <c r="AS115" i="27"/>
  <c r="AK116" i="27"/>
  <c r="AL116" i="27"/>
  <c r="AM116" i="27"/>
  <c r="AN116" i="27"/>
  <c r="AO116" i="27"/>
  <c r="AP116" i="27"/>
  <c r="AQ116" i="27"/>
  <c r="AR116" i="27"/>
  <c r="AS116" i="27"/>
  <c r="AK117" i="27"/>
  <c r="AL117" i="27"/>
  <c r="AM117" i="27"/>
  <c r="AN117" i="27"/>
  <c r="AO117" i="27"/>
  <c r="AP117" i="27"/>
  <c r="AQ117" i="27"/>
  <c r="AR117" i="27"/>
  <c r="AS117" i="27"/>
  <c r="AK118" i="27"/>
  <c r="AL118" i="27"/>
  <c r="AM118" i="27"/>
  <c r="AN118" i="27"/>
  <c r="AO118" i="27"/>
  <c r="AP118" i="27"/>
  <c r="AQ118" i="27"/>
  <c r="AR118" i="27"/>
  <c r="AS118" i="27"/>
  <c r="AT118" i="27"/>
  <c r="AK119" i="27"/>
  <c r="AL119" i="27"/>
  <c r="AM119" i="27"/>
  <c r="AN119" i="27"/>
  <c r="AO119" i="27"/>
  <c r="AP119" i="27"/>
  <c r="AQ119" i="27"/>
  <c r="AR119" i="27"/>
  <c r="AS119" i="27"/>
  <c r="AT119" i="27"/>
  <c r="AK120" i="27"/>
  <c r="AL120" i="27"/>
  <c r="AM120" i="27"/>
  <c r="AN120" i="27"/>
  <c r="AO120" i="27"/>
  <c r="AP120" i="27"/>
  <c r="AQ120" i="27"/>
  <c r="AR120" i="27"/>
  <c r="AS120" i="27"/>
  <c r="AK121" i="27"/>
  <c r="AL121" i="27"/>
  <c r="AM121" i="27"/>
  <c r="AN121" i="27"/>
  <c r="AO121" i="27"/>
  <c r="AP121" i="27"/>
  <c r="AQ121" i="27"/>
  <c r="AR121" i="27"/>
  <c r="AS121" i="27"/>
  <c r="AK122" i="27"/>
  <c r="AL122" i="27"/>
  <c r="AM122" i="27"/>
  <c r="AN122" i="27"/>
  <c r="AO122" i="27"/>
  <c r="AP122" i="27"/>
  <c r="AQ122" i="27"/>
  <c r="AR122" i="27"/>
  <c r="AS122" i="27"/>
  <c r="AT122" i="27"/>
  <c r="AK123" i="27"/>
  <c r="AL123" i="27"/>
  <c r="AM123" i="27"/>
  <c r="AN123" i="27"/>
  <c r="AO123" i="27"/>
  <c r="AP123" i="27"/>
  <c r="AQ123" i="27"/>
  <c r="AR123" i="27"/>
  <c r="AS123" i="27"/>
  <c r="AT123" i="27"/>
  <c r="AK124" i="27"/>
  <c r="AL124" i="27"/>
  <c r="AM124" i="27"/>
  <c r="AN124" i="27"/>
  <c r="AO124" i="27"/>
  <c r="AP124" i="27"/>
  <c r="AQ124" i="27"/>
  <c r="AR124" i="27"/>
  <c r="AS124" i="27"/>
  <c r="AK125" i="27"/>
  <c r="AL125" i="27"/>
  <c r="AM125" i="27"/>
  <c r="AN125" i="27"/>
  <c r="AO125" i="27"/>
  <c r="AP125" i="27"/>
  <c r="AQ125" i="27"/>
  <c r="AR125" i="27"/>
  <c r="AS125" i="27"/>
  <c r="AK126" i="27"/>
  <c r="AL126" i="27"/>
  <c r="AM126" i="27"/>
  <c r="AN126" i="27"/>
  <c r="AO126" i="27"/>
  <c r="AP126" i="27"/>
  <c r="AQ126" i="27"/>
  <c r="AR126" i="27"/>
  <c r="AS126" i="27"/>
  <c r="AT126" i="27"/>
  <c r="AK127" i="27"/>
  <c r="AL127" i="27"/>
  <c r="AM127" i="27"/>
  <c r="AN127" i="27"/>
  <c r="AO127" i="27"/>
  <c r="AP127" i="27"/>
  <c r="AQ127" i="27"/>
  <c r="AR127" i="27"/>
  <c r="AS127" i="27"/>
  <c r="AT127" i="27"/>
  <c r="AK128" i="27"/>
  <c r="AL128" i="27"/>
  <c r="AM128" i="27"/>
  <c r="AN128" i="27"/>
  <c r="AO128" i="27"/>
  <c r="AP128" i="27"/>
  <c r="AQ128" i="27"/>
  <c r="AR128" i="27"/>
  <c r="AS128" i="27"/>
  <c r="AK129" i="27"/>
  <c r="AL129" i="27"/>
  <c r="AM129" i="27"/>
  <c r="AN129" i="27"/>
  <c r="AO129" i="27"/>
  <c r="AP129" i="27"/>
  <c r="AQ129" i="27"/>
  <c r="AR129" i="27"/>
  <c r="AS129" i="27"/>
  <c r="AK130" i="27"/>
  <c r="AL130" i="27"/>
  <c r="AM130" i="27"/>
  <c r="AN130" i="27"/>
  <c r="AO130" i="27"/>
  <c r="AP130" i="27"/>
  <c r="AQ130" i="27"/>
  <c r="AR130" i="27"/>
  <c r="AS130" i="27"/>
  <c r="AK131" i="27"/>
  <c r="AL131" i="27"/>
  <c r="AM131" i="27"/>
  <c r="AN131" i="27"/>
  <c r="AO131" i="27"/>
  <c r="AP131" i="27"/>
  <c r="AQ131" i="27"/>
  <c r="AR131" i="27"/>
  <c r="AS131" i="27"/>
  <c r="AK132" i="27"/>
  <c r="AL132" i="27"/>
  <c r="AM132" i="27"/>
  <c r="AN132" i="27"/>
  <c r="AO132" i="27"/>
  <c r="AP132" i="27"/>
  <c r="AQ132" i="27"/>
  <c r="AR132" i="27"/>
  <c r="AS132" i="27"/>
  <c r="AK133" i="27"/>
  <c r="AL133" i="27"/>
  <c r="AM133" i="27"/>
  <c r="AN133" i="27"/>
  <c r="AO133" i="27"/>
  <c r="AP133" i="27"/>
  <c r="AQ133" i="27"/>
  <c r="AR133" i="27"/>
  <c r="AS133" i="27"/>
  <c r="AK134" i="27"/>
  <c r="AL134" i="27"/>
  <c r="AM134" i="27"/>
  <c r="AN134" i="27"/>
  <c r="AO134" i="27"/>
  <c r="AP134" i="27"/>
  <c r="AQ134" i="27"/>
  <c r="AR134" i="27"/>
  <c r="AS134" i="27"/>
  <c r="AT134" i="27"/>
  <c r="AK135" i="27"/>
  <c r="AL135" i="27"/>
  <c r="AM135" i="27"/>
  <c r="AN135" i="27"/>
  <c r="AO135" i="27"/>
  <c r="AP135" i="27"/>
  <c r="AQ135" i="27"/>
  <c r="AR135" i="27"/>
  <c r="AS135" i="27"/>
  <c r="AT135" i="27"/>
  <c r="AK136" i="27"/>
  <c r="AL136" i="27"/>
  <c r="AM136" i="27"/>
  <c r="AN136" i="27"/>
  <c r="AO136" i="27"/>
  <c r="AP136" i="27"/>
  <c r="AQ136" i="27"/>
  <c r="AR136" i="27"/>
  <c r="AS136" i="27"/>
  <c r="AK137" i="27"/>
  <c r="AL137" i="27"/>
  <c r="AM137" i="27"/>
  <c r="AN137" i="27"/>
  <c r="AO137" i="27"/>
  <c r="AP137" i="27"/>
  <c r="AQ137" i="27"/>
  <c r="AR137" i="27"/>
  <c r="AS137" i="27"/>
  <c r="AT137" i="27"/>
  <c r="AK138" i="27"/>
  <c r="AL138" i="27"/>
  <c r="AM138" i="27"/>
  <c r="AN138" i="27"/>
  <c r="AO138" i="27"/>
  <c r="AP138" i="27"/>
  <c r="AQ138" i="27"/>
  <c r="AR138" i="27"/>
  <c r="AS138" i="27"/>
  <c r="AT138" i="27"/>
  <c r="AK139" i="27"/>
  <c r="AL139" i="27"/>
  <c r="AM139" i="27"/>
  <c r="AN139" i="27"/>
  <c r="AO139" i="27"/>
  <c r="AP139" i="27"/>
  <c r="AQ139" i="27"/>
  <c r="AR139" i="27"/>
  <c r="AS139" i="27"/>
  <c r="AK140" i="27"/>
  <c r="AL140" i="27"/>
  <c r="AM140" i="27"/>
  <c r="AN140" i="27"/>
  <c r="AO140" i="27"/>
  <c r="AP140" i="27"/>
  <c r="AQ140" i="27"/>
  <c r="AR140" i="27"/>
  <c r="AS140" i="27"/>
  <c r="AK141" i="27"/>
  <c r="AL141" i="27"/>
  <c r="AM141" i="27"/>
  <c r="AN141" i="27"/>
  <c r="AO141" i="27"/>
  <c r="AP141" i="27"/>
  <c r="AQ141" i="27"/>
  <c r="AR141" i="27"/>
  <c r="AS141" i="27"/>
  <c r="AK142" i="27"/>
  <c r="AL142" i="27"/>
  <c r="AM142" i="27"/>
  <c r="AN142" i="27"/>
  <c r="AO142" i="27"/>
  <c r="AP142" i="27"/>
  <c r="AQ142" i="27"/>
  <c r="AR142" i="27"/>
  <c r="AS142" i="27"/>
  <c r="AT142" i="27"/>
  <c r="AK143" i="27"/>
  <c r="AL143" i="27"/>
  <c r="AM143" i="27"/>
  <c r="AN143" i="27"/>
  <c r="AO143" i="27"/>
  <c r="AP143" i="27"/>
  <c r="AQ143" i="27"/>
  <c r="AR143" i="27"/>
  <c r="AS143" i="27"/>
  <c r="AT143" i="27"/>
  <c r="AK144" i="27"/>
  <c r="AL144" i="27"/>
  <c r="AM144" i="27"/>
  <c r="AN144" i="27"/>
  <c r="AO144" i="27"/>
  <c r="AP144" i="27"/>
  <c r="AQ144" i="27"/>
  <c r="AR144" i="27"/>
  <c r="AS144" i="27"/>
  <c r="AK145" i="27"/>
  <c r="AL145" i="27"/>
  <c r="AM145" i="27"/>
  <c r="AN145" i="27"/>
  <c r="AO145" i="27"/>
  <c r="AP145" i="27"/>
  <c r="AQ145" i="27"/>
  <c r="AR145" i="27"/>
  <c r="AS145" i="27"/>
  <c r="AK146" i="27"/>
  <c r="AL146" i="27"/>
  <c r="AM146" i="27"/>
  <c r="AN146" i="27"/>
  <c r="AO146" i="27"/>
  <c r="AP146" i="27"/>
  <c r="AQ146" i="27"/>
  <c r="AR146" i="27"/>
  <c r="AS146" i="27"/>
  <c r="AK147" i="27"/>
  <c r="AL147" i="27"/>
  <c r="AM147" i="27"/>
  <c r="AN147" i="27"/>
  <c r="AO147" i="27"/>
  <c r="AP147" i="27"/>
  <c r="AQ147" i="27"/>
  <c r="AR147" i="27"/>
  <c r="AS147" i="27"/>
  <c r="AT147" i="27"/>
  <c r="AK148" i="27"/>
  <c r="AL148" i="27"/>
  <c r="AM148" i="27"/>
  <c r="AN148" i="27"/>
  <c r="AO148" i="27"/>
  <c r="AP148" i="27"/>
  <c r="AQ148" i="27"/>
  <c r="AR148" i="27"/>
  <c r="AS148" i="27"/>
  <c r="AK149" i="27"/>
  <c r="AL149" i="27"/>
  <c r="AM149" i="27"/>
  <c r="AN149" i="27"/>
  <c r="AO149" i="27"/>
  <c r="AP149" i="27"/>
  <c r="AQ149" i="27"/>
  <c r="AR149" i="27"/>
  <c r="AS149" i="27"/>
  <c r="AK150" i="27"/>
  <c r="AL150" i="27"/>
  <c r="AM150" i="27"/>
  <c r="AN150" i="27"/>
  <c r="AO150" i="27"/>
  <c r="AP150" i="27"/>
  <c r="AQ150" i="27"/>
  <c r="AR150" i="27"/>
  <c r="AS150" i="27"/>
  <c r="AT150" i="27"/>
  <c r="AK151" i="27"/>
  <c r="AL151" i="27"/>
  <c r="AM151" i="27"/>
  <c r="AN151" i="27"/>
  <c r="AO151" i="27"/>
  <c r="AP151" i="27"/>
  <c r="AQ151" i="27"/>
  <c r="AR151" i="27"/>
  <c r="AS151" i="27"/>
  <c r="AT151" i="27"/>
  <c r="AK152" i="27"/>
  <c r="AL152" i="27"/>
  <c r="AM152" i="27"/>
  <c r="AN152" i="27"/>
  <c r="AO152" i="27"/>
  <c r="AP152" i="27"/>
  <c r="AQ152" i="27"/>
  <c r="AR152" i="27"/>
  <c r="AS152" i="27"/>
  <c r="AK153" i="27"/>
  <c r="AL153" i="27"/>
  <c r="AM153" i="27"/>
  <c r="AN153" i="27"/>
  <c r="AO153" i="27"/>
  <c r="AP153" i="27"/>
  <c r="AQ153" i="27"/>
  <c r="AR153" i="27"/>
  <c r="AS153" i="27"/>
  <c r="AT153" i="27"/>
  <c r="AK154" i="27"/>
  <c r="AL154" i="27"/>
  <c r="AM154" i="27"/>
  <c r="AN154" i="27"/>
  <c r="AO154" i="27"/>
  <c r="AP154" i="27"/>
  <c r="AQ154" i="27"/>
  <c r="AR154" i="27"/>
  <c r="AS154" i="27"/>
  <c r="AT154" i="27"/>
  <c r="AK155" i="27"/>
  <c r="AL155" i="27"/>
  <c r="AM155" i="27"/>
  <c r="AN155" i="27"/>
  <c r="AO155" i="27"/>
  <c r="AP155" i="27"/>
  <c r="AQ155" i="27"/>
  <c r="AR155" i="27"/>
  <c r="AS155" i="27"/>
  <c r="AK156" i="27"/>
  <c r="AL156" i="27"/>
  <c r="AM156" i="27"/>
  <c r="AN156" i="27"/>
  <c r="AO156" i="27"/>
  <c r="AP156" i="27"/>
  <c r="AQ156" i="27"/>
  <c r="AR156" i="27"/>
  <c r="AS156" i="27"/>
  <c r="AK157" i="27"/>
  <c r="AL157" i="27"/>
  <c r="AM157" i="27"/>
  <c r="AN157" i="27"/>
  <c r="AO157" i="27"/>
  <c r="AP157" i="27"/>
  <c r="AQ157" i="27"/>
  <c r="AR157" i="27"/>
  <c r="AS157" i="27"/>
  <c r="AK158" i="27"/>
  <c r="AL158" i="27"/>
  <c r="AM158" i="27"/>
  <c r="AN158" i="27"/>
  <c r="AO158" i="27"/>
  <c r="AP158" i="27"/>
  <c r="AQ158" i="27"/>
  <c r="AR158" i="27"/>
  <c r="AS158" i="27"/>
  <c r="AT158" i="27"/>
  <c r="AK159" i="27"/>
  <c r="AL159" i="27"/>
  <c r="AM159" i="27"/>
  <c r="AN159" i="27"/>
  <c r="AO159" i="27"/>
  <c r="AP159" i="27"/>
  <c r="AQ159" i="27"/>
  <c r="AR159" i="27"/>
  <c r="AS159" i="27"/>
  <c r="AT159" i="27"/>
  <c r="AK160" i="27"/>
  <c r="AL160" i="27"/>
  <c r="AM160" i="27"/>
  <c r="AN160" i="27"/>
  <c r="AO160" i="27"/>
  <c r="AP160" i="27"/>
  <c r="AQ160" i="27"/>
  <c r="AR160" i="27"/>
  <c r="AS160" i="27"/>
  <c r="AK161" i="27"/>
  <c r="AL161" i="27"/>
  <c r="AM161" i="27"/>
  <c r="AN161" i="27"/>
  <c r="AO161" i="27"/>
  <c r="AP161" i="27"/>
  <c r="AQ161" i="27"/>
  <c r="AR161" i="27"/>
  <c r="AS161" i="27"/>
  <c r="AK162" i="27"/>
  <c r="AL162" i="27"/>
  <c r="AM162" i="27"/>
  <c r="AN162" i="27"/>
  <c r="AO162" i="27"/>
  <c r="AP162" i="27"/>
  <c r="AQ162" i="27"/>
  <c r="AR162" i="27"/>
  <c r="AS162" i="27"/>
  <c r="AT162" i="27"/>
  <c r="AK163" i="27"/>
  <c r="AL163" i="27"/>
  <c r="AM163" i="27"/>
  <c r="AN163" i="27"/>
  <c r="AO163" i="27"/>
  <c r="AP163" i="27"/>
  <c r="AQ163" i="27"/>
  <c r="AR163" i="27"/>
  <c r="AS163" i="27"/>
  <c r="AK164" i="27"/>
  <c r="AL164" i="27"/>
  <c r="AM164" i="27"/>
  <c r="AN164" i="27"/>
  <c r="AO164" i="27"/>
  <c r="AP164" i="27"/>
  <c r="AQ164" i="27"/>
  <c r="AR164" i="27"/>
  <c r="AS164" i="27"/>
  <c r="AK165" i="27"/>
  <c r="AL165" i="27"/>
  <c r="AM165" i="27"/>
  <c r="AN165" i="27"/>
  <c r="AO165" i="27"/>
  <c r="AP165" i="27"/>
  <c r="AQ165" i="27"/>
  <c r="AR165" i="27"/>
  <c r="AS165" i="27"/>
  <c r="AK166" i="27"/>
  <c r="AL166" i="27"/>
  <c r="AM166" i="27"/>
  <c r="AN166" i="27"/>
  <c r="AO166" i="27"/>
  <c r="AP166" i="27"/>
  <c r="AQ166" i="27"/>
  <c r="AR166" i="27"/>
  <c r="AS166" i="27"/>
  <c r="AT166" i="27"/>
  <c r="AK167" i="27"/>
  <c r="AL167" i="27"/>
  <c r="AM167" i="27"/>
  <c r="AN167" i="27"/>
  <c r="AO167" i="27"/>
  <c r="AP167" i="27"/>
  <c r="AQ167" i="27"/>
  <c r="AR167" i="27"/>
  <c r="AS167" i="27"/>
  <c r="AT167" i="27"/>
  <c r="AK168" i="27"/>
  <c r="AL168" i="27"/>
  <c r="AM168" i="27"/>
  <c r="AN168" i="27"/>
  <c r="AO168" i="27"/>
  <c r="AP168" i="27"/>
  <c r="AQ168" i="27"/>
  <c r="AR168" i="27"/>
  <c r="AS168" i="27"/>
  <c r="AK169" i="27"/>
  <c r="AL169" i="27"/>
  <c r="AM169" i="27"/>
  <c r="AN169" i="27"/>
  <c r="AO169" i="27"/>
  <c r="AP169" i="27"/>
  <c r="AQ169" i="27"/>
  <c r="AR169" i="27"/>
  <c r="AS169" i="27"/>
  <c r="AT169" i="27"/>
  <c r="AK170" i="27"/>
  <c r="AL170" i="27"/>
  <c r="AM170" i="27"/>
  <c r="AN170" i="27"/>
  <c r="AO170" i="27"/>
  <c r="AP170" i="27"/>
  <c r="AQ170" i="27"/>
  <c r="AR170" i="27"/>
  <c r="AS170" i="27"/>
  <c r="AK171" i="27"/>
  <c r="AL171" i="27"/>
  <c r="AM171" i="27"/>
  <c r="AN171" i="27"/>
  <c r="AO171" i="27"/>
  <c r="AP171" i="27"/>
  <c r="AQ171" i="27"/>
  <c r="AR171" i="27"/>
  <c r="AS171" i="27"/>
  <c r="AK172" i="27"/>
  <c r="AL172" i="27"/>
  <c r="AM172" i="27"/>
  <c r="AN172" i="27"/>
  <c r="AO172" i="27"/>
  <c r="AP172" i="27"/>
  <c r="AQ172" i="27"/>
  <c r="AR172" i="27"/>
  <c r="AS172" i="27"/>
  <c r="AK173" i="27"/>
  <c r="AL173" i="27"/>
  <c r="AM173" i="27"/>
  <c r="AN173" i="27"/>
  <c r="AO173" i="27"/>
  <c r="AP173" i="27"/>
  <c r="AQ173" i="27"/>
  <c r="AR173" i="27"/>
  <c r="AS173" i="27"/>
  <c r="AK174" i="27"/>
  <c r="AL174" i="27"/>
  <c r="AM174" i="27"/>
  <c r="AN174" i="27"/>
  <c r="AO174" i="27"/>
  <c r="AP174" i="27"/>
  <c r="AQ174" i="27"/>
  <c r="AR174" i="27"/>
  <c r="AS174" i="27"/>
  <c r="AT174" i="27"/>
  <c r="AK175" i="27"/>
  <c r="AL175" i="27"/>
  <c r="AM175" i="27"/>
  <c r="AN175" i="27"/>
  <c r="AO175" i="27"/>
  <c r="AP175" i="27"/>
  <c r="AQ175" i="27"/>
  <c r="AR175" i="27"/>
  <c r="AS175" i="27"/>
  <c r="AT175" i="27"/>
  <c r="AK176" i="27"/>
  <c r="AL176" i="27"/>
  <c r="AM176" i="27"/>
  <c r="AN176" i="27"/>
  <c r="AO176" i="27"/>
  <c r="AP176" i="27"/>
  <c r="AQ176" i="27"/>
  <c r="AR176" i="27"/>
  <c r="AS176" i="27"/>
  <c r="AK177" i="27"/>
  <c r="AL177" i="27"/>
  <c r="AM177" i="27"/>
  <c r="AN177" i="27"/>
  <c r="AO177" i="27"/>
  <c r="AP177" i="27"/>
  <c r="AQ177" i="27"/>
  <c r="AR177" i="27"/>
  <c r="AS177" i="27"/>
  <c r="AK178" i="27"/>
  <c r="AL178" i="27"/>
  <c r="AM178" i="27"/>
  <c r="AN178" i="27"/>
  <c r="AO178" i="27"/>
  <c r="AP178" i="27"/>
  <c r="AQ178" i="27"/>
  <c r="AR178" i="27"/>
  <c r="AS178" i="27"/>
  <c r="AT178" i="27"/>
  <c r="AK179" i="27"/>
  <c r="AL179" i="27"/>
  <c r="AM179" i="27"/>
  <c r="AN179" i="27"/>
  <c r="AO179" i="27"/>
  <c r="AP179" i="27"/>
  <c r="AQ179" i="27"/>
  <c r="AR179" i="27"/>
  <c r="AS179" i="27"/>
  <c r="AK180" i="27"/>
  <c r="AL180" i="27"/>
  <c r="AM180" i="27"/>
  <c r="AN180" i="27"/>
  <c r="AO180" i="27"/>
  <c r="AP180" i="27"/>
  <c r="AQ180" i="27"/>
  <c r="AR180" i="27"/>
  <c r="AS180" i="27"/>
  <c r="AK181" i="27"/>
  <c r="AL181" i="27"/>
  <c r="AM181" i="27"/>
  <c r="AN181" i="27"/>
  <c r="AO181" i="27"/>
  <c r="AP181" i="27"/>
  <c r="AQ181" i="27"/>
  <c r="AR181" i="27"/>
  <c r="AS181" i="27"/>
  <c r="AK182" i="27"/>
  <c r="AL182" i="27"/>
  <c r="AM182" i="27"/>
  <c r="AN182" i="27"/>
  <c r="AO182" i="27"/>
  <c r="AP182" i="27"/>
  <c r="AQ182" i="27"/>
  <c r="AR182" i="27"/>
  <c r="AS182" i="27"/>
  <c r="AT182" i="27"/>
  <c r="AK183" i="27"/>
  <c r="AL183" i="27"/>
  <c r="AM183" i="27"/>
  <c r="AN183" i="27"/>
  <c r="AO183" i="27"/>
  <c r="AP183" i="27"/>
  <c r="AQ183" i="27"/>
  <c r="AR183" i="27"/>
  <c r="AS183" i="27"/>
  <c r="AT183" i="27"/>
  <c r="AK184" i="27"/>
  <c r="AL184" i="27"/>
  <c r="AM184" i="27"/>
  <c r="AN184" i="27"/>
  <c r="AO184" i="27"/>
  <c r="AP184" i="27"/>
  <c r="AQ184" i="27"/>
  <c r="AR184" i="27"/>
  <c r="AS184" i="27"/>
  <c r="AK185" i="27"/>
  <c r="AL185" i="27"/>
  <c r="AM185" i="27"/>
  <c r="AN185" i="27"/>
  <c r="AO185" i="27"/>
  <c r="AP185" i="27"/>
  <c r="AQ185" i="27"/>
  <c r="AR185" i="27"/>
  <c r="AS185" i="27"/>
  <c r="AT185" i="27"/>
  <c r="AK186" i="27"/>
  <c r="AL186" i="27"/>
  <c r="AM186" i="27"/>
  <c r="AN186" i="27"/>
  <c r="AO186" i="27"/>
  <c r="AP186" i="27"/>
  <c r="AQ186" i="27"/>
  <c r="AR186" i="27"/>
  <c r="AS186" i="27"/>
  <c r="AK187" i="27"/>
  <c r="AL187" i="27"/>
  <c r="AM187" i="27"/>
  <c r="AN187" i="27"/>
  <c r="AO187" i="27"/>
  <c r="AP187" i="27"/>
  <c r="AQ187" i="27"/>
  <c r="AR187" i="27"/>
  <c r="AS187" i="27"/>
  <c r="AK188" i="27"/>
  <c r="AL188" i="27"/>
  <c r="AM188" i="27"/>
  <c r="AN188" i="27"/>
  <c r="AO188" i="27"/>
  <c r="AP188" i="27"/>
  <c r="AQ188" i="27"/>
  <c r="AR188" i="27"/>
  <c r="AS188" i="27"/>
  <c r="AK189" i="27"/>
  <c r="AL189" i="27"/>
  <c r="AM189" i="27"/>
  <c r="AN189" i="27"/>
  <c r="AO189" i="27"/>
  <c r="AP189" i="27"/>
  <c r="AQ189" i="27"/>
  <c r="AR189" i="27"/>
  <c r="AS189" i="27"/>
  <c r="AK190" i="27"/>
  <c r="AL190" i="27"/>
  <c r="AM190" i="27"/>
  <c r="AN190" i="27"/>
  <c r="AO190" i="27"/>
  <c r="AP190" i="27"/>
  <c r="AQ190" i="27"/>
  <c r="AR190" i="27"/>
  <c r="AS190" i="27"/>
  <c r="AT190" i="27"/>
  <c r="AK191" i="27"/>
  <c r="AL191" i="27"/>
  <c r="AM191" i="27"/>
  <c r="AN191" i="27"/>
  <c r="AO191" i="27"/>
  <c r="AP191" i="27"/>
  <c r="AQ191" i="27"/>
  <c r="AR191" i="27"/>
  <c r="AS191" i="27"/>
  <c r="AT191" i="27"/>
  <c r="AK192" i="27"/>
  <c r="AL192" i="27"/>
  <c r="AM192" i="27"/>
  <c r="AN192" i="27"/>
  <c r="AO192" i="27"/>
  <c r="AP192" i="27"/>
  <c r="AQ192" i="27"/>
  <c r="AR192" i="27"/>
  <c r="AS192" i="27"/>
  <c r="AK193" i="27"/>
  <c r="AL193" i="27"/>
  <c r="AM193" i="27"/>
  <c r="AN193" i="27"/>
  <c r="AO193" i="27"/>
  <c r="AP193" i="27"/>
  <c r="AQ193" i="27"/>
  <c r="AR193" i="27"/>
  <c r="AS193" i="27"/>
  <c r="AT193" i="27"/>
  <c r="AK194" i="27"/>
  <c r="AL194" i="27"/>
  <c r="AM194" i="27"/>
  <c r="AN194" i="27"/>
  <c r="AO194" i="27"/>
  <c r="AP194" i="27"/>
  <c r="AQ194" i="27"/>
  <c r="AR194" i="27"/>
  <c r="AS194" i="27"/>
  <c r="AT194" i="27"/>
  <c r="AK195" i="27"/>
  <c r="AL195" i="27"/>
  <c r="AM195" i="27"/>
  <c r="AN195" i="27"/>
  <c r="AO195" i="27"/>
  <c r="AP195" i="27"/>
  <c r="AQ195" i="27"/>
  <c r="AR195" i="27"/>
  <c r="AS195" i="27"/>
  <c r="AK196" i="27"/>
  <c r="AL196" i="27"/>
  <c r="AM196" i="27"/>
  <c r="AN196" i="27"/>
  <c r="AO196" i="27"/>
  <c r="AP196" i="27"/>
  <c r="AQ196" i="27"/>
  <c r="AR196" i="27"/>
  <c r="AS196" i="27"/>
  <c r="AT196" i="27"/>
  <c r="AK197" i="27"/>
  <c r="AL197" i="27"/>
  <c r="AM197" i="27"/>
  <c r="AN197" i="27"/>
  <c r="AO197" i="27"/>
  <c r="AP197" i="27"/>
  <c r="AQ197" i="27"/>
  <c r="AR197" i="27"/>
  <c r="AS197" i="27"/>
  <c r="AT197" i="27"/>
  <c r="AK198" i="27"/>
  <c r="AL198" i="27"/>
  <c r="AM198" i="27"/>
  <c r="AN198" i="27"/>
  <c r="AO198" i="27"/>
  <c r="AP198" i="27"/>
  <c r="AQ198" i="27"/>
  <c r="AR198" i="27"/>
  <c r="AS198" i="27"/>
  <c r="AT198" i="27"/>
  <c r="AK199" i="27"/>
  <c r="AL199" i="27"/>
  <c r="AM199" i="27"/>
  <c r="AN199" i="27"/>
  <c r="AO199" i="27"/>
  <c r="AP199" i="27"/>
  <c r="AQ199" i="27"/>
  <c r="AR199" i="27"/>
  <c r="AS199" i="27"/>
  <c r="AT199" i="27"/>
  <c r="AK200" i="27"/>
  <c r="AL200" i="27"/>
  <c r="AM200" i="27"/>
  <c r="AN200" i="27"/>
  <c r="AO200" i="27"/>
  <c r="AP200" i="27"/>
  <c r="AQ200" i="27"/>
  <c r="AR200" i="27"/>
  <c r="AS200" i="27"/>
  <c r="AK201" i="27"/>
  <c r="AL201" i="27"/>
  <c r="AM201" i="27"/>
  <c r="AN201" i="27"/>
  <c r="AO201" i="27"/>
  <c r="AP201" i="27"/>
  <c r="AQ201" i="27"/>
  <c r="AR201" i="27"/>
  <c r="AS201" i="27"/>
  <c r="AK202" i="27"/>
  <c r="AL202" i="27"/>
  <c r="AM202" i="27"/>
  <c r="AN202" i="27"/>
  <c r="AO202" i="27"/>
  <c r="AP202" i="27"/>
  <c r="AQ202" i="27"/>
  <c r="AR202" i="27"/>
  <c r="AS202" i="27"/>
  <c r="AK203" i="27"/>
  <c r="AL203" i="27"/>
  <c r="AM203" i="27"/>
  <c r="AN203" i="27"/>
  <c r="AO203" i="27"/>
  <c r="AP203" i="27"/>
  <c r="AQ203" i="27"/>
  <c r="AR203" i="27"/>
  <c r="AS203" i="27"/>
  <c r="AK204" i="27"/>
  <c r="AL204" i="27"/>
  <c r="AM204" i="27"/>
  <c r="AN204" i="27"/>
  <c r="AO204" i="27"/>
  <c r="AP204" i="27"/>
  <c r="AQ204" i="27"/>
  <c r="AR204" i="27"/>
  <c r="AS204" i="27"/>
  <c r="AT204" i="27"/>
  <c r="AK205" i="27"/>
  <c r="AL205" i="27"/>
  <c r="AM205" i="27"/>
  <c r="AN205" i="27"/>
  <c r="AO205" i="27"/>
  <c r="AP205" i="27"/>
  <c r="AQ205" i="27"/>
  <c r="AR205" i="27"/>
  <c r="AS205" i="27"/>
  <c r="AK206" i="27"/>
  <c r="AL206" i="27"/>
  <c r="AM206" i="27"/>
  <c r="AN206" i="27"/>
  <c r="AO206" i="27"/>
  <c r="AP206" i="27"/>
  <c r="AQ206" i="27"/>
  <c r="AR206" i="27"/>
  <c r="AS206" i="27"/>
  <c r="AT206" i="27"/>
  <c r="AK207" i="27"/>
  <c r="AL207" i="27"/>
  <c r="AM207" i="27"/>
  <c r="AN207" i="27"/>
  <c r="AO207" i="27"/>
  <c r="AP207" i="27"/>
  <c r="AQ207" i="27"/>
  <c r="AR207" i="27"/>
  <c r="AS207" i="27"/>
  <c r="AT207" i="27"/>
  <c r="AK208" i="27"/>
  <c r="AL208" i="27"/>
  <c r="AM208" i="27"/>
  <c r="AN208" i="27"/>
  <c r="AO208" i="27"/>
  <c r="AP208" i="27"/>
  <c r="AQ208" i="27"/>
  <c r="AR208" i="27"/>
  <c r="AS208" i="27"/>
  <c r="AK209" i="27"/>
  <c r="AL209" i="27"/>
  <c r="AM209" i="27"/>
  <c r="AN209" i="27"/>
  <c r="AO209" i="27"/>
  <c r="AP209" i="27"/>
  <c r="AQ209" i="27"/>
  <c r="AR209" i="27"/>
  <c r="AS209" i="27"/>
  <c r="AT209" i="27"/>
  <c r="AK210" i="27"/>
  <c r="AL210" i="27"/>
  <c r="AM210" i="27"/>
  <c r="AN210" i="27"/>
  <c r="AO210" i="27"/>
  <c r="AP210" i="27"/>
  <c r="AQ210" i="27"/>
  <c r="AR210" i="27"/>
  <c r="AS210" i="27"/>
  <c r="AK211" i="27"/>
  <c r="AL211" i="27"/>
  <c r="AM211" i="27"/>
  <c r="AN211" i="27"/>
  <c r="AO211" i="27"/>
  <c r="AP211" i="27"/>
  <c r="AQ211" i="27"/>
  <c r="AR211" i="27"/>
  <c r="AS211" i="27"/>
  <c r="AK212" i="27"/>
  <c r="AL212" i="27"/>
  <c r="AM212" i="27"/>
  <c r="AN212" i="27"/>
  <c r="AO212" i="27"/>
  <c r="AP212" i="27"/>
  <c r="AQ212" i="27"/>
  <c r="AR212" i="27"/>
  <c r="AS212" i="27"/>
  <c r="AK213" i="27"/>
  <c r="AL213" i="27"/>
  <c r="AM213" i="27"/>
  <c r="AN213" i="27"/>
  <c r="AO213" i="27"/>
  <c r="AP213" i="27"/>
  <c r="AQ213" i="27"/>
  <c r="AR213" i="27"/>
  <c r="AS213" i="27"/>
  <c r="AT213" i="27"/>
  <c r="AK214" i="27"/>
  <c r="AL214" i="27"/>
  <c r="AM214" i="27"/>
  <c r="AN214" i="27"/>
  <c r="AO214" i="27"/>
  <c r="AP214" i="27"/>
  <c r="AQ214" i="27"/>
  <c r="AR214" i="27"/>
  <c r="AS214" i="27"/>
  <c r="AT214" i="27"/>
  <c r="AK215" i="27"/>
  <c r="AL215" i="27"/>
  <c r="AM215" i="27"/>
  <c r="AN215" i="27"/>
  <c r="AO215" i="27"/>
  <c r="AP215" i="27"/>
  <c r="AQ215" i="27"/>
  <c r="AR215" i="27"/>
  <c r="AS215" i="27"/>
  <c r="AT215" i="27"/>
  <c r="AK216" i="27"/>
  <c r="AL216" i="27"/>
  <c r="AM216" i="27"/>
  <c r="AN216" i="27"/>
  <c r="AO216" i="27"/>
  <c r="AP216" i="27"/>
  <c r="AQ216" i="27"/>
  <c r="AR216" i="27"/>
  <c r="AS216" i="27"/>
  <c r="AK217" i="27"/>
  <c r="AL217" i="27"/>
  <c r="AM217" i="27"/>
  <c r="AN217" i="27"/>
  <c r="AO217" i="27"/>
  <c r="AP217" i="27"/>
  <c r="AQ217" i="27"/>
  <c r="AR217" i="27"/>
  <c r="AS217" i="27"/>
  <c r="AT217" i="27"/>
  <c r="AK218" i="27"/>
  <c r="AL218" i="27"/>
  <c r="AM218" i="27"/>
  <c r="AN218" i="27"/>
  <c r="AO218" i="27"/>
  <c r="AP218" i="27"/>
  <c r="AQ218" i="27"/>
  <c r="AR218" i="27"/>
  <c r="AS218" i="27"/>
  <c r="AT218" i="27"/>
  <c r="AK219" i="27"/>
  <c r="AL219" i="27"/>
  <c r="AM219" i="27"/>
  <c r="AN219" i="27"/>
  <c r="AO219" i="27"/>
  <c r="AP219" i="27"/>
  <c r="AQ219" i="27"/>
  <c r="AR219" i="27"/>
  <c r="AS219" i="27"/>
  <c r="AK220" i="27"/>
  <c r="AL220" i="27"/>
  <c r="AM220" i="27"/>
  <c r="AN220" i="27"/>
  <c r="AO220" i="27"/>
  <c r="AP220" i="27"/>
  <c r="AQ220" i="27"/>
  <c r="AR220" i="27"/>
  <c r="AS220" i="27"/>
  <c r="AT220" i="27"/>
  <c r="AK221" i="27"/>
  <c r="AL221" i="27"/>
  <c r="AM221" i="27"/>
  <c r="AN221" i="27"/>
  <c r="AO221" i="27"/>
  <c r="AP221" i="27"/>
  <c r="AQ221" i="27"/>
  <c r="AR221" i="27"/>
  <c r="AS221" i="27"/>
  <c r="AK222" i="27"/>
  <c r="AL222" i="27"/>
  <c r="AM222" i="27"/>
  <c r="AN222" i="27"/>
  <c r="AO222" i="27"/>
  <c r="AP222" i="27"/>
  <c r="AQ222" i="27"/>
  <c r="AR222" i="27"/>
  <c r="AS222" i="27"/>
  <c r="AT222" i="27"/>
  <c r="AK223" i="27"/>
  <c r="AL223" i="27"/>
  <c r="AM223" i="27"/>
  <c r="AN223" i="27"/>
  <c r="AO223" i="27"/>
  <c r="AP223" i="27"/>
  <c r="AQ223" i="27"/>
  <c r="AR223" i="27"/>
  <c r="AS223" i="27"/>
  <c r="AT223" i="27"/>
  <c r="AK224" i="27"/>
  <c r="AL224" i="27"/>
  <c r="AM224" i="27"/>
  <c r="AN224" i="27"/>
  <c r="AO224" i="27"/>
  <c r="AP224" i="27"/>
  <c r="AQ224" i="27"/>
  <c r="AR224" i="27"/>
  <c r="AS224" i="27"/>
  <c r="AK225" i="27"/>
  <c r="AL225" i="27"/>
  <c r="AM225" i="27"/>
  <c r="AN225" i="27"/>
  <c r="AO225" i="27"/>
  <c r="AP225" i="27"/>
  <c r="AQ225" i="27"/>
  <c r="AR225" i="27"/>
  <c r="AS225" i="27"/>
  <c r="AK226" i="27"/>
  <c r="AL226" i="27"/>
  <c r="AM226" i="27"/>
  <c r="AN226" i="27"/>
  <c r="AO226" i="27"/>
  <c r="AP226" i="27"/>
  <c r="AQ226" i="27"/>
  <c r="AR226" i="27"/>
  <c r="AS226" i="27"/>
  <c r="AK227" i="27"/>
  <c r="AL227" i="27"/>
  <c r="AM227" i="27"/>
  <c r="AN227" i="27"/>
  <c r="AO227" i="27"/>
  <c r="AP227" i="27"/>
  <c r="AQ227" i="27"/>
  <c r="AR227" i="27"/>
  <c r="AS227" i="27"/>
  <c r="AK228" i="27"/>
  <c r="AL228" i="27"/>
  <c r="AM228" i="27"/>
  <c r="AN228" i="27"/>
  <c r="AO228" i="27"/>
  <c r="AP228" i="27"/>
  <c r="AQ228" i="27"/>
  <c r="AR228" i="27"/>
  <c r="AS228" i="27"/>
  <c r="AT228" i="27"/>
  <c r="AK229" i="27"/>
  <c r="AL229" i="27"/>
  <c r="AM229" i="27"/>
  <c r="AN229" i="27"/>
  <c r="AO229" i="27"/>
  <c r="AP229" i="27"/>
  <c r="AQ229" i="27"/>
  <c r="AR229" i="27"/>
  <c r="AS229" i="27"/>
  <c r="AK230" i="27"/>
  <c r="AL230" i="27"/>
  <c r="AM230" i="27"/>
  <c r="AN230" i="27"/>
  <c r="AO230" i="27"/>
  <c r="AP230" i="27"/>
  <c r="AQ230" i="27"/>
  <c r="AR230" i="27"/>
  <c r="AS230" i="27"/>
  <c r="AT230" i="27"/>
  <c r="AK231" i="27"/>
  <c r="AL231" i="27"/>
  <c r="AM231" i="27"/>
  <c r="AN231" i="27"/>
  <c r="AO231" i="27"/>
  <c r="AP231" i="27"/>
  <c r="AQ231" i="27"/>
  <c r="AR231" i="27"/>
  <c r="AS231" i="27"/>
  <c r="AT231" i="27"/>
  <c r="AK232" i="27"/>
  <c r="AL232" i="27"/>
  <c r="AM232" i="27"/>
  <c r="AN232" i="27"/>
  <c r="AO232" i="27"/>
  <c r="AP232" i="27"/>
  <c r="AQ232" i="27"/>
  <c r="AR232" i="27"/>
  <c r="AS232" i="27"/>
  <c r="AK233" i="27"/>
  <c r="AL233" i="27"/>
  <c r="AM233" i="27"/>
  <c r="AN233" i="27"/>
  <c r="AO233" i="27"/>
  <c r="AP233" i="27"/>
  <c r="AQ233" i="27"/>
  <c r="AR233" i="27"/>
  <c r="AS233" i="27"/>
  <c r="AK234" i="27"/>
  <c r="AL234" i="27"/>
  <c r="AM234" i="27"/>
  <c r="AN234" i="27"/>
  <c r="AO234" i="27"/>
  <c r="AP234" i="27"/>
  <c r="AQ234" i="27"/>
  <c r="AR234" i="27"/>
  <c r="AS234" i="27"/>
  <c r="AT234" i="27"/>
  <c r="AK235" i="27"/>
  <c r="AL235" i="27"/>
  <c r="AM235" i="27"/>
  <c r="AN235" i="27"/>
  <c r="AO235" i="27"/>
  <c r="AP235" i="27"/>
  <c r="AQ235" i="27"/>
  <c r="AR235" i="27"/>
  <c r="AS235" i="27"/>
  <c r="AK236" i="27"/>
  <c r="AL236" i="27"/>
  <c r="AM236" i="27"/>
  <c r="AN236" i="27"/>
  <c r="AO236" i="27"/>
  <c r="AP236" i="27"/>
  <c r="AQ236" i="27"/>
  <c r="AR236" i="27"/>
  <c r="AS236" i="27"/>
  <c r="AT236" i="27"/>
  <c r="AK237" i="27"/>
  <c r="AL237" i="27"/>
  <c r="AM237" i="27"/>
  <c r="AN237" i="27"/>
  <c r="AO237" i="27"/>
  <c r="AP237" i="27"/>
  <c r="AQ237" i="27"/>
  <c r="AR237" i="27"/>
  <c r="AS237" i="27"/>
  <c r="AK238" i="27"/>
  <c r="AL238" i="27"/>
  <c r="AM238" i="27"/>
  <c r="AN238" i="27"/>
  <c r="AO238" i="27"/>
  <c r="AP238" i="27"/>
  <c r="AQ238" i="27"/>
  <c r="AR238" i="27"/>
  <c r="AS238" i="27"/>
  <c r="AT238" i="27"/>
  <c r="AK239" i="27"/>
  <c r="AL239" i="27"/>
  <c r="AM239" i="27"/>
  <c r="AN239" i="27"/>
  <c r="AO239" i="27"/>
  <c r="AP239" i="27"/>
  <c r="AQ239" i="27"/>
  <c r="AR239" i="27"/>
  <c r="AS239" i="27"/>
  <c r="AT239" i="27"/>
  <c r="AK240" i="27"/>
  <c r="AL240" i="27"/>
  <c r="AM240" i="27"/>
  <c r="AN240" i="27"/>
  <c r="AO240" i="27"/>
  <c r="AP240" i="27"/>
  <c r="AQ240" i="27"/>
  <c r="AR240" i="27"/>
  <c r="AS240" i="27"/>
  <c r="AK241" i="27"/>
  <c r="AL241" i="27"/>
  <c r="AM241" i="27"/>
  <c r="AN241" i="27"/>
  <c r="AO241" i="27"/>
  <c r="AP241" i="27"/>
  <c r="AQ241" i="27"/>
  <c r="AR241" i="27"/>
  <c r="AS241" i="27"/>
  <c r="AK242" i="27"/>
  <c r="AL242" i="27"/>
  <c r="AM242" i="27"/>
  <c r="AN242" i="27"/>
  <c r="AO242" i="27"/>
  <c r="AP242" i="27"/>
  <c r="AQ242" i="27"/>
  <c r="AR242" i="27"/>
  <c r="AS242" i="27"/>
  <c r="AT242" i="27"/>
  <c r="AK243" i="27"/>
  <c r="AL243" i="27"/>
  <c r="AM243" i="27"/>
  <c r="AN243" i="27"/>
  <c r="AO243" i="27"/>
  <c r="AP243" i="27"/>
  <c r="AQ243" i="27"/>
  <c r="AR243" i="27"/>
  <c r="AS243" i="27"/>
  <c r="AT243" i="27"/>
  <c r="AK244" i="27"/>
  <c r="AL244" i="27"/>
  <c r="AM244" i="27"/>
  <c r="AN244" i="27"/>
  <c r="AO244" i="27"/>
  <c r="AP244" i="27"/>
  <c r="AQ244" i="27"/>
  <c r="AR244" i="27"/>
  <c r="AS244" i="27"/>
  <c r="AT244" i="27"/>
  <c r="AK245" i="27"/>
  <c r="AL245" i="27"/>
  <c r="AM245" i="27"/>
  <c r="AN245" i="27"/>
  <c r="AO245" i="27"/>
  <c r="AP245" i="27"/>
  <c r="AQ245" i="27"/>
  <c r="AR245" i="27"/>
  <c r="AS245" i="27"/>
  <c r="AT245" i="27"/>
  <c r="AK246" i="27"/>
  <c r="AL246" i="27"/>
  <c r="AM246" i="27"/>
  <c r="AN246" i="27"/>
  <c r="AO246" i="27"/>
  <c r="AP246" i="27"/>
  <c r="AQ246" i="27"/>
  <c r="AR246" i="27"/>
  <c r="AS246" i="27"/>
  <c r="AT246" i="27"/>
  <c r="AK247" i="27"/>
  <c r="AL247" i="27"/>
  <c r="AM247" i="27"/>
  <c r="AN247" i="27"/>
  <c r="AO247" i="27"/>
  <c r="AP247" i="27"/>
  <c r="AQ247" i="27"/>
  <c r="AR247" i="27"/>
  <c r="AS247" i="27"/>
  <c r="AT247" i="27"/>
  <c r="AK248" i="27"/>
  <c r="AL248" i="27"/>
  <c r="AM248" i="27"/>
  <c r="AN248" i="27"/>
  <c r="AO248" i="27"/>
  <c r="AP248" i="27"/>
  <c r="AQ248" i="27"/>
  <c r="AR248" i="27"/>
  <c r="AS248" i="27"/>
  <c r="AK249" i="27"/>
  <c r="AL249" i="27"/>
  <c r="AM249" i="27"/>
  <c r="AN249" i="27"/>
  <c r="AO249" i="27"/>
  <c r="AP249" i="27"/>
  <c r="AQ249" i="27"/>
  <c r="AR249" i="27"/>
  <c r="AS249" i="27"/>
  <c r="AK250" i="27"/>
  <c r="AL250" i="27"/>
  <c r="AM250" i="27"/>
  <c r="AN250" i="27"/>
  <c r="AO250" i="27"/>
  <c r="AP250" i="27"/>
  <c r="AQ250" i="27"/>
  <c r="AR250" i="27"/>
  <c r="AS250" i="27"/>
  <c r="AK251" i="27"/>
  <c r="AL251" i="27"/>
  <c r="AM251" i="27"/>
  <c r="AN251" i="27"/>
  <c r="AO251" i="27"/>
  <c r="AP251" i="27"/>
  <c r="AQ251" i="27"/>
  <c r="AR251" i="27"/>
  <c r="AS251" i="27"/>
  <c r="AK252" i="27"/>
  <c r="AL252" i="27"/>
  <c r="AM252" i="27"/>
  <c r="AN252" i="27"/>
  <c r="AO252" i="27"/>
  <c r="AP252" i="27"/>
  <c r="AQ252" i="27"/>
  <c r="AR252" i="27"/>
  <c r="AS252" i="27"/>
  <c r="AT252" i="27"/>
  <c r="AK253" i="27"/>
  <c r="AL253" i="27"/>
  <c r="AM253" i="27"/>
  <c r="AN253" i="27"/>
  <c r="AO253" i="27"/>
  <c r="AP253" i="27"/>
  <c r="AQ253" i="27"/>
  <c r="AR253" i="27"/>
  <c r="AS253" i="27"/>
  <c r="AK254" i="27"/>
  <c r="AL254" i="27"/>
  <c r="AM254" i="27"/>
  <c r="AN254" i="27"/>
  <c r="AO254" i="27"/>
  <c r="AP254" i="27"/>
  <c r="AQ254" i="27"/>
  <c r="AR254" i="27"/>
  <c r="AS254" i="27"/>
  <c r="AT254" i="27"/>
  <c r="AK255" i="27"/>
  <c r="AL255" i="27"/>
  <c r="AM255" i="27"/>
  <c r="AN255" i="27"/>
  <c r="AO255" i="27"/>
  <c r="AP255" i="27"/>
  <c r="AQ255" i="27"/>
  <c r="AR255" i="27"/>
  <c r="AS255" i="27"/>
  <c r="AT255" i="27"/>
  <c r="AK256" i="27"/>
  <c r="AL256" i="27"/>
  <c r="AM256" i="27"/>
  <c r="AN256" i="27"/>
  <c r="AO256" i="27"/>
  <c r="AP256" i="27"/>
  <c r="AQ256" i="27"/>
  <c r="AR256" i="27"/>
  <c r="AS256" i="27"/>
  <c r="AK257" i="27"/>
  <c r="AL257" i="27"/>
  <c r="AM257" i="27"/>
  <c r="AN257" i="27"/>
  <c r="AO257" i="27"/>
  <c r="AP257" i="27"/>
  <c r="AQ257" i="27"/>
  <c r="AR257" i="27"/>
  <c r="AS257" i="27"/>
  <c r="AT257" i="27"/>
  <c r="AK258" i="27"/>
  <c r="AL258" i="27"/>
  <c r="AM258" i="27"/>
  <c r="AN258" i="27"/>
  <c r="AO258" i="27"/>
  <c r="AP258" i="27"/>
  <c r="AQ258" i="27"/>
  <c r="AR258" i="27"/>
  <c r="AS258" i="27"/>
  <c r="AK259" i="27"/>
  <c r="AL259" i="27"/>
  <c r="AM259" i="27"/>
  <c r="AN259" i="27"/>
  <c r="AO259" i="27"/>
  <c r="AP259" i="27"/>
  <c r="AQ259" i="27"/>
  <c r="AR259" i="27"/>
  <c r="AS259" i="27"/>
  <c r="AK260" i="27"/>
  <c r="AL260" i="27"/>
  <c r="AM260" i="27"/>
  <c r="AN260" i="27"/>
  <c r="AO260" i="27"/>
  <c r="AP260" i="27"/>
  <c r="AQ260" i="27"/>
  <c r="AR260" i="27"/>
  <c r="AS260" i="27"/>
  <c r="AT260" i="27"/>
  <c r="AK261" i="27"/>
  <c r="AL261" i="27"/>
  <c r="AM261" i="27"/>
  <c r="AN261" i="27"/>
  <c r="AO261" i="27"/>
  <c r="AP261" i="27"/>
  <c r="AQ261" i="27"/>
  <c r="AR261" i="27"/>
  <c r="AS261" i="27"/>
  <c r="AT261" i="27"/>
  <c r="AK262" i="27"/>
  <c r="AL262" i="27"/>
  <c r="AM262" i="27"/>
  <c r="AN262" i="27"/>
  <c r="AO262" i="27"/>
  <c r="AP262" i="27"/>
  <c r="AQ262" i="27"/>
  <c r="AR262" i="27"/>
  <c r="AS262" i="27"/>
  <c r="AT262" i="27"/>
  <c r="AK263" i="27"/>
  <c r="AL263" i="27"/>
  <c r="AM263" i="27"/>
  <c r="AN263" i="27"/>
  <c r="AO263" i="27"/>
  <c r="AP263" i="27"/>
  <c r="AQ263" i="27"/>
  <c r="AR263" i="27"/>
  <c r="AS263" i="27"/>
  <c r="AT263" i="27"/>
  <c r="AK264" i="27"/>
  <c r="AL264" i="27"/>
  <c r="AM264" i="27"/>
  <c r="AN264" i="27"/>
  <c r="AO264" i="27"/>
  <c r="AP264" i="27"/>
  <c r="AQ264" i="27"/>
  <c r="AR264" i="27"/>
  <c r="AS264" i="27"/>
  <c r="AK265" i="27"/>
  <c r="AL265" i="27"/>
  <c r="AM265" i="27"/>
  <c r="AN265" i="27"/>
  <c r="AO265" i="27"/>
  <c r="AP265" i="27"/>
  <c r="AQ265" i="27"/>
  <c r="AR265" i="27"/>
  <c r="AS265" i="27"/>
  <c r="AK266" i="27"/>
  <c r="AL266" i="27"/>
  <c r="AM266" i="27"/>
  <c r="AN266" i="27"/>
  <c r="AO266" i="27"/>
  <c r="AP266" i="27"/>
  <c r="AQ266" i="27"/>
  <c r="AR266" i="27"/>
  <c r="AS266" i="27"/>
  <c r="AT266" i="27"/>
  <c r="AK267" i="27"/>
  <c r="AL267" i="27"/>
  <c r="AM267" i="27"/>
  <c r="AN267" i="27"/>
  <c r="AO267" i="27"/>
  <c r="AP267" i="27"/>
  <c r="AQ267" i="27"/>
  <c r="AR267" i="27"/>
  <c r="AS267" i="27"/>
  <c r="AK268" i="27"/>
  <c r="AL268" i="27"/>
  <c r="AM268" i="27"/>
  <c r="AN268" i="27"/>
  <c r="AO268" i="27"/>
  <c r="AP268" i="27"/>
  <c r="AQ268" i="27"/>
  <c r="AR268" i="27"/>
  <c r="AS268" i="27"/>
  <c r="AT268" i="27"/>
  <c r="AK269" i="27"/>
  <c r="AL269" i="27"/>
  <c r="AM269" i="27"/>
  <c r="AN269" i="27"/>
  <c r="AO269" i="27"/>
  <c r="AP269" i="27"/>
  <c r="AQ269" i="27"/>
  <c r="AR269" i="27"/>
  <c r="AS269" i="27"/>
  <c r="AK270" i="27"/>
  <c r="AL270" i="27"/>
  <c r="AM270" i="27"/>
  <c r="AN270" i="27"/>
  <c r="AO270" i="27"/>
  <c r="AP270" i="27"/>
  <c r="AQ270" i="27"/>
  <c r="AR270" i="27"/>
  <c r="AS270" i="27"/>
  <c r="AT270" i="27"/>
  <c r="AK271" i="27"/>
  <c r="AL271" i="27"/>
  <c r="AM271" i="27"/>
  <c r="AN271" i="27"/>
  <c r="AO271" i="27"/>
  <c r="AP271" i="27"/>
  <c r="AQ271" i="27"/>
  <c r="AR271" i="27"/>
  <c r="AS271" i="27"/>
  <c r="AT271" i="27"/>
  <c r="AK272" i="27"/>
  <c r="AL272" i="27"/>
  <c r="AM272" i="27"/>
  <c r="AN272" i="27"/>
  <c r="AO272" i="27"/>
  <c r="AP272" i="27"/>
  <c r="AQ272" i="27"/>
  <c r="AR272" i="27"/>
  <c r="AS272" i="27"/>
  <c r="AK273" i="27"/>
  <c r="AL273" i="27"/>
  <c r="AM273" i="27"/>
  <c r="AN273" i="27"/>
  <c r="AO273" i="27"/>
  <c r="AP273" i="27"/>
  <c r="AQ273" i="27"/>
  <c r="AR273" i="27"/>
  <c r="AS273" i="27"/>
  <c r="AK274" i="27"/>
  <c r="AL274" i="27"/>
  <c r="AM274" i="27"/>
  <c r="AN274" i="27"/>
  <c r="AO274" i="27"/>
  <c r="AP274" i="27"/>
  <c r="AQ274" i="27"/>
  <c r="AR274" i="27"/>
  <c r="AS274" i="27"/>
  <c r="AK275" i="27"/>
  <c r="AL275" i="27"/>
  <c r="AM275" i="27"/>
  <c r="AN275" i="27"/>
  <c r="AO275" i="27"/>
  <c r="AP275" i="27"/>
  <c r="AQ275" i="27"/>
  <c r="AR275" i="27"/>
  <c r="AS275" i="27"/>
  <c r="AK276" i="27"/>
  <c r="AL276" i="27"/>
  <c r="AM276" i="27"/>
  <c r="AN276" i="27"/>
  <c r="AO276" i="27"/>
  <c r="AP276" i="27"/>
  <c r="AQ276" i="27"/>
  <c r="AR276" i="27"/>
  <c r="AS276" i="27"/>
  <c r="AT276" i="27"/>
  <c r="AK277" i="27"/>
  <c r="AL277" i="27"/>
  <c r="AM277" i="27"/>
  <c r="AN277" i="27"/>
  <c r="AO277" i="27"/>
  <c r="AP277" i="27"/>
  <c r="AQ277" i="27"/>
  <c r="AR277" i="27"/>
  <c r="AS277" i="27"/>
  <c r="AT277" i="27"/>
  <c r="AK278" i="27"/>
  <c r="AL278" i="27"/>
  <c r="AM278" i="27"/>
  <c r="AN278" i="27"/>
  <c r="AO278" i="27"/>
  <c r="AP278" i="27"/>
  <c r="AQ278" i="27"/>
  <c r="AR278" i="27"/>
  <c r="AS278" i="27"/>
  <c r="AT278" i="27"/>
  <c r="AK279" i="27"/>
  <c r="AL279" i="27"/>
  <c r="AM279" i="27"/>
  <c r="AN279" i="27"/>
  <c r="AO279" i="27"/>
  <c r="AP279" i="27"/>
  <c r="AQ279" i="27"/>
  <c r="AR279" i="27"/>
  <c r="AS279" i="27"/>
  <c r="AT279" i="27"/>
  <c r="AK280" i="27"/>
  <c r="AL280" i="27"/>
  <c r="AM280" i="27"/>
  <c r="AN280" i="27"/>
  <c r="AO280" i="27"/>
  <c r="AP280" i="27"/>
  <c r="AQ280" i="27"/>
  <c r="AR280" i="27"/>
  <c r="AS280" i="27"/>
  <c r="AK281" i="27"/>
  <c r="AL281" i="27"/>
  <c r="AM281" i="27"/>
  <c r="AN281" i="27"/>
  <c r="AO281" i="27"/>
  <c r="AP281" i="27"/>
  <c r="AQ281" i="27"/>
  <c r="AR281" i="27"/>
  <c r="AS281" i="27"/>
  <c r="AT281" i="27"/>
  <c r="AK282" i="27"/>
  <c r="AL282" i="27"/>
  <c r="AM282" i="27"/>
  <c r="AN282" i="27"/>
  <c r="AO282" i="27"/>
  <c r="AP282" i="27"/>
  <c r="AQ282" i="27"/>
  <c r="AR282" i="27"/>
  <c r="AS282" i="27"/>
  <c r="AT282" i="27"/>
  <c r="AK283" i="27"/>
  <c r="AL283" i="27"/>
  <c r="AM283" i="27"/>
  <c r="AN283" i="27"/>
  <c r="AO283" i="27"/>
  <c r="AP283" i="27"/>
  <c r="AQ283" i="27"/>
  <c r="AR283" i="27"/>
  <c r="AS283" i="27"/>
  <c r="AK284" i="27"/>
  <c r="AL284" i="27"/>
  <c r="AM284" i="27"/>
  <c r="AN284" i="27"/>
  <c r="AO284" i="27"/>
  <c r="AP284" i="27"/>
  <c r="AQ284" i="27"/>
  <c r="AR284" i="27"/>
  <c r="AS284" i="27"/>
  <c r="AT284" i="27"/>
  <c r="AK285" i="27"/>
  <c r="AL285" i="27"/>
  <c r="AM285" i="27"/>
  <c r="AN285" i="27"/>
  <c r="AO285" i="27"/>
  <c r="AP285" i="27"/>
  <c r="AQ285" i="27"/>
  <c r="AR285" i="27"/>
  <c r="AS285" i="27"/>
  <c r="AT285" i="27"/>
  <c r="AK286" i="27"/>
  <c r="AL286" i="27"/>
  <c r="AM286" i="27"/>
  <c r="AN286" i="27"/>
  <c r="AO286" i="27"/>
  <c r="AP286" i="27"/>
  <c r="AQ286" i="27"/>
  <c r="AR286" i="27"/>
  <c r="AS286" i="27"/>
  <c r="AT286" i="27"/>
  <c r="AK287" i="27"/>
  <c r="AL287" i="27"/>
  <c r="AM287" i="27"/>
  <c r="AN287" i="27"/>
  <c r="AO287" i="27"/>
  <c r="AP287" i="27"/>
  <c r="AQ287" i="27"/>
  <c r="AR287" i="27"/>
  <c r="AS287" i="27"/>
  <c r="AT287" i="27"/>
  <c r="AK288" i="27"/>
  <c r="AL288" i="27"/>
  <c r="AM288" i="27"/>
  <c r="AN288" i="27"/>
  <c r="AO288" i="27"/>
  <c r="AP288" i="27"/>
  <c r="AQ288" i="27"/>
  <c r="AR288" i="27"/>
  <c r="AS288" i="27"/>
  <c r="AK289" i="27"/>
  <c r="AL289" i="27"/>
  <c r="AM289" i="27"/>
  <c r="AN289" i="27"/>
  <c r="AO289" i="27"/>
  <c r="AP289" i="27"/>
  <c r="AQ289" i="27"/>
  <c r="AR289" i="27"/>
  <c r="AS289" i="27"/>
  <c r="AK290" i="27"/>
  <c r="AL290" i="27"/>
  <c r="AM290" i="27"/>
  <c r="AN290" i="27"/>
  <c r="AO290" i="27"/>
  <c r="AP290" i="27"/>
  <c r="AQ290" i="27"/>
  <c r="AR290" i="27"/>
  <c r="AS290" i="27"/>
  <c r="AT290" i="27"/>
  <c r="AK291" i="27"/>
  <c r="AL291" i="27"/>
  <c r="AM291" i="27"/>
  <c r="AN291" i="27"/>
  <c r="AO291" i="27"/>
  <c r="AP291" i="27"/>
  <c r="AQ291" i="27"/>
  <c r="AR291" i="27"/>
  <c r="AS291" i="27"/>
  <c r="AK292" i="27"/>
  <c r="AL292" i="27"/>
  <c r="AM292" i="27"/>
  <c r="AN292" i="27"/>
  <c r="AO292" i="27"/>
  <c r="AP292" i="27"/>
  <c r="AQ292" i="27"/>
  <c r="AR292" i="27"/>
  <c r="AS292" i="27"/>
  <c r="AT292" i="27"/>
  <c r="AK293" i="27"/>
  <c r="AL293" i="27"/>
  <c r="AM293" i="27"/>
  <c r="AN293" i="27"/>
  <c r="AO293" i="27"/>
  <c r="AP293" i="27"/>
  <c r="AQ293" i="27"/>
  <c r="AR293" i="27"/>
  <c r="AS293" i="27"/>
  <c r="AK294" i="27"/>
  <c r="AL294" i="27"/>
  <c r="AM294" i="27"/>
  <c r="AN294" i="27"/>
  <c r="AO294" i="27"/>
  <c r="AP294" i="27"/>
  <c r="AQ294" i="27"/>
  <c r="AR294" i="27"/>
  <c r="AS294" i="27"/>
  <c r="AT294" i="27"/>
  <c r="AK295" i="27"/>
  <c r="AL295" i="27"/>
  <c r="AM295" i="27"/>
  <c r="AN295" i="27"/>
  <c r="AO295" i="27"/>
  <c r="AP295" i="27"/>
  <c r="AQ295" i="27"/>
  <c r="AR295" i="27"/>
  <c r="AS295" i="27"/>
  <c r="AT295" i="27"/>
  <c r="AK296" i="27"/>
  <c r="AL296" i="27"/>
  <c r="AM296" i="27"/>
  <c r="AN296" i="27"/>
  <c r="AO296" i="27"/>
  <c r="AP296" i="27"/>
  <c r="AQ296" i="27"/>
  <c r="AR296" i="27"/>
  <c r="AS296" i="27"/>
  <c r="AK297" i="27"/>
  <c r="AL297" i="27"/>
  <c r="AM297" i="27"/>
  <c r="AN297" i="27"/>
  <c r="AO297" i="27"/>
  <c r="AP297" i="27"/>
  <c r="AQ297" i="27"/>
  <c r="AR297" i="27"/>
  <c r="AS297" i="27"/>
  <c r="AK298" i="27"/>
  <c r="AL298" i="27"/>
  <c r="AM298" i="27"/>
  <c r="AN298" i="27"/>
  <c r="AO298" i="27"/>
  <c r="AP298" i="27"/>
  <c r="AQ298" i="27"/>
  <c r="AR298" i="27"/>
  <c r="AS298" i="27"/>
  <c r="AK299" i="27"/>
  <c r="AL299" i="27"/>
  <c r="AM299" i="27"/>
  <c r="AN299" i="27"/>
  <c r="AO299" i="27"/>
  <c r="AP299" i="27"/>
  <c r="AQ299" i="27"/>
  <c r="AR299" i="27"/>
  <c r="AS299" i="27"/>
  <c r="AK300" i="27"/>
  <c r="AL300" i="27"/>
  <c r="AM300" i="27"/>
  <c r="AN300" i="27"/>
  <c r="AO300" i="27"/>
  <c r="AP300" i="27"/>
  <c r="AQ300" i="27"/>
  <c r="AR300" i="27"/>
  <c r="AS300" i="27"/>
  <c r="AT300" i="27"/>
  <c r="AK301" i="27"/>
  <c r="AL301" i="27"/>
  <c r="AM301" i="27"/>
  <c r="AN301" i="27"/>
  <c r="AO301" i="27"/>
  <c r="AP301" i="27"/>
  <c r="AQ301" i="27"/>
  <c r="AR301" i="27"/>
  <c r="AS301" i="27"/>
  <c r="AK302" i="27"/>
  <c r="AL302" i="27"/>
  <c r="AM302" i="27"/>
  <c r="AN302" i="27"/>
  <c r="AO302" i="27"/>
  <c r="AP302" i="27"/>
  <c r="AQ302" i="27"/>
  <c r="AR302" i="27"/>
  <c r="AS302" i="27"/>
  <c r="AT302" i="27"/>
  <c r="AK303" i="27"/>
  <c r="AL303" i="27"/>
  <c r="AM303" i="27"/>
  <c r="AN303" i="27"/>
  <c r="AO303" i="27"/>
  <c r="AP303" i="27"/>
  <c r="AQ303" i="27"/>
  <c r="AR303" i="27"/>
  <c r="AS303" i="27"/>
  <c r="AT303" i="27"/>
  <c r="AK304" i="27"/>
  <c r="AL304" i="27"/>
  <c r="AM304" i="27"/>
  <c r="AN304" i="27"/>
  <c r="AO304" i="27"/>
  <c r="AP304" i="27"/>
  <c r="AQ304" i="27"/>
  <c r="AR304" i="27"/>
  <c r="AS304" i="27"/>
  <c r="AK305" i="27"/>
  <c r="AL305" i="27"/>
  <c r="AM305" i="27"/>
  <c r="AN305" i="27"/>
  <c r="AO305" i="27"/>
  <c r="AP305" i="27"/>
  <c r="AQ305" i="27"/>
  <c r="AR305" i="27"/>
  <c r="AS305" i="27"/>
  <c r="AT305" i="27"/>
  <c r="AK306" i="27"/>
  <c r="AL306" i="27"/>
  <c r="AM306" i="27"/>
  <c r="AN306" i="27"/>
  <c r="AO306" i="27"/>
  <c r="AP306" i="27"/>
  <c r="AQ306" i="27"/>
  <c r="AR306" i="27"/>
  <c r="AS306" i="27"/>
  <c r="AK307" i="27"/>
  <c r="AL307" i="27"/>
  <c r="AM307" i="27"/>
  <c r="AN307" i="27"/>
  <c r="AO307" i="27"/>
  <c r="AP307" i="27"/>
  <c r="AQ307" i="27"/>
  <c r="AR307" i="27"/>
  <c r="AS307" i="27"/>
  <c r="AK308" i="27"/>
  <c r="AL308" i="27"/>
  <c r="AM308" i="27"/>
  <c r="AN308" i="27"/>
  <c r="AO308" i="27"/>
  <c r="AP308" i="27"/>
  <c r="AQ308" i="27"/>
  <c r="AR308" i="27"/>
  <c r="AS308" i="27"/>
  <c r="AT308" i="27"/>
  <c r="AK309" i="27"/>
  <c r="AL309" i="27"/>
  <c r="AM309" i="27"/>
  <c r="AN309" i="27"/>
  <c r="AO309" i="27"/>
  <c r="AP309" i="27"/>
  <c r="AQ309" i="27"/>
  <c r="AR309" i="27"/>
  <c r="AS309" i="27"/>
  <c r="AT309" i="27"/>
  <c r="AK310" i="27"/>
  <c r="AL310" i="27"/>
  <c r="AM310" i="27"/>
  <c r="AN310" i="27"/>
  <c r="AO310" i="27"/>
  <c r="AP310" i="27"/>
  <c r="AQ310" i="27"/>
  <c r="AR310" i="27"/>
  <c r="AS310" i="27"/>
  <c r="AT310" i="27"/>
  <c r="AK311" i="27"/>
  <c r="AL311" i="27"/>
  <c r="AM311" i="27"/>
  <c r="AN311" i="27"/>
  <c r="AO311" i="27"/>
  <c r="AP311" i="27"/>
  <c r="AQ311" i="27"/>
  <c r="AR311" i="27"/>
  <c r="AS311" i="27"/>
  <c r="AT311" i="27"/>
  <c r="AK312" i="27"/>
  <c r="AL312" i="27"/>
  <c r="AM312" i="27"/>
  <c r="AN312" i="27"/>
  <c r="AO312" i="27"/>
  <c r="AP312" i="27"/>
  <c r="AQ312" i="27"/>
  <c r="AR312" i="27"/>
  <c r="AS312" i="27"/>
  <c r="AK313" i="27"/>
  <c r="AL313" i="27"/>
  <c r="AM313" i="27"/>
  <c r="AN313" i="27"/>
  <c r="AO313" i="27"/>
  <c r="AP313" i="27"/>
  <c r="AQ313" i="27"/>
  <c r="AR313" i="27"/>
  <c r="AS313" i="27"/>
  <c r="AK314" i="27"/>
  <c r="AL314" i="27"/>
  <c r="AM314" i="27"/>
  <c r="AN314" i="27"/>
  <c r="AO314" i="27"/>
  <c r="AP314" i="27"/>
  <c r="AQ314" i="27"/>
  <c r="AR314" i="27"/>
  <c r="AS314" i="27"/>
  <c r="AT314" i="27"/>
  <c r="AK315" i="27"/>
  <c r="AL315" i="27"/>
  <c r="AM315" i="27"/>
  <c r="AN315" i="27"/>
  <c r="AO315" i="27"/>
  <c r="AP315" i="27"/>
  <c r="AQ315" i="27"/>
  <c r="AR315" i="27"/>
  <c r="AS315" i="27"/>
  <c r="AK316" i="27"/>
  <c r="AL316" i="27"/>
  <c r="AM316" i="27"/>
  <c r="AN316" i="27"/>
  <c r="AO316" i="27"/>
  <c r="AP316" i="27"/>
  <c r="AQ316" i="27"/>
  <c r="AR316" i="27"/>
  <c r="AS316" i="27"/>
  <c r="AT316" i="27"/>
  <c r="AK317" i="27"/>
  <c r="AL317" i="27"/>
  <c r="AM317" i="27"/>
  <c r="AN317" i="27"/>
  <c r="AO317" i="27"/>
  <c r="AP317" i="27"/>
  <c r="AQ317" i="27"/>
  <c r="AR317" i="27"/>
  <c r="AS317" i="27"/>
  <c r="AK318" i="27"/>
  <c r="AL318" i="27"/>
  <c r="AM318" i="27"/>
  <c r="AN318" i="27"/>
  <c r="AO318" i="27"/>
  <c r="AP318" i="27"/>
  <c r="AQ318" i="27"/>
  <c r="AR318" i="27"/>
  <c r="AS318" i="27"/>
  <c r="AT318" i="27"/>
  <c r="AK319" i="27"/>
  <c r="AL319" i="27"/>
  <c r="AM319" i="27"/>
  <c r="AN319" i="27"/>
  <c r="AO319" i="27"/>
  <c r="AP319" i="27"/>
  <c r="AQ319" i="27"/>
  <c r="AR319" i="27"/>
  <c r="AS319" i="27"/>
  <c r="AT319" i="27"/>
  <c r="AK320" i="27"/>
  <c r="AL320" i="27"/>
  <c r="AM320" i="27"/>
  <c r="AN320" i="27"/>
  <c r="AO320" i="27"/>
  <c r="AP320" i="27"/>
  <c r="AQ320" i="27"/>
  <c r="AR320" i="27"/>
  <c r="AS320" i="27"/>
  <c r="AK321" i="27"/>
  <c r="AL321" i="27"/>
  <c r="AM321" i="27"/>
  <c r="AN321" i="27"/>
  <c r="AO321" i="27"/>
  <c r="AP321" i="27"/>
  <c r="AQ321" i="27"/>
  <c r="AR321" i="27"/>
  <c r="AS321" i="27"/>
  <c r="AK322" i="27"/>
  <c r="AL322" i="27"/>
  <c r="AM322" i="27"/>
  <c r="AN322" i="27"/>
  <c r="AO322" i="27"/>
  <c r="AP322" i="27"/>
  <c r="AQ322" i="27"/>
  <c r="AR322" i="27"/>
  <c r="AS322" i="27"/>
  <c r="AT322" i="27"/>
  <c r="AK323" i="27"/>
  <c r="AL323" i="27"/>
  <c r="AM323" i="27"/>
  <c r="AN323" i="27"/>
  <c r="AO323" i="27"/>
  <c r="AP323" i="27"/>
  <c r="AQ323" i="27"/>
  <c r="AR323" i="27"/>
  <c r="AS323" i="27"/>
  <c r="AK324" i="27"/>
  <c r="AL324" i="27"/>
  <c r="AM324" i="27"/>
  <c r="AN324" i="27"/>
  <c r="AO324" i="27"/>
  <c r="AP324" i="27"/>
  <c r="AQ324" i="27"/>
  <c r="AR324" i="27"/>
  <c r="AS324" i="27"/>
  <c r="AT324" i="27"/>
  <c r="AK325" i="27"/>
  <c r="AL325" i="27"/>
  <c r="AM325" i="27"/>
  <c r="AN325" i="27"/>
  <c r="AO325" i="27"/>
  <c r="AP325" i="27"/>
  <c r="AQ325" i="27"/>
  <c r="AR325" i="27"/>
  <c r="AS325" i="27"/>
  <c r="AT325" i="27"/>
  <c r="AK326" i="27"/>
  <c r="AL326" i="27"/>
  <c r="AM326" i="27"/>
  <c r="AN326" i="27"/>
  <c r="AO326" i="27"/>
  <c r="AP326" i="27"/>
  <c r="AQ326" i="27"/>
  <c r="AR326" i="27"/>
  <c r="AS326" i="27"/>
  <c r="AT326" i="27"/>
  <c r="AK327" i="27"/>
  <c r="AL327" i="27"/>
  <c r="AM327" i="27"/>
  <c r="AN327" i="27"/>
  <c r="AO327" i="27"/>
  <c r="AP327" i="27"/>
  <c r="AQ327" i="27"/>
  <c r="AR327" i="27"/>
  <c r="AS327" i="27"/>
  <c r="AT327" i="27"/>
  <c r="AK328" i="27"/>
  <c r="AL328" i="27"/>
  <c r="AM328" i="27"/>
  <c r="AN328" i="27"/>
  <c r="AO328" i="27"/>
  <c r="AP328" i="27"/>
  <c r="AQ328" i="27"/>
  <c r="AR328" i="27"/>
  <c r="AS328" i="27"/>
  <c r="AK329" i="27"/>
  <c r="AL329" i="27"/>
  <c r="AM329" i="27"/>
  <c r="AN329" i="27"/>
  <c r="AO329" i="27"/>
  <c r="AP329" i="27"/>
  <c r="AQ329" i="27"/>
  <c r="AR329" i="27"/>
  <c r="AS329" i="27"/>
  <c r="AK330" i="27"/>
  <c r="AL330" i="27"/>
  <c r="AM330" i="27"/>
  <c r="AN330" i="27"/>
  <c r="AO330" i="27"/>
  <c r="AP330" i="27"/>
  <c r="AQ330" i="27"/>
  <c r="AR330" i="27"/>
  <c r="AS330" i="27"/>
  <c r="AT330" i="27"/>
  <c r="AK331" i="27"/>
  <c r="AL331" i="27"/>
  <c r="AM331" i="27"/>
  <c r="AN331" i="27"/>
  <c r="AO331" i="27"/>
  <c r="AP331" i="27"/>
  <c r="AQ331" i="27"/>
  <c r="AR331" i="27"/>
  <c r="AS331" i="27"/>
  <c r="AK332" i="27"/>
  <c r="AL332" i="27"/>
  <c r="AM332" i="27"/>
  <c r="AN332" i="27"/>
  <c r="AO332" i="27"/>
  <c r="AP332" i="27"/>
  <c r="AQ332" i="27"/>
  <c r="AR332" i="27"/>
  <c r="AS332" i="27"/>
  <c r="AT332" i="27"/>
  <c r="AK333" i="27"/>
  <c r="AL333" i="27"/>
  <c r="AM333" i="27"/>
  <c r="AN333" i="27"/>
  <c r="AO333" i="27"/>
  <c r="AP333" i="27"/>
  <c r="AQ333" i="27"/>
  <c r="AR333" i="27"/>
  <c r="AS333" i="27"/>
  <c r="AK334" i="27"/>
  <c r="AL334" i="27"/>
  <c r="AM334" i="27"/>
  <c r="AN334" i="27"/>
  <c r="AO334" i="27"/>
  <c r="AP334" i="27"/>
  <c r="AQ334" i="27"/>
  <c r="AR334" i="27"/>
  <c r="AS334" i="27"/>
  <c r="AT334" i="27"/>
  <c r="AK335" i="27"/>
  <c r="AL335" i="27"/>
  <c r="AM335" i="27"/>
  <c r="AN335" i="27"/>
  <c r="AO335" i="27"/>
  <c r="AP335" i="27"/>
  <c r="AQ335" i="27"/>
  <c r="AR335" i="27"/>
  <c r="AS335" i="27"/>
  <c r="AT335" i="27"/>
  <c r="AK336" i="27"/>
  <c r="AL336" i="27"/>
  <c r="AM336" i="27"/>
  <c r="AN336" i="27"/>
  <c r="AO336" i="27"/>
  <c r="AP336" i="27"/>
  <c r="AQ336" i="27"/>
  <c r="AR336" i="27"/>
  <c r="AS336" i="27"/>
  <c r="AK337" i="27"/>
  <c r="AL337" i="27"/>
  <c r="AM337" i="27"/>
  <c r="AN337" i="27"/>
  <c r="AO337" i="27"/>
  <c r="AP337" i="27"/>
  <c r="AQ337" i="27"/>
  <c r="AR337" i="27"/>
  <c r="AS337" i="27"/>
  <c r="AT337" i="27"/>
  <c r="AK338" i="27"/>
  <c r="AL338" i="27"/>
  <c r="AM338" i="27"/>
  <c r="AN338" i="27"/>
  <c r="AO338" i="27"/>
  <c r="AP338" i="27"/>
  <c r="AQ338" i="27"/>
  <c r="AR338" i="27"/>
  <c r="AS338" i="27"/>
  <c r="AT338" i="27"/>
  <c r="AK339" i="27"/>
  <c r="AL339" i="27"/>
  <c r="AM339" i="27"/>
  <c r="AN339" i="27"/>
  <c r="AO339" i="27"/>
  <c r="AP339" i="27"/>
  <c r="AQ339" i="27"/>
  <c r="AR339" i="27"/>
  <c r="AS339" i="27"/>
  <c r="AK340" i="27"/>
  <c r="AL340" i="27"/>
  <c r="AM340" i="27"/>
  <c r="AN340" i="27"/>
  <c r="AO340" i="27"/>
  <c r="AP340" i="27"/>
  <c r="AQ340" i="27"/>
  <c r="AR340" i="27"/>
  <c r="AS340" i="27"/>
  <c r="AT340" i="27"/>
  <c r="AK341" i="27"/>
  <c r="AL341" i="27"/>
  <c r="AM341" i="27"/>
  <c r="AN341" i="27"/>
  <c r="AO341" i="27"/>
  <c r="AP341" i="27"/>
  <c r="AQ341" i="27"/>
  <c r="AR341" i="27"/>
  <c r="AS341" i="27"/>
  <c r="AT341" i="27"/>
  <c r="AK342" i="27"/>
  <c r="AL342" i="27"/>
  <c r="AM342" i="27"/>
  <c r="AN342" i="27"/>
  <c r="AO342" i="27"/>
  <c r="AP342" i="27"/>
  <c r="AQ342" i="27"/>
  <c r="AR342" i="27"/>
  <c r="AS342" i="27"/>
  <c r="AT342" i="27"/>
  <c r="AK343" i="27"/>
  <c r="AL343" i="27"/>
  <c r="AM343" i="27"/>
  <c r="AN343" i="27"/>
  <c r="AO343" i="27"/>
  <c r="AP343" i="27"/>
  <c r="AQ343" i="27"/>
  <c r="AR343" i="27"/>
  <c r="AS343" i="27"/>
  <c r="AT343" i="27"/>
  <c r="AK344" i="27"/>
  <c r="AL344" i="27"/>
  <c r="AM344" i="27"/>
  <c r="AN344" i="27"/>
  <c r="AO344" i="27"/>
  <c r="AP344" i="27"/>
  <c r="AQ344" i="27"/>
  <c r="AR344" i="27"/>
  <c r="AS344" i="27"/>
  <c r="AK345" i="27"/>
  <c r="AL345" i="27"/>
  <c r="AM345" i="27"/>
  <c r="AN345" i="27"/>
  <c r="AO345" i="27"/>
  <c r="AP345" i="27"/>
  <c r="AQ345" i="27"/>
  <c r="AR345" i="27"/>
  <c r="AS345" i="27"/>
  <c r="AK346" i="27"/>
  <c r="AL346" i="27"/>
  <c r="AM346" i="27"/>
  <c r="AN346" i="27"/>
  <c r="AO346" i="27"/>
  <c r="AP346" i="27"/>
  <c r="AQ346" i="27"/>
  <c r="AR346" i="27"/>
  <c r="AS346" i="27"/>
  <c r="AT346" i="27"/>
  <c r="AK347" i="27"/>
  <c r="AL347" i="27"/>
  <c r="AM347" i="27"/>
  <c r="AN347" i="27"/>
  <c r="AO347" i="27"/>
  <c r="AP347" i="27"/>
  <c r="AQ347" i="27"/>
  <c r="AR347" i="27"/>
  <c r="AS347" i="27"/>
  <c r="AK348" i="27"/>
  <c r="AL348" i="27"/>
  <c r="AM348" i="27"/>
  <c r="AN348" i="27"/>
  <c r="AO348" i="27"/>
  <c r="AP348" i="27"/>
  <c r="AQ348" i="27"/>
  <c r="AR348" i="27"/>
  <c r="AS348" i="27"/>
  <c r="AT348" i="27"/>
  <c r="AK349" i="27"/>
  <c r="AL349" i="27"/>
  <c r="AM349" i="27"/>
  <c r="AN349" i="27"/>
  <c r="AO349" i="27"/>
  <c r="AP349" i="27"/>
  <c r="AQ349" i="27"/>
  <c r="AR349" i="27"/>
  <c r="AS349" i="27"/>
  <c r="AT349" i="27"/>
  <c r="AK350" i="27"/>
  <c r="AL350" i="27"/>
  <c r="AM350" i="27"/>
  <c r="AN350" i="27"/>
  <c r="AO350" i="27"/>
  <c r="AP350" i="27"/>
  <c r="AQ350" i="27"/>
  <c r="AR350" i="27"/>
  <c r="AS350" i="27"/>
  <c r="AT350" i="27"/>
  <c r="AK351" i="27"/>
  <c r="AL351" i="27"/>
  <c r="AM351" i="27"/>
  <c r="AN351" i="27"/>
  <c r="AO351" i="27"/>
  <c r="AP351" i="27"/>
  <c r="AQ351" i="27"/>
  <c r="AR351" i="27"/>
  <c r="AS351" i="27"/>
  <c r="AT351" i="27"/>
  <c r="AK352" i="27"/>
  <c r="AL352" i="27"/>
  <c r="AM352" i="27"/>
  <c r="AN352" i="27"/>
  <c r="AO352" i="27"/>
  <c r="AP352" i="27"/>
  <c r="AQ352" i="27"/>
  <c r="AR352" i="27"/>
  <c r="AS352" i="27"/>
  <c r="AK353" i="27"/>
  <c r="AL353" i="27"/>
  <c r="AM353" i="27"/>
  <c r="AN353" i="27"/>
  <c r="AO353" i="27"/>
  <c r="AP353" i="27"/>
  <c r="AQ353" i="27"/>
  <c r="AR353" i="27"/>
  <c r="AS353" i="27"/>
  <c r="AK354" i="27"/>
  <c r="AL354" i="27"/>
  <c r="AM354" i="27"/>
  <c r="AN354" i="27"/>
  <c r="AO354" i="27"/>
  <c r="AP354" i="27"/>
  <c r="AQ354" i="27"/>
  <c r="AR354" i="27"/>
  <c r="AS354" i="27"/>
  <c r="AK355" i="27"/>
  <c r="AL355" i="27"/>
  <c r="AM355" i="27"/>
  <c r="AN355" i="27"/>
  <c r="AO355" i="27"/>
  <c r="AP355" i="27"/>
  <c r="AQ355" i="27"/>
  <c r="AR355" i="27"/>
  <c r="AS355" i="27"/>
  <c r="AT355" i="27"/>
  <c r="AK356" i="27"/>
  <c r="AL356" i="27"/>
  <c r="AM356" i="27"/>
  <c r="AN356" i="27"/>
  <c r="AO356" i="27"/>
  <c r="AP356" i="27"/>
  <c r="AQ356" i="27"/>
  <c r="AR356" i="27"/>
  <c r="AS356" i="27"/>
  <c r="AT356" i="27"/>
  <c r="AK357" i="27"/>
  <c r="AL357" i="27"/>
  <c r="AM357" i="27"/>
  <c r="AN357" i="27"/>
  <c r="AO357" i="27"/>
  <c r="AP357" i="27"/>
  <c r="AQ357" i="27"/>
  <c r="AR357" i="27"/>
  <c r="AS357" i="27"/>
  <c r="AK358" i="27"/>
  <c r="AL358" i="27"/>
  <c r="AM358" i="27"/>
  <c r="AN358" i="27"/>
  <c r="AO358" i="27"/>
  <c r="AP358" i="27"/>
  <c r="AQ358" i="27"/>
  <c r="AR358" i="27"/>
  <c r="AS358" i="27"/>
  <c r="AT358" i="27"/>
  <c r="AK359" i="27"/>
  <c r="AL359" i="27"/>
  <c r="AM359" i="27"/>
  <c r="AN359" i="27"/>
  <c r="AO359" i="27"/>
  <c r="AP359" i="27"/>
  <c r="AQ359" i="27"/>
  <c r="AR359" i="27"/>
  <c r="AS359" i="27"/>
  <c r="AT359" i="27"/>
  <c r="AK360" i="27"/>
  <c r="AL360" i="27"/>
  <c r="AM360" i="27"/>
  <c r="AN360" i="27"/>
  <c r="AO360" i="27"/>
  <c r="AP360" i="27"/>
  <c r="AQ360" i="27"/>
  <c r="AR360" i="27"/>
  <c r="AS360" i="27"/>
  <c r="AK361" i="27"/>
  <c r="AL361" i="27"/>
  <c r="AM361" i="27"/>
  <c r="AN361" i="27"/>
  <c r="AO361" i="27"/>
  <c r="AP361" i="27"/>
  <c r="AQ361" i="27"/>
  <c r="AR361" i="27"/>
  <c r="AS361" i="27"/>
  <c r="AK362" i="27"/>
  <c r="AL362" i="27"/>
  <c r="AM362" i="27"/>
  <c r="AN362" i="27"/>
  <c r="AO362" i="27"/>
  <c r="AP362" i="27"/>
  <c r="AQ362" i="27"/>
  <c r="AR362" i="27"/>
  <c r="AS362" i="27"/>
  <c r="AT362" i="27"/>
  <c r="AK363" i="27"/>
  <c r="AL363" i="27"/>
  <c r="AM363" i="27"/>
  <c r="AN363" i="27"/>
  <c r="AO363" i="27"/>
  <c r="AP363" i="27"/>
  <c r="AQ363" i="27"/>
  <c r="AR363" i="27"/>
  <c r="AS363" i="27"/>
  <c r="AK364" i="27"/>
  <c r="AL364" i="27"/>
  <c r="AM364" i="27"/>
  <c r="AN364" i="27"/>
  <c r="AO364" i="27"/>
  <c r="AP364" i="27"/>
  <c r="AQ364" i="27"/>
  <c r="AR364" i="27"/>
  <c r="AS364" i="27"/>
  <c r="AT364" i="27"/>
  <c r="AK365" i="27"/>
  <c r="AL365" i="27"/>
  <c r="AM365" i="27"/>
  <c r="AN365" i="27"/>
  <c r="AO365" i="27"/>
  <c r="AP365" i="27"/>
  <c r="AQ365" i="27"/>
  <c r="AR365" i="27"/>
  <c r="AS365" i="27"/>
  <c r="AK366" i="27"/>
  <c r="AL366" i="27"/>
  <c r="AM366" i="27"/>
  <c r="AN366" i="27"/>
  <c r="AO366" i="27"/>
  <c r="AP366" i="27"/>
  <c r="AQ366" i="27"/>
  <c r="AR366" i="27"/>
  <c r="AS366" i="27"/>
  <c r="AT366" i="27"/>
  <c r="AK367" i="27"/>
  <c r="AL367" i="27"/>
  <c r="AM367" i="27"/>
  <c r="AN367" i="27"/>
  <c r="AO367" i="27"/>
  <c r="AP367" i="27"/>
  <c r="AQ367" i="27"/>
  <c r="AR367" i="27"/>
  <c r="AS367" i="27"/>
  <c r="AT367" i="27"/>
  <c r="AK368" i="27"/>
  <c r="AL368" i="27"/>
  <c r="AM368" i="27"/>
  <c r="AN368" i="27"/>
  <c r="AO368" i="27"/>
  <c r="AP368" i="27"/>
  <c r="AQ368" i="27"/>
  <c r="AR368" i="27"/>
  <c r="AS368" i="27"/>
  <c r="AK369" i="27"/>
  <c r="AL369" i="27"/>
  <c r="AM369" i="27"/>
  <c r="AN369" i="27"/>
  <c r="AO369" i="27"/>
  <c r="AP369" i="27"/>
  <c r="AQ369" i="27"/>
  <c r="AR369" i="27"/>
  <c r="AS369" i="27"/>
  <c r="AK370" i="27"/>
  <c r="AL370" i="27"/>
  <c r="AM370" i="27"/>
  <c r="AN370" i="27"/>
  <c r="AO370" i="27"/>
  <c r="AP370" i="27"/>
  <c r="AQ370" i="27"/>
  <c r="AR370" i="27"/>
  <c r="AS370" i="27"/>
  <c r="AT370" i="27"/>
  <c r="AK371" i="27"/>
  <c r="AL371" i="27"/>
  <c r="AM371" i="27"/>
  <c r="AN371" i="27"/>
  <c r="AO371" i="27"/>
  <c r="AP371" i="27"/>
  <c r="AQ371" i="27"/>
  <c r="AR371" i="27"/>
  <c r="AS371" i="27"/>
  <c r="AT371" i="27"/>
  <c r="AK372" i="27"/>
  <c r="AL372" i="27"/>
  <c r="AM372" i="27"/>
  <c r="AN372" i="27"/>
  <c r="AO372" i="27"/>
  <c r="AP372" i="27"/>
  <c r="AQ372" i="27"/>
  <c r="AR372" i="27"/>
  <c r="AS372" i="27"/>
  <c r="AT372" i="27"/>
  <c r="AK373" i="27"/>
  <c r="AL373" i="27"/>
  <c r="AM373" i="27"/>
  <c r="AN373" i="27"/>
  <c r="AO373" i="27"/>
  <c r="AP373" i="27"/>
  <c r="AQ373" i="27"/>
  <c r="AR373" i="27"/>
  <c r="AS373" i="27"/>
  <c r="AT373" i="27"/>
  <c r="AK374" i="27"/>
  <c r="AL374" i="27"/>
  <c r="AM374" i="27"/>
  <c r="AN374" i="27"/>
  <c r="AO374" i="27"/>
  <c r="AP374" i="27"/>
  <c r="AQ374" i="27"/>
  <c r="AR374" i="27"/>
  <c r="AS374" i="27"/>
  <c r="AT374" i="27"/>
  <c r="AK375" i="27"/>
  <c r="AL375" i="27"/>
  <c r="AM375" i="27"/>
  <c r="AN375" i="27"/>
  <c r="AO375" i="27"/>
  <c r="AP375" i="27"/>
  <c r="AQ375" i="27"/>
  <c r="AR375" i="27"/>
  <c r="AS375" i="27"/>
  <c r="AT375" i="27"/>
  <c r="AK376" i="27"/>
  <c r="AL376" i="27"/>
  <c r="AM376" i="27"/>
  <c r="AN376" i="27"/>
  <c r="AO376" i="27"/>
  <c r="AP376" i="27"/>
  <c r="AQ376" i="27"/>
  <c r="AR376" i="27"/>
  <c r="AS376" i="27"/>
  <c r="AK377" i="27"/>
  <c r="AL377" i="27"/>
  <c r="AM377" i="27"/>
  <c r="AN377" i="27"/>
  <c r="AO377" i="27"/>
  <c r="AP377" i="27"/>
  <c r="AQ377" i="27"/>
  <c r="AR377" i="27"/>
  <c r="AS377" i="27"/>
  <c r="AK378" i="27"/>
  <c r="AL378" i="27"/>
  <c r="AM378" i="27"/>
  <c r="AN378" i="27"/>
  <c r="AO378" i="27"/>
  <c r="AP378" i="27"/>
  <c r="AQ378" i="27"/>
  <c r="AR378" i="27"/>
  <c r="AS378" i="27"/>
  <c r="AK379" i="27"/>
  <c r="AL379" i="27"/>
  <c r="AM379" i="27"/>
  <c r="AN379" i="27"/>
  <c r="AO379" i="27"/>
  <c r="AP379" i="27"/>
  <c r="AQ379" i="27"/>
  <c r="AR379" i="27"/>
  <c r="AS379" i="27"/>
  <c r="AK380" i="27"/>
  <c r="AL380" i="27"/>
  <c r="AM380" i="27"/>
  <c r="AN380" i="27"/>
  <c r="AO380" i="27"/>
  <c r="AP380" i="27"/>
  <c r="AQ380" i="27"/>
  <c r="AR380" i="27"/>
  <c r="AS380" i="27"/>
  <c r="AT380" i="27"/>
  <c r="AK381" i="27"/>
  <c r="AL381" i="27"/>
  <c r="AM381" i="27"/>
  <c r="AN381" i="27"/>
  <c r="AO381" i="27"/>
  <c r="AP381" i="27"/>
  <c r="AQ381" i="27"/>
  <c r="AR381" i="27"/>
  <c r="AS381" i="27"/>
  <c r="AK382" i="27"/>
  <c r="AL382" i="27"/>
  <c r="AM382" i="27"/>
  <c r="AN382" i="27"/>
  <c r="AO382" i="27"/>
  <c r="AP382" i="27"/>
  <c r="AQ382" i="27"/>
  <c r="AR382" i="27"/>
  <c r="AS382" i="27"/>
  <c r="AT382" i="27"/>
  <c r="AK383" i="27"/>
  <c r="AL383" i="27"/>
  <c r="AM383" i="27"/>
  <c r="AN383" i="27"/>
  <c r="AO383" i="27"/>
  <c r="AP383" i="27"/>
  <c r="AQ383" i="27"/>
  <c r="AR383" i="27"/>
  <c r="AS383" i="27"/>
  <c r="AT383" i="27"/>
  <c r="AK384" i="27"/>
  <c r="AL384" i="27"/>
  <c r="AM384" i="27"/>
  <c r="AN384" i="27"/>
  <c r="AO384" i="27"/>
  <c r="AP384" i="27"/>
  <c r="AQ384" i="27"/>
  <c r="AR384" i="27"/>
  <c r="AS384" i="27"/>
  <c r="AK385" i="27"/>
  <c r="AL385" i="27"/>
  <c r="AM385" i="27"/>
  <c r="AN385" i="27"/>
  <c r="AO385" i="27"/>
  <c r="AP385" i="27"/>
  <c r="AQ385" i="27"/>
  <c r="AR385" i="27"/>
  <c r="AS385" i="27"/>
  <c r="AT385" i="27"/>
  <c r="AK386" i="27"/>
  <c r="AL386" i="27"/>
  <c r="AM386" i="27"/>
  <c r="AN386" i="27"/>
  <c r="AO386" i="27"/>
  <c r="AP386" i="27"/>
  <c r="AQ386" i="27"/>
  <c r="AR386" i="27"/>
  <c r="AS386" i="27"/>
  <c r="AK387" i="27"/>
  <c r="AL387" i="27"/>
  <c r="AM387" i="27"/>
  <c r="AN387" i="27"/>
  <c r="AO387" i="27"/>
  <c r="AP387" i="27"/>
  <c r="AQ387" i="27"/>
  <c r="AR387" i="27"/>
  <c r="AS387" i="27"/>
  <c r="AK388" i="27"/>
  <c r="AL388" i="27"/>
  <c r="AM388" i="27"/>
  <c r="AN388" i="27"/>
  <c r="AO388" i="27"/>
  <c r="AP388" i="27"/>
  <c r="AQ388" i="27"/>
  <c r="AR388" i="27"/>
  <c r="AS388" i="27"/>
  <c r="AT388" i="27"/>
  <c r="AK389" i="27"/>
  <c r="AL389" i="27"/>
  <c r="AM389" i="27"/>
  <c r="AN389" i="27"/>
  <c r="AO389" i="27"/>
  <c r="AP389" i="27"/>
  <c r="AQ389" i="27"/>
  <c r="AR389" i="27"/>
  <c r="AS389" i="27"/>
  <c r="AT389" i="27"/>
  <c r="AK390" i="27"/>
  <c r="AL390" i="27"/>
  <c r="AM390" i="27"/>
  <c r="AN390" i="27"/>
  <c r="AO390" i="27"/>
  <c r="AP390" i="27"/>
  <c r="AQ390" i="27"/>
  <c r="AR390" i="27"/>
  <c r="AS390" i="27"/>
  <c r="AT390" i="27"/>
  <c r="AK391" i="27"/>
  <c r="AL391" i="27"/>
  <c r="AM391" i="27"/>
  <c r="AN391" i="27"/>
  <c r="AO391" i="27"/>
  <c r="AP391" i="27"/>
  <c r="AQ391" i="27"/>
  <c r="AR391" i="27"/>
  <c r="AS391" i="27"/>
  <c r="AT391" i="27"/>
  <c r="AK392" i="27"/>
  <c r="AL392" i="27"/>
  <c r="AM392" i="27"/>
  <c r="AN392" i="27"/>
  <c r="AO392" i="27"/>
  <c r="AP392" i="27"/>
  <c r="AQ392" i="27"/>
  <c r="AR392" i="27"/>
  <c r="AS392" i="27"/>
  <c r="AK393" i="27"/>
  <c r="AL393" i="27"/>
  <c r="AM393" i="27"/>
  <c r="AN393" i="27"/>
  <c r="AO393" i="27"/>
  <c r="AP393" i="27"/>
  <c r="AQ393" i="27"/>
  <c r="AR393" i="27"/>
  <c r="AS393" i="27"/>
  <c r="AK394" i="27"/>
  <c r="AL394" i="27"/>
  <c r="AM394" i="27"/>
  <c r="AN394" i="27"/>
  <c r="AO394" i="27"/>
  <c r="AP394" i="27"/>
  <c r="AQ394" i="27"/>
  <c r="AR394" i="27"/>
  <c r="AS394" i="27"/>
  <c r="AT394" i="27"/>
  <c r="AK395" i="27"/>
  <c r="AL395" i="27"/>
  <c r="AM395" i="27"/>
  <c r="AN395" i="27"/>
  <c r="AO395" i="27"/>
  <c r="AP395" i="27"/>
  <c r="AQ395" i="27"/>
  <c r="AR395" i="27"/>
  <c r="AS395" i="27"/>
  <c r="AK396" i="27"/>
  <c r="AL396" i="27"/>
  <c r="AM396" i="27"/>
  <c r="AN396" i="27"/>
  <c r="AO396" i="27"/>
  <c r="AP396" i="27"/>
  <c r="AQ396" i="27"/>
  <c r="AR396" i="27"/>
  <c r="AS396" i="27"/>
  <c r="AT396" i="27"/>
  <c r="AK397" i="27"/>
  <c r="AL397" i="27"/>
  <c r="AM397" i="27"/>
  <c r="AN397" i="27"/>
  <c r="AO397" i="27"/>
  <c r="AP397" i="27"/>
  <c r="AQ397" i="27"/>
  <c r="AR397" i="27"/>
  <c r="AS397" i="27"/>
  <c r="AK398" i="27"/>
  <c r="AL398" i="27"/>
  <c r="AM398" i="27"/>
  <c r="AN398" i="27"/>
  <c r="AO398" i="27"/>
  <c r="AP398" i="27"/>
  <c r="AQ398" i="27"/>
  <c r="AR398" i="27"/>
  <c r="AS398" i="27"/>
  <c r="AT398" i="27"/>
  <c r="AK399" i="27"/>
  <c r="AL399" i="27"/>
  <c r="AM399" i="27"/>
  <c r="AN399" i="27"/>
  <c r="AO399" i="27"/>
  <c r="AP399" i="27"/>
  <c r="AQ399" i="27"/>
  <c r="AR399" i="27"/>
  <c r="AS399" i="27"/>
  <c r="AT399" i="27"/>
  <c r="AK400" i="27"/>
  <c r="AL400" i="27"/>
  <c r="AM400" i="27"/>
  <c r="AN400" i="27"/>
  <c r="AO400" i="27"/>
  <c r="AP400" i="27"/>
  <c r="AQ400" i="27"/>
  <c r="AR400" i="27"/>
  <c r="AS400" i="27"/>
  <c r="AK401" i="27"/>
  <c r="AL401" i="27"/>
  <c r="AM401" i="27"/>
  <c r="AN401" i="27"/>
  <c r="AO401" i="27"/>
  <c r="AP401" i="27"/>
  <c r="AQ401" i="27"/>
  <c r="AR401" i="27"/>
  <c r="AS401" i="27"/>
  <c r="AK402" i="27"/>
  <c r="AL402" i="27"/>
  <c r="AM402" i="27"/>
  <c r="AN402" i="27"/>
  <c r="AO402" i="27"/>
  <c r="AP402" i="27"/>
  <c r="AQ402" i="27"/>
  <c r="AR402" i="27"/>
  <c r="AS402" i="27"/>
  <c r="AK403" i="27"/>
  <c r="AL403" i="27"/>
  <c r="AM403" i="27"/>
  <c r="AN403" i="27"/>
  <c r="AO403" i="27"/>
  <c r="AP403" i="27"/>
  <c r="AQ403" i="27"/>
  <c r="AR403" i="27"/>
  <c r="AS403" i="27"/>
  <c r="AT403" i="27"/>
  <c r="AK404" i="27"/>
  <c r="AL404" i="27"/>
  <c r="AM404" i="27"/>
  <c r="AN404" i="27"/>
  <c r="AO404" i="27"/>
  <c r="AP404" i="27"/>
  <c r="AQ404" i="27"/>
  <c r="AR404" i="27"/>
  <c r="AS404" i="27"/>
  <c r="AT404" i="27"/>
  <c r="AK405" i="27"/>
  <c r="AL405" i="27"/>
  <c r="AM405" i="27"/>
  <c r="AN405" i="27"/>
  <c r="AO405" i="27"/>
  <c r="AP405" i="27"/>
  <c r="AQ405" i="27"/>
  <c r="AR405" i="27"/>
  <c r="AS405" i="27"/>
  <c r="AT405" i="27"/>
  <c r="AK406" i="27"/>
  <c r="AL406" i="27"/>
  <c r="AM406" i="27"/>
  <c r="AN406" i="27"/>
  <c r="AO406" i="27"/>
  <c r="AP406" i="27"/>
  <c r="AQ406" i="27"/>
  <c r="AR406" i="27"/>
  <c r="AS406" i="27"/>
  <c r="AT406" i="27"/>
  <c r="AK407" i="27"/>
  <c r="AL407" i="27"/>
  <c r="AM407" i="27"/>
  <c r="AN407" i="27"/>
  <c r="AO407" i="27"/>
  <c r="AP407" i="27"/>
  <c r="AQ407" i="27"/>
  <c r="AR407" i="27"/>
  <c r="AS407" i="27"/>
  <c r="AT407" i="27"/>
  <c r="AK408" i="27"/>
  <c r="AL408" i="27"/>
  <c r="AM408" i="27"/>
  <c r="AN408" i="27"/>
  <c r="AO408" i="27"/>
  <c r="AP408" i="27"/>
  <c r="AQ408" i="27"/>
  <c r="AR408" i="27"/>
  <c r="AS408" i="27"/>
  <c r="AK409" i="27"/>
  <c r="AL409" i="27"/>
  <c r="AM409" i="27"/>
  <c r="AN409" i="27"/>
  <c r="AO409" i="27"/>
  <c r="AP409" i="27"/>
  <c r="AQ409" i="27"/>
  <c r="AR409" i="27"/>
  <c r="AS409" i="27"/>
  <c r="AT409" i="27"/>
  <c r="AK410" i="27"/>
  <c r="AL410" i="27"/>
  <c r="AM410" i="27"/>
  <c r="AN410" i="27"/>
  <c r="AO410" i="27"/>
  <c r="AP410" i="27"/>
  <c r="AQ410" i="27"/>
  <c r="AR410" i="27"/>
  <c r="AS410" i="27"/>
  <c r="AT410" i="27"/>
  <c r="AK411" i="27"/>
  <c r="AL411" i="27"/>
  <c r="AM411" i="27"/>
  <c r="AN411" i="27"/>
  <c r="AO411" i="27"/>
  <c r="AP411" i="27"/>
  <c r="AQ411" i="27"/>
  <c r="AR411" i="27"/>
  <c r="AS411" i="27"/>
  <c r="AK412" i="27"/>
  <c r="AL412" i="27"/>
  <c r="AM412" i="27"/>
  <c r="AN412" i="27"/>
  <c r="AO412" i="27"/>
  <c r="AP412" i="27"/>
  <c r="AQ412" i="27"/>
  <c r="AR412" i="27"/>
  <c r="AS412" i="27"/>
  <c r="AT412" i="27"/>
  <c r="AK413" i="27"/>
  <c r="AL413" i="27"/>
  <c r="AM413" i="27"/>
  <c r="AN413" i="27"/>
  <c r="AO413" i="27"/>
  <c r="AP413" i="27"/>
  <c r="AQ413" i="27"/>
  <c r="AR413" i="27"/>
  <c r="AS413" i="27"/>
  <c r="AT413" i="27"/>
  <c r="AK414" i="27"/>
  <c r="AL414" i="27"/>
  <c r="AM414" i="27"/>
  <c r="AN414" i="27"/>
  <c r="AO414" i="27"/>
  <c r="AP414" i="27"/>
  <c r="AQ414" i="27"/>
  <c r="AR414" i="27"/>
  <c r="AS414" i="27"/>
  <c r="AT414" i="27"/>
  <c r="AK415" i="27"/>
  <c r="AL415" i="27"/>
  <c r="AM415" i="27"/>
  <c r="AN415" i="27"/>
  <c r="AO415" i="27"/>
  <c r="AP415" i="27"/>
  <c r="AQ415" i="27"/>
  <c r="AR415" i="27"/>
  <c r="AS415" i="27"/>
  <c r="AT415" i="27"/>
  <c r="AK416" i="27"/>
  <c r="AL416" i="27"/>
  <c r="AM416" i="27"/>
  <c r="AN416" i="27"/>
  <c r="AO416" i="27"/>
  <c r="AP416" i="27"/>
  <c r="AQ416" i="27"/>
  <c r="AR416" i="27"/>
  <c r="AS416" i="27"/>
  <c r="AK417" i="27"/>
  <c r="AL417" i="27"/>
  <c r="AM417" i="27"/>
  <c r="AN417" i="27"/>
  <c r="AO417" i="27"/>
  <c r="AP417" i="27"/>
  <c r="AQ417" i="27"/>
  <c r="AR417" i="27"/>
  <c r="AS417" i="27"/>
  <c r="AK418" i="27"/>
  <c r="AL418" i="27"/>
  <c r="AM418" i="27"/>
  <c r="AN418" i="27"/>
  <c r="AO418" i="27"/>
  <c r="AP418" i="27"/>
  <c r="AQ418" i="27"/>
  <c r="AR418" i="27"/>
  <c r="AS418" i="27"/>
  <c r="AT418" i="27"/>
  <c r="AK419" i="27"/>
  <c r="AL419" i="27"/>
  <c r="AM419" i="27"/>
  <c r="AN419" i="27"/>
  <c r="AO419" i="27"/>
  <c r="AP419" i="27"/>
  <c r="AQ419" i="27"/>
  <c r="AR419" i="27"/>
  <c r="AS419" i="27"/>
  <c r="AK420" i="27"/>
  <c r="AL420" i="27"/>
  <c r="AM420" i="27"/>
  <c r="AN420" i="27"/>
  <c r="AO420" i="27"/>
  <c r="AP420" i="27"/>
  <c r="AQ420" i="27"/>
  <c r="AR420" i="27"/>
  <c r="AS420" i="27"/>
  <c r="AT420" i="27"/>
  <c r="AK421" i="27"/>
  <c r="AL421" i="27"/>
  <c r="AM421" i="27"/>
  <c r="AN421" i="27"/>
  <c r="AO421" i="27"/>
  <c r="AP421" i="27"/>
  <c r="AQ421" i="27"/>
  <c r="AR421" i="27"/>
  <c r="AS421" i="27"/>
  <c r="AK422" i="27"/>
  <c r="AL422" i="27"/>
  <c r="AM422" i="27"/>
  <c r="AN422" i="27"/>
  <c r="AO422" i="27"/>
  <c r="AP422" i="27"/>
  <c r="AQ422" i="27"/>
  <c r="AR422" i="27"/>
  <c r="AS422" i="27"/>
  <c r="AT422" i="27"/>
  <c r="AK423" i="27"/>
  <c r="AL423" i="27"/>
  <c r="AM423" i="27"/>
  <c r="AN423" i="27"/>
  <c r="AO423" i="27"/>
  <c r="AP423" i="27"/>
  <c r="AQ423" i="27"/>
  <c r="AR423" i="27"/>
  <c r="AS423" i="27"/>
  <c r="AT423" i="27"/>
  <c r="AK424" i="27"/>
  <c r="AL424" i="27"/>
  <c r="AM424" i="27"/>
  <c r="AN424" i="27"/>
  <c r="AO424" i="27"/>
  <c r="AP424" i="27"/>
  <c r="AQ424" i="27"/>
  <c r="AR424" i="27"/>
  <c r="AS424" i="27"/>
  <c r="AK425" i="27"/>
  <c r="AL425" i="27"/>
  <c r="AM425" i="27"/>
  <c r="AN425" i="27"/>
  <c r="AO425" i="27"/>
  <c r="AP425" i="27"/>
  <c r="AQ425" i="27"/>
  <c r="AR425" i="27"/>
  <c r="AS425" i="27"/>
  <c r="AK426" i="27"/>
  <c r="AL426" i="27"/>
  <c r="AM426" i="27"/>
  <c r="AN426" i="27"/>
  <c r="AO426" i="27"/>
  <c r="AP426" i="27"/>
  <c r="AQ426" i="27"/>
  <c r="AR426" i="27"/>
  <c r="AS426" i="27"/>
  <c r="AK427" i="27"/>
  <c r="AL427" i="27"/>
  <c r="AM427" i="27"/>
  <c r="AN427" i="27"/>
  <c r="AO427" i="27"/>
  <c r="AP427" i="27"/>
  <c r="AQ427" i="27"/>
  <c r="AR427" i="27"/>
  <c r="AS427" i="27"/>
  <c r="AK428" i="27"/>
  <c r="AL428" i="27"/>
  <c r="AM428" i="27"/>
  <c r="AN428" i="27"/>
  <c r="AO428" i="27"/>
  <c r="AP428" i="27"/>
  <c r="AQ428" i="27"/>
  <c r="AR428" i="27"/>
  <c r="AS428" i="27"/>
  <c r="AT428" i="27"/>
  <c r="AK429" i="27"/>
  <c r="AL429" i="27"/>
  <c r="AM429" i="27"/>
  <c r="AN429" i="27"/>
  <c r="AO429" i="27"/>
  <c r="AP429" i="27"/>
  <c r="AQ429" i="27"/>
  <c r="AR429" i="27"/>
  <c r="AS429" i="27"/>
  <c r="AK430" i="27"/>
  <c r="AL430" i="27"/>
  <c r="AM430" i="27"/>
  <c r="AN430" i="27"/>
  <c r="AO430" i="27"/>
  <c r="AP430" i="27"/>
  <c r="AQ430" i="27"/>
  <c r="AR430" i="27"/>
  <c r="AS430" i="27"/>
  <c r="AT430" i="27"/>
  <c r="AK431" i="27"/>
  <c r="AL431" i="27"/>
  <c r="AM431" i="27"/>
  <c r="AN431" i="27"/>
  <c r="AO431" i="27"/>
  <c r="AP431" i="27"/>
  <c r="AQ431" i="27"/>
  <c r="AR431" i="27"/>
  <c r="AS431" i="27"/>
  <c r="AT431" i="27"/>
  <c r="AK432" i="27"/>
  <c r="AL432" i="27"/>
  <c r="AM432" i="27"/>
  <c r="AN432" i="27"/>
  <c r="AO432" i="27"/>
  <c r="AP432" i="27"/>
  <c r="AQ432" i="27"/>
  <c r="AR432" i="27"/>
  <c r="AS432" i="27"/>
  <c r="AK433" i="27"/>
  <c r="AL433" i="27"/>
  <c r="AM433" i="27"/>
  <c r="AN433" i="27"/>
  <c r="AO433" i="27"/>
  <c r="AP433" i="27"/>
  <c r="AQ433" i="27"/>
  <c r="AR433" i="27"/>
  <c r="AS433" i="27"/>
  <c r="AT433" i="27"/>
  <c r="AK434" i="27"/>
  <c r="AL434" i="27"/>
  <c r="AM434" i="27"/>
  <c r="AN434" i="27"/>
  <c r="AO434" i="27"/>
  <c r="AP434" i="27"/>
  <c r="AQ434" i="27"/>
  <c r="AR434" i="27"/>
  <c r="AS434" i="27"/>
  <c r="AK435" i="27"/>
  <c r="AL435" i="27"/>
  <c r="AM435" i="27"/>
  <c r="AN435" i="27"/>
  <c r="AO435" i="27"/>
  <c r="AP435" i="27"/>
  <c r="AQ435" i="27"/>
  <c r="AR435" i="27"/>
  <c r="AS435" i="27"/>
  <c r="AK436" i="27"/>
  <c r="AL436" i="27"/>
  <c r="AM436" i="27"/>
  <c r="AN436" i="27"/>
  <c r="AO436" i="27"/>
  <c r="AP436" i="27"/>
  <c r="AQ436" i="27"/>
  <c r="AR436" i="27"/>
  <c r="AS436" i="27"/>
  <c r="AT436" i="27"/>
  <c r="AK437" i="27"/>
  <c r="AL437" i="27"/>
  <c r="AM437" i="27"/>
  <c r="AN437" i="27"/>
  <c r="AO437" i="27"/>
  <c r="AP437" i="27"/>
  <c r="AQ437" i="27"/>
  <c r="AR437" i="27"/>
  <c r="AS437" i="27"/>
  <c r="AT437" i="27"/>
  <c r="AK438" i="27"/>
  <c r="AL438" i="27"/>
  <c r="AM438" i="27"/>
  <c r="AN438" i="27"/>
  <c r="AO438" i="27"/>
  <c r="AP438" i="27"/>
  <c r="AQ438" i="27"/>
  <c r="AR438" i="27"/>
  <c r="AS438" i="27"/>
  <c r="AT438" i="27"/>
  <c r="AK439" i="27"/>
  <c r="AL439" i="27"/>
  <c r="AM439" i="27"/>
  <c r="AN439" i="27"/>
  <c r="AO439" i="27"/>
  <c r="AP439" i="27"/>
  <c r="AQ439" i="27"/>
  <c r="AR439" i="27"/>
  <c r="AS439" i="27"/>
  <c r="AT439" i="27"/>
  <c r="AK440" i="27"/>
  <c r="AL440" i="27"/>
  <c r="AM440" i="27"/>
  <c r="AN440" i="27"/>
  <c r="AO440" i="27"/>
  <c r="AP440" i="27"/>
  <c r="AQ440" i="27"/>
  <c r="AR440" i="27"/>
  <c r="AS440" i="27"/>
  <c r="AK441" i="27"/>
  <c r="AL441" i="27"/>
  <c r="AM441" i="27"/>
  <c r="AN441" i="27"/>
  <c r="AO441" i="27"/>
  <c r="AP441" i="27"/>
  <c r="AQ441" i="27"/>
  <c r="AR441" i="27"/>
  <c r="AS441" i="27"/>
  <c r="AK442" i="27"/>
  <c r="AL442" i="27"/>
  <c r="AM442" i="27"/>
  <c r="AN442" i="27"/>
  <c r="AO442" i="27"/>
  <c r="AP442" i="27"/>
  <c r="AQ442" i="27"/>
  <c r="AR442" i="27"/>
  <c r="AS442" i="27"/>
  <c r="AT442" i="27"/>
  <c r="AK443" i="27"/>
  <c r="AL443" i="27"/>
  <c r="AM443" i="27"/>
  <c r="AN443" i="27"/>
  <c r="AO443" i="27"/>
  <c r="AP443" i="27"/>
  <c r="AQ443" i="27"/>
  <c r="AR443" i="27"/>
  <c r="AS443" i="27"/>
  <c r="AK444" i="27"/>
  <c r="AL444" i="27"/>
  <c r="AM444" i="27"/>
  <c r="AN444" i="27"/>
  <c r="AO444" i="27"/>
  <c r="AP444" i="27"/>
  <c r="AQ444" i="27"/>
  <c r="AR444" i="27"/>
  <c r="AS444" i="27"/>
  <c r="AT444" i="27"/>
  <c r="AK445" i="27"/>
  <c r="AL445" i="27"/>
  <c r="AM445" i="27"/>
  <c r="AN445" i="27"/>
  <c r="AO445" i="27"/>
  <c r="AP445" i="27"/>
  <c r="AQ445" i="27"/>
  <c r="AR445" i="27"/>
  <c r="AS445" i="27"/>
  <c r="AK446" i="27"/>
  <c r="AL446" i="27"/>
  <c r="AM446" i="27"/>
  <c r="AN446" i="27"/>
  <c r="AO446" i="27"/>
  <c r="AP446" i="27"/>
  <c r="AQ446" i="27"/>
  <c r="AR446" i="27"/>
  <c r="AS446" i="27"/>
  <c r="AT446" i="27"/>
  <c r="AK447" i="27"/>
  <c r="AL447" i="27"/>
  <c r="AM447" i="27"/>
  <c r="AN447" i="27"/>
  <c r="AO447" i="27"/>
  <c r="AP447" i="27"/>
  <c r="AQ447" i="27"/>
  <c r="AR447" i="27"/>
  <c r="AS447" i="27"/>
  <c r="AT447" i="27"/>
  <c r="AK448" i="27"/>
  <c r="AL448" i="27"/>
  <c r="AM448" i="27"/>
  <c r="AN448" i="27"/>
  <c r="AO448" i="27"/>
  <c r="AP448" i="27"/>
  <c r="AQ448" i="27"/>
  <c r="AR448" i="27"/>
  <c r="AS448" i="27"/>
  <c r="AK449" i="27"/>
  <c r="AL449" i="27"/>
  <c r="AM449" i="27"/>
  <c r="AN449" i="27"/>
  <c r="AO449" i="27"/>
  <c r="AP449" i="27"/>
  <c r="AQ449" i="27"/>
  <c r="AR449" i="27"/>
  <c r="AS449" i="27"/>
  <c r="AK450" i="27"/>
  <c r="AL450" i="27"/>
  <c r="AM450" i="27"/>
  <c r="AN450" i="27"/>
  <c r="AO450" i="27"/>
  <c r="AP450" i="27"/>
  <c r="AQ450" i="27"/>
  <c r="AR450" i="27"/>
  <c r="AS450" i="27"/>
  <c r="AT450" i="27"/>
  <c r="AK451" i="27"/>
  <c r="AL451" i="27"/>
  <c r="AM451" i="27"/>
  <c r="AN451" i="27"/>
  <c r="AO451" i="27"/>
  <c r="AP451" i="27"/>
  <c r="AQ451" i="27"/>
  <c r="AR451" i="27"/>
  <c r="AS451" i="27"/>
  <c r="AK452" i="27"/>
  <c r="AL452" i="27"/>
  <c r="AM452" i="27"/>
  <c r="AN452" i="27"/>
  <c r="AO452" i="27"/>
  <c r="AP452" i="27"/>
  <c r="AQ452" i="27"/>
  <c r="AR452" i="27"/>
  <c r="AS452" i="27"/>
  <c r="AT452" i="27"/>
  <c r="AK453" i="27"/>
  <c r="AL453" i="27"/>
  <c r="AM453" i="27"/>
  <c r="AN453" i="27"/>
  <c r="AO453" i="27"/>
  <c r="AP453" i="27"/>
  <c r="AQ453" i="27"/>
  <c r="AR453" i="27"/>
  <c r="AS453" i="27"/>
  <c r="AT453" i="27"/>
  <c r="AK454" i="27"/>
  <c r="AL454" i="27"/>
  <c r="AM454" i="27"/>
  <c r="AN454" i="27"/>
  <c r="AO454" i="27"/>
  <c r="AP454" i="27"/>
  <c r="AQ454" i="27"/>
  <c r="AR454" i="27"/>
  <c r="AS454" i="27"/>
  <c r="AT454" i="27"/>
  <c r="AK455" i="27"/>
  <c r="AL455" i="27"/>
  <c r="AM455" i="27"/>
  <c r="AN455" i="27"/>
  <c r="AO455" i="27"/>
  <c r="AP455" i="27"/>
  <c r="AQ455" i="27"/>
  <c r="AR455" i="27"/>
  <c r="AS455" i="27"/>
  <c r="AT455" i="27"/>
  <c r="AK456" i="27"/>
  <c r="AL456" i="27"/>
  <c r="AM456" i="27"/>
  <c r="AN456" i="27"/>
  <c r="AO456" i="27"/>
  <c r="AP456" i="27"/>
  <c r="AQ456" i="27"/>
  <c r="AR456" i="27"/>
  <c r="AS456" i="27"/>
  <c r="AK457" i="27"/>
  <c r="AL457" i="27"/>
  <c r="AM457" i="27"/>
  <c r="AN457" i="27"/>
  <c r="AO457" i="27"/>
  <c r="AP457" i="27"/>
  <c r="AQ457" i="27"/>
  <c r="AR457" i="27"/>
  <c r="AS457" i="27"/>
  <c r="AK458" i="27"/>
  <c r="AL458" i="27"/>
  <c r="AM458" i="27"/>
  <c r="AN458" i="27"/>
  <c r="AO458" i="27"/>
  <c r="AP458" i="27"/>
  <c r="AQ458" i="27"/>
  <c r="AR458" i="27"/>
  <c r="AS458" i="27"/>
  <c r="AT458" i="27"/>
  <c r="AK459" i="27"/>
  <c r="AL459" i="27"/>
  <c r="AM459" i="27"/>
  <c r="AN459" i="27"/>
  <c r="AO459" i="27"/>
  <c r="AP459" i="27"/>
  <c r="AQ459" i="27"/>
  <c r="AR459" i="27"/>
  <c r="AS459" i="27"/>
  <c r="AK460" i="27"/>
  <c r="AL460" i="27"/>
  <c r="AM460" i="27"/>
  <c r="AN460" i="27"/>
  <c r="AO460" i="27"/>
  <c r="AP460" i="27"/>
  <c r="AQ460" i="27"/>
  <c r="AR460" i="27"/>
  <c r="AS460" i="27"/>
  <c r="AT460" i="27"/>
  <c r="AK461" i="27"/>
  <c r="AL461" i="27"/>
  <c r="AM461" i="27"/>
  <c r="AN461" i="27"/>
  <c r="AO461" i="27"/>
  <c r="AP461" i="27"/>
  <c r="AQ461" i="27"/>
  <c r="AR461" i="27"/>
  <c r="AS461" i="27"/>
  <c r="AK462" i="27"/>
  <c r="AL462" i="27"/>
  <c r="AM462" i="27"/>
  <c r="AN462" i="27"/>
  <c r="AO462" i="27"/>
  <c r="AP462" i="27"/>
  <c r="AQ462" i="27"/>
  <c r="AR462" i="27"/>
  <c r="AS462" i="27"/>
  <c r="AT462" i="27"/>
  <c r="AS4" i="27"/>
  <c r="AR4" i="27"/>
  <c r="AQ4" i="27"/>
  <c r="AP4" i="27"/>
  <c r="AO4" i="27"/>
  <c r="AN4" i="27"/>
  <c r="AM4" i="27"/>
  <c r="AL4" i="27"/>
  <c r="AK4" i="27"/>
  <c r="AP464" i="27" l="1"/>
  <c r="AT4" i="27"/>
  <c r="C9" i="34"/>
  <c r="D9" i="34"/>
  <c r="AT464" i="27"/>
  <c r="AK464" i="27"/>
  <c r="AS464" i="27"/>
  <c r="AN464" i="27"/>
  <c r="AO464" i="27"/>
  <c r="AL464" i="27"/>
  <c r="AQ464" i="27"/>
  <c r="AR464" i="27"/>
  <c r="D7" i="34"/>
  <c r="C8" i="34"/>
  <c r="D8" i="34"/>
  <c r="C7" i="34"/>
  <c r="AM464" i="27"/>
  <c r="AW8" i="27" l="1"/>
  <c r="AW12" i="27"/>
  <c r="AW16" i="27"/>
  <c r="AW20" i="27"/>
  <c r="AW24" i="27"/>
  <c r="AW28" i="27"/>
  <c r="AW32" i="27"/>
  <c r="AW36" i="27"/>
  <c r="AW40" i="27"/>
  <c r="AW44" i="27"/>
  <c r="AW48" i="27"/>
  <c r="AW52" i="27"/>
  <c r="AW56" i="27"/>
  <c r="AW60" i="27"/>
  <c r="AW64" i="27"/>
  <c r="AW68" i="27"/>
  <c r="AW72" i="27"/>
  <c r="AW76" i="27"/>
  <c r="AW80" i="27"/>
  <c r="AW84" i="27"/>
  <c r="AW88" i="27"/>
  <c r="AW92" i="27"/>
  <c r="AW96" i="27"/>
  <c r="AW100" i="27"/>
  <c r="AW104" i="27"/>
  <c r="AW108" i="27"/>
  <c r="AW112" i="27"/>
  <c r="AW116" i="27"/>
  <c r="AW120" i="27"/>
  <c r="AW124" i="27"/>
  <c r="AW128" i="27"/>
  <c r="AW132" i="27"/>
  <c r="AW136" i="27"/>
  <c r="AW140" i="27"/>
  <c r="AW144" i="27"/>
  <c r="AW148" i="27"/>
  <c r="AW152" i="27"/>
  <c r="AW156" i="27"/>
  <c r="AW160" i="27"/>
  <c r="AW164" i="27"/>
  <c r="AW168" i="27"/>
  <c r="AW172" i="27"/>
  <c r="AW176" i="27"/>
  <c r="AW180" i="27"/>
  <c r="AW184" i="27"/>
  <c r="AW188" i="27"/>
  <c r="AW192" i="27"/>
  <c r="AW196" i="27"/>
  <c r="AW200" i="27"/>
  <c r="AW204" i="27"/>
  <c r="AW208" i="27"/>
  <c r="AW212" i="27"/>
  <c r="AW216" i="27"/>
  <c r="AW220" i="27"/>
  <c r="AW224" i="27"/>
  <c r="AW228" i="27"/>
  <c r="AW232" i="27"/>
  <c r="AW236" i="27"/>
  <c r="AW240" i="27"/>
  <c r="AW244" i="27"/>
  <c r="AW248" i="27"/>
  <c r="AW252" i="27"/>
  <c r="AW256" i="27"/>
  <c r="AW260" i="27"/>
  <c r="AW264" i="27"/>
  <c r="AW268" i="27"/>
  <c r="AW272" i="27"/>
  <c r="AW276" i="27"/>
  <c r="AW280" i="27"/>
  <c r="AW284" i="27"/>
  <c r="AW288" i="27"/>
  <c r="AW292" i="27"/>
  <c r="AW296" i="27"/>
  <c r="AW300" i="27"/>
  <c r="AW5" i="27"/>
  <c r="AW11" i="27"/>
  <c r="AW30" i="27"/>
  <c r="AW37" i="27"/>
  <c r="AW43" i="27"/>
  <c r="AW62" i="27"/>
  <c r="AW69" i="27"/>
  <c r="AW75" i="27"/>
  <c r="AW94" i="27"/>
  <c r="AW101" i="27"/>
  <c r="AW107" i="27"/>
  <c r="AW126" i="27"/>
  <c r="AW133" i="27"/>
  <c r="AW139" i="27"/>
  <c r="AW158" i="27"/>
  <c r="AW165" i="27"/>
  <c r="AW171" i="27"/>
  <c r="AW190" i="27"/>
  <c r="AW197" i="27"/>
  <c r="AW203" i="27"/>
  <c r="AW305" i="27"/>
  <c r="AW314" i="27"/>
  <c r="AW323" i="27"/>
  <c r="AW328" i="27"/>
  <c r="AW337" i="27"/>
  <c r="AW18" i="27"/>
  <c r="AW25" i="27"/>
  <c r="AW31" i="27"/>
  <c r="AW50" i="27"/>
  <c r="AW57" i="27"/>
  <c r="AW63" i="27"/>
  <c r="AW82" i="27"/>
  <c r="AW89" i="27"/>
  <c r="AW95" i="27"/>
  <c r="AW114" i="27"/>
  <c r="AW121" i="27"/>
  <c r="AW127" i="27"/>
  <c r="AW146" i="27"/>
  <c r="AW153" i="27"/>
  <c r="AW159" i="27"/>
  <c r="AW178" i="27"/>
  <c r="AW185" i="27"/>
  <c r="AW191" i="27"/>
  <c r="AW210" i="27"/>
  <c r="AW215" i="27"/>
  <c r="AW221" i="27"/>
  <c r="AW226" i="27"/>
  <c r="AW231" i="27"/>
  <c r="AW237" i="27"/>
  <c r="AW242" i="27"/>
  <c r="AW247" i="27"/>
  <c r="AW253" i="27"/>
  <c r="AW258" i="27"/>
  <c r="AW263" i="27"/>
  <c r="AW269" i="27"/>
  <c r="AW274" i="27"/>
  <c r="AW279" i="27"/>
  <c r="AW285" i="27"/>
  <c r="AW290" i="27"/>
  <c r="AW295" i="27"/>
  <c r="AW301" i="27"/>
  <c r="AW310" i="27"/>
  <c r="AW319" i="27"/>
  <c r="AW324" i="27"/>
  <c r="AW333" i="27"/>
  <c r="AW342" i="27"/>
  <c r="AW346" i="27"/>
  <c r="AW350" i="27"/>
  <c r="AW354" i="27"/>
  <c r="AW358" i="27"/>
  <c r="AW362" i="27"/>
  <c r="AW366" i="27"/>
  <c r="AW370" i="27"/>
  <c r="AW374" i="27"/>
  <c r="AW378" i="27"/>
  <c r="AW382" i="27"/>
  <c r="AW386" i="27"/>
  <c r="AW390" i="27"/>
  <c r="AW394" i="27"/>
  <c r="AW398" i="27"/>
  <c r="AW402" i="27"/>
  <c r="AW406" i="27"/>
  <c r="AW410" i="27"/>
  <c r="AW414" i="27"/>
  <c r="AW6" i="27"/>
  <c r="AW13" i="27"/>
  <c r="AW19" i="27"/>
  <c r="AW38" i="27"/>
  <c r="AW45" i="27"/>
  <c r="AW51" i="27"/>
  <c r="AW9" i="27"/>
  <c r="AW15" i="27"/>
  <c r="AW34" i="27"/>
  <c r="AW41" i="27"/>
  <c r="AW47" i="27"/>
  <c r="AW66" i="27"/>
  <c r="AW73" i="27"/>
  <c r="AW79" i="27"/>
  <c r="AW98" i="27"/>
  <c r="AW105" i="27"/>
  <c r="AW111" i="27"/>
  <c r="AW130" i="27"/>
  <c r="AW137" i="27"/>
  <c r="AW143" i="27"/>
  <c r="AW162" i="27"/>
  <c r="AW169" i="27"/>
  <c r="AW175" i="27"/>
  <c r="AW194" i="27"/>
  <c r="AW201" i="27"/>
  <c r="AW207" i="27"/>
  <c r="AW213" i="27"/>
  <c r="AW218" i="27"/>
  <c r="AW223" i="27"/>
  <c r="AW229" i="27"/>
  <c r="AW234" i="27"/>
  <c r="AW239" i="27"/>
  <c r="AW245" i="27"/>
  <c r="AW250" i="27"/>
  <c r="AW255" i="27"/>
  <c r="AW261" i="27"/>
  <c r="AW266" i="27"/>
  <c r="AW271" i="27"/>
  <c r="AW277" i="27"/>
  <c r="AW282" i="27"/>
  <c r="AW287" i="27"/>
  <c r="AW293" i="27"/>
  <c r="AW298" i="27"/>
  <c r="AW303" i="27"/>
  <c r="AW308" i="27"/>
  <c r="AW317" i="27"/>
  <c r="AW326" i="27"/>
  <c r="AW335" i="27"/>
  <c r="AW340" i="27"/>
  <c r="AW344" i="27"/>
  <c r="AW348" i="27"/>
  <c r="AW352" i="27"/>
  <c r="AW356" i="27"/>
  <c r="AW360" i="27"/>
  <c r="AW364" i="27"/>
  <c r="AW368" i="27"/>
  <c r="AW372" i="27"/>
  <c r="AW376" i="27"/>
  <c r="AW17" i="27"/>
  <c r="AW42" i="27"/>
  <c r="AW55" i="27"/>
  <c r="AW78" i="27"/>
  <c r="AW99" i="27"/>
  <c r="AW119" i="27"/>
  <c r="AW141" i="27"/>
  <c r="AW150" i="27"/>
  <c r="AW161" i="27"/>
  <c r="AW170" i="27"/>
  <c r="AW181" i="27"/>
  <c r="AW211" i="27"/>
  <c r="AW219" i="27"/>
  <c r="AW254" i="27"/>
  <c r="AW262" i="27"/>
  <c r="AW297" i="27"/>
  <c r="AW312" i="27"/>
  <c r="AW320" i="27"/>
  <c r="AW334" i="27"/>
  <c r="AW341" i="27"/>
  <c r="AW367" i="27"/>
  <c r="AW373" i="27"/>
  <c r="AW421" i="27"/>
  <c r="AW426" i="27"/>
  <c r="AW435" i="27"/>
  <c r="AW444" i="27"/>
  <c r="AW453" i="27"/>
  <c r="AW457" i="27"/>
  <c r="AW461" i="27"/>
  <c r="AW7" i="27"/>
  <c r="AW33" i="27"/>
  <c r="AW58" i="27"/>
  <c r="AW70" i="27"/>
  <c r="AW90" i="27"/>
  <c r="AW110" i="27"/>
  <c r="AW131" i="27"/>
  <c r="AW151" i="27"/>
  <c r="AW173" i="27"/>
  <c r="AW182" i="27"/>
  <c r="AW193" i="27"/>
  <c r="AW202" i="27"/>
  <c r="AW238" i="27"/>
  <c r="AW246" i="27"/>
  <c r="AW281" i="27"/>
  <c r="AW289" i="27"/>
  <c r="AW306" i="27"/>
  <c r="AW313" i="27"/>
  <c r="AW327" i="27"/>
  <c r="AW355" i="27"/>
  <c r="AW361" i="27"/>
  <c r="AW380" i="27"/>
  <c r="AW385" i="27"/>
  <c r="AW391" i="27"/>
  <c r="AW396" i="27"/>
  <c r="AW401" i="27"/>
  <c r="AW407" i="27"/>
  <c r="AW412" i="27"/>
  <c r="AW417" i="27"/>
  <c r="AW422" i="27"/>
  <c r="AW431" i="27"/>
  <c r="AW440" i="27"/>
  <c r="AW449" i="27"/>
  <c r="AW21" i="27"/>
  <c r="AW46" i="27"/>
  <c r="AW59" i="27"/>
  <c r="AW71" i="27"/>
  <c r="AW81" i="27"/>
  <c r="AW91" i="27"/>
  <c r="AW102" i="27"/>
  <c r="AW122" i="27"/>
  <c r="AW142" i="27"/>
  <c r="AW163" i="27"/>
  <c r="AW183" i="27"/>
  <c r="AW205" i="27"/>
  <c r="AW222" i="27"/>
  <c r="AW230" i="27"/>
  <c r="AW265" i="27"/>
  <c r="AW273" i="27"/>
  <c r="AW321" i="27"/>
  <c r="AW329" i="27"/>
  <c r="AW336" i="27"/>
  <c r="AW343" i="27"/>
  <c r="AW349" i="27"/>
  <c r="AW375" i="27"/>
  <c r="AW418" i="27"/>
  <c r="AW427" i="27"/>
  <c r="AW436" i="27"/>
  <c r="AW445" i="27"/>
  <c r="AW450" i="27"/>
  <c r="AW454" i="27"/>
  <c r="AW458" i="27"/>
  <c r="AW462" i="27"/>
  <c r="AW22" i="27"/>
  <c r="AW35" i="27"/>
  <c r="AW61" i="27"/>
  <c r="AW83" i="27"/>
  <c r="AW93" i="27"/>
  <c r="AW103" i="27"/>
  <c r="AW113" i="27"/>
  <c r="AW123" i="27"/>
  <c r="AW134" i="27"/>
  <c r="AW154" i="27"/>
  <c r="AW174" i="27"/>
  <c r="AW195" i="27"/>
  <c r="AW214" i="27"/>
  <c r="AW249" i="27"/>
  <c r="AW257" i="27"/>
  <c r="AW291" i="27"/>
  <c r="AW299" i="27"/>
  <c r="AW307" i="27"/>
  <c r="AW315" i="27"/>
  <c r="AW322" i="27"/>
  <c r="AW363" i="27"/>
  <c r="AW369" i="27"/>
  <c r="AW381" i="27"/>
  <c r="AW387" i="27"/>
  <c r="AW392" i="27"/>
  <c r="AW397" i="27"/>
  <c r="AW403" i="27"/>
  <c r="AW408" i="27"/>
  <c r="AW413" i="27"/>
  <c r="AW423" i="27"/>
  <c r="AW432" i="27"/>
  <c r="AW441" i="27"/>
  <c r="AW446" i="27"/>
  <c r="AW4" i="27"/>
  <c r="AW10" i="27"/>
  <c r="AW23" i="27"/>
  <c r="AW49" i="27"/>
  <c r="AW115" i="27"/>
  <c r="AW125" i="27"/>
  <c r="AW135" i="27"/>
  <c r="AW145" i="27"/>
  <c r="AW155" i="27"/>
  <c r="AW166" i="27"/>
  <c r="AW186" i="27"/>
  <c r="AW206" i="27"/>
  <c r="AW233" i="27"/>
  <c r="AW241" i="27"/>
  <c r="AW275" i="27"/>
  <c r="AW283" i="27"/>
  <c r="AW316" i="27"/>
  <c r="AW330" i="27"/>
  <c r="AW338" i="27"/>
  <c r="AW351" i="27"/>
  <c r="AW357" i="27"/>
  <c r="AW419" i="27"/>
  <c r="AW428" i="27"/>
  <c r="AW437" i="27"/>
  <c r="AW442" i="27"/>
  <c r="AW451" i="27"/>
  <c r="AW455" i="27"/>
  <c r="AW459" i="27"/>
  <c r="AW26" i="27"/>
  <c r="AW39" i="27"/>
  <c r="AW65" i="27"/>
  <c r="AW74" i="27"/>
  <c r="AW85" i="27"/>
  <c r="AW147" i="27"/>
  <c r="AW157" i="27"/>
  <c r="AW167" i="27"/>
  <c r="AW177" i="27"/>
  <c r="AW187" i="27"/>
  <c r="AW198" i="27"/>
  <c r="AW217" i="27"/>
  <c r="AW225" i="27"/>
  <c r="AW259" i="27"/>
  <c r="AW267" i="27"/>
  <c r="AW302" i="27"/>
  <c r="AW309" i="27"/>
  <c r="AW331" i="27"/>
  <c r="AW345" i="27"/>
  <c r="AW371" i="27"/>
  <c r="AW377" i="27"/>
  <c r="AW383" i="27"/>
  <c r="AW388" i="27"/>
  <c r="AW393" i="27"/>
  <c r="AW399" i="27"/>
  <c r="AW404" i="27"/>
  <c r="AW409" i="27"/>
  <c r="AW415" i="27"/>
  <c r="AW424" i="27"/>
  <c r="AW433" i="27"/>
  <c r="AW438" i="27"/>
  <c r="AW447" i="27"/>
  <c r="AW14" i="27"/>
  <c r="AW27" i="27"/>
  <c r="AW53" i="27"/>
  <c r="AW77" i="27"/>
  <c r="AW86" i="27"/>
  <c r="AW97" i="27"/>
  <c r="AW106" i="27"/>
  <c r="AW117" i="27"/>
  <c r="AW179" i="27"/>
  <c r="AW189" i="27"/>
  <c r="AW199" i="27"/>
  <c r="AW209" i="27"/>
  <c r="AW243" i="27"/>
  <c r="AW251" i="27"/>
  <c r="AW286" i="27"/>
  <c r="AW294" i="27"/>
  <c r="AW325" i="27"/>
  <c r="AW332" i="27"/>
  <c r="AW339" i="27"/>
  <c r="AW359" i="27"/>
  <c r="AW365" i="27"/>
  <c r="AW420" i="27"/>
  <c r="AW429" i="27"/>
  <c r="AW434" i="27"/>
  <c r="AW443" i="27"/>
  <c r="AW452" i="27"/>
  <c r="AW456" i="27"/>
  <c r="AW460" i="27"/>
  <c r="AW29" i="27"/>
  <c r="AW54" i="27"/>
  <c r="AW67" i="27"/>
  <c r="AW87" i="27"/>
  <c r="AW109" i="27"/>
  <c r="AW118" i="27"/>
  <c r="AW129" i="27"/>
  <c r="AW138" i="27"/>
  <c r="AW149" i="27"/>
  <c r="AW227" i="27"/>
  <c r="AW235" i="27"/>
  <c r="AW270" i="27"/>
  <c r="AW278" i="27"/>
  <c r="AW304" i="27"/>
  <c r="AW311" i="27"/>
  <c r="AW318" i="27"/>
  <c r="AW347" i="27"/>
  <c r="AW353" i="27"/>
  <c r="AW379" i="27"/>
  <c r="AW384" i="27"/>
  <c r="AW389" i="27"/>
  <c r="AW395" i="27"/>
  <c r="AW400" i="27"/>
  <c r="AW405" i="27"/>
  <c r="AW411" i="27"/>
  <c r="AW416" i="27"/>
  <c r="AW425" i="27"/>
  <c r="AW430" i="27"/>
  <c r="AW439" i="27"/>
  <c r="AW448" i="27"/>
  <c r="AV8" i="27"/>
  <c r="AV12" i="27"/>
  <c r="AV16" i="27"/>
  <c r="AV20" i="27"/>
  <c r="AV24" i="27"/>
  <c r="AV28" i="27"/>
  <c r="AV32" i="27"/>
  <c r="AV36" i="27"/>
  <c r="AV40" i="27"/>
  <c r="AV44" i="27"/>
  <c r="AV48" i="27"/>
  <c r="AV52" i="27"/>
  <c r="AV56" i="27"/>
  <c r="AV60" i="27"/>
  <c r="AV64" i="27"/>
  <c r="AV68" i="27"/>
  <c r="AV72" i="27"/>
  <c r="AV76" i="27"/>
  <c r="AV80" i="27"/>
  <c r="AV84" i="27"/>
  <c r="AV88" i="27"/>
  <c r="AV92" i="27"/>
  <c r="AV96" i="27"/>
  <c r="AV100" i="27"/>
  <c r="AV104" i="27"/>
  <c r="AV108" i="27"/>
  <c r="AV112" i="27"/>
  <c r="AV116" i="27"/>
  <c r="AV120" i="27"/>
  <c r="AV124" i="27"/>
  <c r="AV128" i="27"/>
  <c r="AV132" i="27"/>
  <c r="AV136" i="27"/>
  <c r="AV140" i="27"/>
  <c r="AV144" i="27"/>
  <c r="AV148" i="27"/>
  <c r="AV152" i="27"/>
  <c r="AV156" i="27"/>
  <c r="AV160" i="27"/>
  <c r="AV164" i="27"/>
  <c r="AV168" i="27"/>
  <c r="AV172" i="27"/>
  <c r="AV176" i="27"/>
  <c r="AV180" i="27"/>
  <c r="AV184" i="27"/>
  <c r="AV188" i="27"/>
  <c r="AV192" i="27"/>
  <c r="AV196" i="27"/>
  <c r="AV200" i="27"/>
  <c r="AV204" i="27"/>
  <c r="AV208" i="27"/>
  <c r="AV212" i="27"/>
  <c r="AV216" i="27"/>
  <c r="AV220" i="27"/>
  <c r="AV224" i="27"/>
  <c r="AV228" i="27"/>
  <c r="AV232" i="27"/>
  <c r="AV236" i="27"/>
  <c r="AV240" i="27"/>
  <c r="AV244" i="27"/>
  <c r="AV248" i="27"/>
  <c r="AV252" i="27"/>
  <c r="AV256" i="27"/>
  <c r="AV260" i="27"/>
  <c r="AV264" i="27"/>
  <c r="AV268" i="27"/>
  <c r="AV272" i="27"/>
  <c r="AV276" i="27"/>
  <c r="AV280" i="27"/>
  <c r="AV284" i="27"/>
  <c r="AV288" i="27"/>
  <c r="AV292" i="27"/>
  <c r="AV296" i="27"/>
  <c r="AV300" i="27"/>
  <c r="AV304" i="27"/>
  <c r="AV308" i="27"/>
  <c r="AV312" i="27"/>
  <c r="AV316" i="27"/>
  <c r="AV320" i="27"/>
  <c r="AV324" i="27"/>
  <c r="AV328" i="27"/>
  <c r="AV332" i="27"/>
  <c r="AV336" i="27"/>
  <c r="AV340" i="27"/>
  <c r="AV5" i="27"/>
  <c r="AV7" i="27"/>
  <c r="AV11" i="27"/>
  <c r="AV15" i="27"/>
  <c r="AV19" i="27"/>
  <c r="AV23" i="27"/>
  <c r="AV27" i="27"/>
  <c r="AV31" i="27"/>
  <c r="AV35" i="27"/>
  <c r="AV39" i="27"/>
  <c r="AV43" i="27"/>
  <c r="AV47" i="27"/>
  <c r="AV51" i="27"/>
  <c r="AV55" i="27"/>
  <c r="AV59" i="27"/>
  <c r="AV63" i="27"/>
  <c r="AV67" i="27"/>
  <c r="AV71" i="27"/>
  <c r="AV75" i="27"/>
  <c r="AV79" i="27"/>
  <c r="AV83" i="27"/>
  <c r="AV87" i="27"/>
  <c r="AV91" i="27"/>
  <c r="AV95" i="27"/>
  <c r="AV99" i="27"/>
  <c r="AV103" i="27"/>
  <c r="AV107" i="27"/>
  <c r="AV111" i="27"/>
  <c r="AV115" i="27"/>
  <c r="AV119" i="27"/>
  <c r="AV123" i="27"/>
  <c r="AV127" i="27"/>
  <c r="AV131" i="27"/>
  <c r="AV135" i="27"/>
  <c r="AV139" i="27"/>
  <c r="AV143" i="27"/>
  <c r="AV147" i="27"/>
  <c r="AV151" i="27"/>
  <c r="AV155" i="27"/>
  <c r="AV159" i="27"/>
  <c r="AV163" i="27"/>
  <c r="AV167" i="27"/>
  <c r="AV171" i="27"/>
  <c r="AV175" i="27"/>
  <c r="AV179" i="27"/>
  <c r="AV183" i="27"/>
  <c r="AV187" i="27"/>
  <c r="AV191" i="27"/>
  <c r="AV195" i="27"/>
  <c r="AV199" i="27"/>
  <c r="AV203" i="27"/>
  <c r="AV207" i="27"/>
  <c r="AV18" i="27"/>
  <c r="AV25" i="27"/>
  <c r="AV50" i="27"/>
  <c r="AV57" i="27"/>
  <c r="AV82" i="27"/>
  <c r="AV89" i="27"/>
  <c r="AV114" i="27"/>
  <c r="AV121" i="27"/>
  <c r="AV146" i="27"/>
  <c r="AV153" i="27"/>
  <c r="AV178" i="27"/>
  <c r="AV185" i="27"/>
  <c r="AV210" i="27"/>
  <c r="AV215" i="27"/>
  <c r="AV221" i="27"/>
  <c r="AV226" i="27"/>
  <c r="AV231" i="27"/>
  <c r="AV237" i="27"/>
  <c r="AV242" i="27"/>
  <c r="AV247" i="27"/>
  <c r="AV253" i="27"/>
  <c r="AV258" i="27"/>
  <c r="AV263" i="27"/>
  <c r="AV269" i="27"/>
  <c r="AV274" i="27"/>
  <c r="AV279" i="27"/>
  <c r="AV285" i="27"/>
  <c r="AV290" i="27"/>
  <c r="AV295" i="27"/>
  <c r="AV301" i="27"/>
  <c r="AV310" i="27"/>
  <c r="AV319" i="27"/>
  <c r="AV333" i="27"/>
  <c r="AV342" i="27"/>
  <c r="AV346" i="27"/>
  <c r="AV350" i="27"/>
  <c r="AV354" i="27"/>
  <c r="AV358" i="27"/>
  <c r="AV362" i="27"/>
  <c r="AV366" i="27"/>
  <c r="AV370" i="27"/>
  <c r="AV374" i="27"/>
  <c r="AV378" i="27"/>
  <c r="AV382" i="27"/>
  <c r="AV386" i="27"/>
  <c r="AV390" i="27"/>
  <c r="AV394" i="27"/>
  <c r="AV398" i="27"/>
  <c r="AV402" i="27"/>
  <c r="AV406" i="27"/>
  <c r="AV410" i="27"/>
  <c r="AV414" i="27"/>
  <c r="AV418" i="27"/>
  <c r="AV422" i="27"/>
  <c r="AV426" i="27"/>
  <c r="AV430" i="27"/>
  <c r="AV434" i="27"/>
  <c r="AV438" i="27"/>
  <c r="AV442" i="27"/>
  <c r="AV446" i="27"/>
  <c r="AV450" i="27"/>
  <c r="AV6" i="27"/>
  <c r="AV13" i="27"/>
  <c r="AV38" i="27"/>
  <c r="AV45" i="27"/>
  <c r="AV70" i="27"/>
  <c r="AV77" i="27"/>
  <c r="AV102" i="27"/>
  <c r="AV109" i="27"/>
  <c r="AV134" i="27"/>
  <c r="AV141" i="27"/>
  <c r="AV166" i="27"/>
  <c r="AV173" i="27"/>
  <c r="AV198" i="27"/>
  <c r="AV205" i="27"/>
  <c r="AV306" i="27"/>
  <c r="AV315" i="27"/>
  <c r="AV329" i="27"/>
  <c r="AV338" i="27"/>
  <c r="AV26" i="27"/>
  <c r="AV33" i="27"/>
  <c r="AV58" i="27"/>
  <c r="AV65" i="27"/>
  <c r="AV22" i="27"/>
  <c r="AV29" i="27"/>
  <c r="AV54" i="27"/>
  <c r="AV61" i="27"/>
  <c r="AV86" i="27"/>
  <c r="AV93" i="27"/>
  <c r="AV118" i="27"/>
  <c r="AV125" i="27"/>
  <c r="AV150" i="27"/>
  <c r="AV157" i="27"/>
  <c r="AV182" i="27"/>
  <c r="AV189" i="27"/>
  <c r="AV313" i="27"/>
  <c r="AV322" i="27"/>
  <c r="AV331" i="27"/>
  <c r="AV30" i="27"/>
  <c r="AV69" i="27"/>
  <c r="AV90" i="27"/>
  <c r="AV110" i="27"/>
  <c r="AV130" i="27"/>
  <c r="AV193" i="27"/>
  <c r="AV202" i="27"/>
  <c r="AV229" i="27"/>
  <c r="AV238" i="27"/>
  <c r="AV246" i="27"/>
  <c r="AV271" i="27"/>
  <c r="AV281" i="27"/>
  <c r="AV289" i="27"/>
  <c r="AV305" i="27"/>
  <c r="AV327" i="27"/>
  <c r="AV348" i="27"/>
  <c r="AV355" i="27"/>
  <c r="AV361" i="27"/>
  <c r="AV380" i="27"/>
  <c r="AV385" i="27"/>
  <c r="AV391" i="27"/>
  <c r="AV396" i="27"/>
  <c r="AV401" i="27"/>
  <c r="AV407" i="27"/>
  <c r="AV412" i="27"/>
  <c r="AV417" i="27"/>
  <c r="AV431" i="27"/>
  <c r="AV440" i="27"/>
  <c r="AV449" i="27"/>
  <c r="AV21" i="27"/>
  <c r="AV46" i="27"/>
  <c r="AV81" i="27"/>
  <c r="AV101" i="27"/>
  <c r="AV122" i="27"/>
  <c r="AV142" i="27"/>
  <c r="AV162" i="27"/>
  <c r="AV213" i="27"/>
  <c r="AV222" i="27"/>
  <c r="AV230" i="27"/>
  <c r="AV255" i="27"/>
  <c r="AV265" i="27"/>
  <c r="AV273" i="27"/>
  <c r="AV298" i="27"/>
  <c r="AV321" i="27"/>
  <c r="AV335" i="27"/>
  <c r="AV343" i="27"/>
  <c r="AV349" i="27"/>
  <c r="AV368" i="27"/>
  <c r="AV375" i="27"/>
  <c r="AV427" i="27"/>
  <c r="AV436" i="27"/>
  <c r="AV445" i="27"/>
  <c r="AV454" i="27"/>
  <c r="AV458" i="27"/>
  <c r="AV462" i="27"/>
  <c r="AV9" i="27"/>
  <c r="AV34" i="27"/>
  <c r="AV113" i="27"/>
  <c r="AV133" i="27"/>
  <c r="AV154" i="27"/>
  <c r="AV174" i="27"/>
  <c r="AV194" i="27"/>
  <c r="AV214" i="27"/>
  <c r="AV239" i="27"/>
  <c r="AV249" i="27"/>
  <c r="AV257" i="27"/>
  <c r="AV282" i="27"/>
  <c r="AV291" i="27"/>
  <c r="AV299" i="27"/>
  <c r="AV307" i="27"/>
  <c r="AV314" i="27"/>
  <c r="AV356" i="27"/>
  <c r="AV363" i="27"/>
  <c r="AV369" i="27"/>
  <c r="AV381" i="27"/>
  <c r="AV387" i="27"/>
  <c r="AV392" i="27"/>
  <c r="AV397" i="27"/>
  <c r="AV403" i="27"/>
  <c r="AV408" i="27"/>
  <c r="AV413" i="27"/>
  <c r="AV423" i="27"/>
  <c r="AV432" i="27"/>
  <c r="AV441" i="27"/>
  <c r="AV10" i="27"/>
  <c r="AV49" i="27"/>
  <c r="AV73" i="27"/>
  <c r="AV145" i="27"/>
  <c r="AV165" i="27"/>
  <c r="AV186" i="27"/>
  <c r="AV206" i="27"/>
  <c r="AV223" i="27"/>
  <c r="AV233" i="27"/>
  <c r="AV241" i="27"/>
  <c r="AV266" i="27"/>
  <c r="AV275" i="27"/>
  <c r="AV283" i="27"/>
  <c r="AV330" i="27"/>
  <c r="AV337" i="27"/>
  <c r="AV344" i="27"/>
  <c r="AV351" i="27"/>
  <c r="AV357" i="27"/>
  <c r="AV376" i="27"/>
  <c r="AV419" i="27"/>
  <c r="AV428" i="27"/>
  <c r="AV437" i="27"/>
  <c r="AV451" i="27"/>
  <c r="AV455" i="27"/>
  <c r="AV459" i="27"/>
  <c r="AV37" i="27"/>
  <c r="AV62" i="27"/>
  <c r="AV74" i="27"/>
  <c r="AV85" i="27"/>
  <c r="AV94" i="27"/>
  <c r="AV105" i="27"/>
  <c r="AV177" i="27"/>
  <c r="AV197" i="27"/>
  <c r="AV217" i="27"/>
  <c r="AV225" i="27"/>
  <c r="AV250" i="27"/>
  <c r="AV259" i="27"/>
  <c r="AV267" i="27"/>
  <c r="AV293" i="27"/>
  <c r="AV302" i="27"/>
  <c r="AV309" i="27"/>
  <c r="AV323" i="27"/>
  <c r="AV345" i="27"/>
  <c r="AV364" i="27"/>
  <c r="AV371" i="27"/>
  <c r="AV377" i="27"/>
  <c r="AV383" i="27"/>
  <c r="AV388" i="27"/>
  <c r="AV393" i="27"/>
  <c r="AV399" i="27"/>
  <c r="AV404" i="27"/>
  <c r="AV409" i="27"/>
  <c r="AV415" i="27"/>
  <c r="AV424" i="27"/>
  <c r="AV433" i="27"/>
  <c r="AV447" i="27"/>
  <c r="AV4" i="27"/>
  <c r="AV14" i="27"/>
  <c r="AV53" i="27"/>
  <c r="AV97" i="27"/>
  <c r="AV106" i="27"/>
  <c r="AV117" i="27"/>
  <c r="AV126" i="27"/>
  <c r="AV137" i="27"/>
  <c r="AV209" i="27"/>
  <c r="AV234" i="27"/>
  <c r="AV243" i="27"/>
  <c r="AV251" i="27"/>
  <c r="AV277" i="27"/>
  <c r="AV286" i="27"/>
  <c r="AV294" i="27"/>
  <c r="AV317" i="27"/>
  <c r="AV325" i="27"/>
  <c r="AV339" i="27"/>
  <c r="AV352" i="27"/>
  <c r="AV359" i="27"/>
  <c r="AV365" i="27"/>
  <c r="AV420" i="27"/>
  <c r="AV429" i="27"/>
  <c r="AV443" i="27"/>
  <c r="AV452" i="27"/>
  <c r="AV456" i="27"/>
  <c r="AV460" i="27"/>
  <c r="AV41" i="27"/>
  <c r="AV66" i="27"/>
  <c r="AV129" i="27"/>
  <c r="AV138" i="27"/>
  <c r="AV149" i="27"/>
  <c r="AV158" i="27"/>
  <c r="AV169" i="27"/>
  <c r="AV218" i="27"/>
  <c r="AV227" i="27"/>
  <c r="AV235" i="27"/>
  <c r="AV261" i="27"/>
  <c r="AV270" i="27"/>
  <c r="AV278" i="27"/>
  <c r="AV303" i="27"/>
  <c r="AV311" i="27"/>
  <c r="AV318" i="27"/>
  <c r="AV347" i="27"/>
  <c r="AV353" i="27"/>
  <c r="AV372" i="27"/>
  <c r="AV379" i="27"/>
  <c r="AV384" i="27"/>
  <c r="AV389" i="27"/>
  <c r="AV395" i="27"/>
  <c r="AV400" i="27"/>
  <c r="AV405" i="27"/>
  <c r="AV411" i="27"/>
  <c r="AV416" i="27"/>
  <c r="AV425" i="27"/>
  <c r="AV439" i="27"/>
  <c r="AV448" i="27"/>
  <c r="AV17" i="27"/>
  <c r="AV42" i="27"/>
  <c r="AV78" i="27"/>
  <c r="AV98" i="27"/>
  <c r="AV161" i="27"/>
  <c r="AV170" i="27"/>
  <c r="AV181" i="27"/>
  <c r="AV190" i="27"/>
  <c r="AV201" i="27"/>
  <c r="AV211" i="27"/>
  <c r="AV219" i="27"/>
  <c r="AV245" i="27"/>
  <c r="AV254" i="27"/>
  <c r="AV262" i="27"/>
  <c r="AV287" i="27"/>
  <c r="AV297" i="27"/>
  <c r="AV326" i="27"/>
  <c r="AV334" i="27"/>
  <c r="AV341" i="27"/>
  <c r="AV360" i="27"/>
  <c r="AV367" i="27"/>
  <c r="AV373" i="27"/>
  <c r="AV421" i="27"/>
  <c r="AV435" i="27"/>
  <c r="AV444" i="27"/>
  <c r="AV453" i="27"/>
  <c r="AV457" i="27"/>
  <c r="AV461" i="27"/>
  <c r="D10" i="34" l="1"/>
  <c r="C10" i="34"/>
</calcChain>
</file>

<file path=xl/sharedStrings.xml><?xml version="1.0" encoding="utf-8"?>
<sst xmlns="http://schemas.openxmlformats.org/spreadsheetml/2006/main" count="536" uniqueCount="525">
  <si>
    <t>&lt; 1 year</t>
  </si>
  <si>
    <t>1-4 years</t>
  </si>
  <si>
    <t>5-14 years</t>
  </si>
  <si>
    <t>15-24 years</t>
  </si>
  <si>
    <t>25-34 years</t>
  </si>
  <si>
    <t>35-44 years</t>
  </si>
  <si>
    <t>45-54 years</t>
  </si>
  <si>
    <t>55-64 years</t>
  </si>
  <si>
    <t>65-74 years</t>
  </si>
  <si>
    <t>75-84 years</t>
  </si>
  <si>
    <t>85+ years</t>
  </si>
  <si>
    <t>Mean</t>
  </si>
  <si>
    <t>Total population</t>
  </si>
  <si>
    <t>Male Total population</t>
  </si>
  <si>
    <t>Female Total population</t>
  </si>
  <si>
    <t>Under 5 years</t>
  </si>
  <si>
    <t>5 to 9 years</t>
  </si>
  <si>
    <t>10 to 14 years</t>
  </si>
  <si>
    <t>15 to 19 years</t>
  </si>
  <si>
    <t>20 to 24 years</t>
  </si>
  <si>
    <t>25 to 29 years</t>
  </si>
  <si>
    <t>30 to 34 years</t>
  </si>
  <si>
    <t>35 to 39 years</t>
  </si>
  <si>
    <t>40 to 44 years</t>
  </si>
  <si>
    <t>45 to 49 years</t>
  </si>
  <si>
    <t>50 to 54 years</t>
  </si>
  <si>
    <t>55 to 59 years</t>
  </si>
  <si>
    <t>60 to 64 years</t>
  </si>
  <si>
    <t>65 to 69 years</t>
  </si>
  <si>
    <t>70 to 74 years</t>
  </si>
  <si>
    <t>75 to 79 years</t>
  </si>
  <si>
    <t>80 to 84 years</t>
  </si>
  <si>
    <t>85 years and over</t>
  </si>
  <si>
    <t>Alabama, 2009</t>
  </si>
  <si>
    <t>Alabama, 2010</t>
  </si>
  <si>
    <t>Alabama, 2011</t>
  </si>
  <si>
    <t>Alabama, 2012</t>
  </si>
  <si>
    <t>Alabama, 2013</t>
  </si>
  <si>
    <t>Alabama, 2014</t>
  </si>
  <si>
    <t>Alabama, 2015</t>
  </si>
  <si>
    <t>Alabama, 2016</t>
  </si>
  <si>
    <t>Alabama, 2017</t>
  </si>
  <si>
    <t>Alaska, 2009</t>
  </si>
  <si>
    <t>Alaska, 2010</t>
  </si>
  <si>
    <t>Alaska, 2011</t>
  </si>
  <si>
    <t>Alaska, 2012</t>
  </si>
  <si>
    <t>Alaska, 2013</t>
  </si>
  <si>
    <t>Alaska, 2014</t>
  </si>
  <si>
    <t>Alaska, 2015</t>
  </si>
  <si>
    <t>Alaska, 2016</t>
  </si>
  <si>
    <t>Alaska, 2017</t>
  </si>
  <si>
    <t>Arizona, 2009</t>
  </si>
  <si>
    <t>Arizona, 2010</t>
  </si>
  <si>
    <t>Arizona, 2011</t>
  </si>
  <si>
    <t>Arizona, 2012</t>
  </si>
  <si>
    <t>Arizona, 2013</t>
  </si>
  <si>
    <t>Arizona, 2014</t>
  </si>
  <si>
    <t>Arizona, 2015</t>
  </si>
  <si>
    <t>Arizona, 2016</t>
  </si>
  <si>
    <t>Arizona, 2017</t>
  </si>
  <si>
    <t>Arkansas, 2009</t>
  </si>
  <si>
    <t>Arkansas, 2010</t>
  </si>
  <si>
    <t>Arkansas, 2011</t>
  </si>
  <si>
    <t>Arkansas, 2012</t>
  </si>
  <si>
    <t>Arkansas, 2013</t>
  </si>
  <si>
    <t>Arkansas, 2014</t>
  </si>
  <si>
    <t>Arkansas, 2015</t>
  </si>
  <si>
    <t>Arkansas, 2016</t>
  </si>
  <si>
    <t>Arkansas, 2017</t>
  </si>
  <si>
    <t>California, 2009</t>
  </si>
  <si>
    <t>California, 2010</t>
  </si>
  <si>
    <t>California, 2011</t>
  </si>
  <si>
    <t>California, 2012</t>
  </si>
  <si>
    <t>California, 2013</t>
  </si>
  <si>
    <t>California, 2014</t>
  </si>
  <si>
    <t>California, 2015</t>
  </si>
  <si>
    <t>California, 2016</t>
  </si>
  <si>
    <t>California, 2017</t>
  </si>
  <si>
    <t>Colorado, 2009</t>
  </si>
  <si>
    <t>Colorado, 2010</t>
  </si>
  <si>
    <t>Colorado, 2011</t>
  </si>
  <si>
    <t>Colorado, 2012</t>
  </si>
  <si>
    <t>Colorado, 2013</t>
  </si>
  <si>
    <t>Colorado, 2014</t>
  </si>
  <si>
    <t>Colorado, 2015</t>
  </si>
  <si>
    <t>Colorado, 2016</t>
  </si>
  <si>
    <t>Colorado, 2017</t>
  </si>
  <si>
    <t>Connecticut, 2009</t>
  </si>
  <si>
    <t>Connecticut, 2010</t>
  </si>
  <si>
    <t>Connecticut, 2011</t>
  </si>
  <si>
    <t>Connecticut, 2012</t>
  </si>
  <si>
    <t>Connecticut, 2013</t>
  </si>
  <si>
    <t>Connecticut, 2014</t>
  </si>
  <si>
    <t>Connecticut, 2015</t>
  </si>
  <si>
    <t>Connecticut, 2016</t>
  </si>
  <si>
    <t>Connecticut, 2017</t>
  </si>
  <si>
    <t>Delaware, 2009</t>
  </si>
  <si>
    <t>Delaware, 2010</t>
  </si>
  <si>
    <t>Delaware, 2011</t>
  </si>
  <si>
    <t>Delaware, 2012</t>
  </si>
  <si>
    <t>Delaware, 2013</t>
  </si>
  <si>
    <t>Delaware, 2014</t>
  </si>
  <si>
    <t>Delaware, 2015</t>
  </si>
  <si>
    <t>Delaware, 2016</t>
  </si>
  <si>
    <t>Delaware, 2017</t>
  </si>
  <si>
    <t>District of Columbia, 2009</t>
  </si>
  <si>
    <t>District of Columbia, 2010</t>
  </si>
  <si>
    <t>District of Columbia, 2011</t>
  </si>
  <si>
    <t>District of Columbia, 2012</t>
  </si>
  <si>
    <t>District of Columbia, 2013</t>
  </si>
  <si>
    <t>District of Columbia, 2014</t>
  </si>
  <si>
    <t>District of Columbia, 2015</t>
  </si>
  <si>
    <t>District of Columbia, 2016</t>
  </si>
  <si>
    <t>District of Columbia, 2017</t>
  </si>
  <si>
    <t>Florida, 2009</t>
  </si>
  <si>
    <t>Florida, 2010</t>
  </si>
  <si>
    <t>Florida, 2011</t>
  </si>
  <si>
    <t>Florida, 2012</t>
  </si>
  <si>
    <t>Florida, 2013</t>
  </si>
  <si>
    <t>Florida, 2014</t>
  </si>
  <si>
    <t>Florida, 2015</t>
  </si>
  <si>
    <t>Florida, 2016</t>
  </si>
  <si>
    <t>Florida, 2017</t>
  </si>
  <si>
    <t>Georgia, 2009</t>
  </si>
  <si>
    <t>Georgia, 2010</t>
  </si>
  <si>
    <t>Georgia, 2011</t>
  </si>
  <si>
    <t>Georgia, 2012</t>
  </si>
  <si>
    <t>Georgia, 2013</t>
  </si>
  <si>
    <t>Georgia, 2014</t>
  </si>
  <si>
    <t>Georgia, 2015</t>
  </si>
  <si>
    <t>Georgia, 2016</t>
  </si>
  <si>
    <t>Georgia, 2017</t>
  </si>
  <si>
    <t>Hawaii, 2009</t>
  </si>
  <si>
    <t>Hawaii, 2010</t>
  </si>
  <si>
    <t>Hawaii, 2011</t>
  </si>
  <si>
    <t>Hawaii, 2012</t>
  </si>
  <si>
    <t>Hawaii, 2013</t>
  </si>
  <si>
    <t>Hawaii, 2014</t>
  </si>
  <si>
    <t>Hawaii, 2015</t>
  </si>
  <si>
    <t>Hawaii, 2016</t>
  </si>
  <si>
    <t>Hawaii, 2017</t>
  </si>
  <si>
    <t>Idaho, 2009</t>
  </si>
  <si>
    <t>Idaho, 2010</t>
  </si>
  <si>
    <t>Idaho, 2011</t>
  </si>
  <si>
    <t>Idaho, 2012</t>
  </si>
  <si>
    <t>Idaho, 2013</t>
  </si>
  <si>
    <t>Idaho, 2014</t>
  </si>
  <si>
    <t>Idaho, 2015</t>
  </si>
  <si>
    <t>Idaho, 2016</t>
  </si>
  <si>
    <t>Idaho, 2017</t>
  </si>
  <si>
    <t>Illinois, 2009</t>
  </si>
  <si>
    <t>Illinois, 2010</t>
  </si>
  <si>
    <t>Illinois, 2011</t>
  </si>
  <si>
    <t>Illinois, 2012</t>
  </si>
  <si>
    <t>Illinois, 2013</t>
  </si>
  <si>
    <t>Illinois, 2014</t>
  </si>
  <si>
    <t>Illinois, 2015</t>
  </si>
  <si>
    <t>Illinois, 2016</t>
  </si>
  <si>
    <t>Illinois, 2017</t>
  </si>
  <si>
    <t>Indiana, 2009</t>
  </si>
  <si>
    <t>Indiana, 2010</t>
  </si>
  <si>
    <t>Indiana, 2011</t>
  </si>
  <si>
    <t>Indiana, 2012</t>
  </si>
  <si>
    <t>Indiana, 2013</t>
  </si>
  <si>
    <t>Indiana, 2014</t>
  </si>
  <si>
    <t>Indiana, 2015</t>
  </si>
  <si>
    <t>Indiana, 2016</t>
  </si>
  <si>
    <t>Indiana, 2017</t>
  </si>
  <si>
    <t>Iowa, 2009</t>
  </si>
  <si>
    <t>Iowa, 2010</t>
  </si>
  <si>
    <t>Iowa, 2011</t>
  </si>
  <si>
    <t>Iowa, 2012</t>
  </si>
  <si>
    <t>Iowa, 2013</t>
  </si>
  <si>
    <t>Iowa, 2014</t>
  </si>
  <si>
    <t>Iowa, 2015</t>
  </si>
  <si>
    <t>Iowa, 2016</t>
  </si>
  <si>
    <t>Iowa, 2017</t>
  </si>
  <si>
    <t>Kansas, 2009</t>
  </si>
  <si>
    <t>Kansas, 2010</t>
  </si>
  <si>
    <t>Kansas, 2011</t>
  </si>
  <si>
    <t>Kansas, 2012</t>
  </si>
  <si>
    <t>Kansas, 2013</t>
  </si>
  <si>
    <t>Kansas, 2014</t>
  </si>
  <si>
    <t>Kansas, 2015</t>
  </si>
  <si>
    <t>Kansas, 2016</t>
  </si>
  <si>
    <t>Kansas, 2017</t>
  </si>
  <si>
    <t>Kentucky, 2009</t>
  </si>
  <si>
    <t>Kentucky, 2010</t>
  </si>
  <si>
    <t>Kentucky, 2011</t>
  </si>
  <si>
    <t>Kentucky, 2012</t>
  </si>
  <si>
    <t>Kentucky, 2013</t>
  </si>
  <si>
    <t>Kentucky, 2014</t>
  </si>
  <si>
    <t>Kentucky, 2015</t>
  </si>
  <si>
    <t>Kentucky, 2016</t>
  </si>
  <si>
    <t>Kentucky, 2017</t>
  </si>
  <si>
    <t>Louisiana, 2009</t>
  </si>
  <si>
    <t>Louisiana, 2010</t>
  </si>
  <si>
    <t>Louisiana, 2011</t>
  </si>
  <si>
    <t>Louisiana, 2012</t>
  </si>
  <si>
    <t>Louisiana, 2013</t>
  </si>
  <si>
    <t>Louisiana, 2014</t>
  </si>
  <si>
    <t>Louisiana, 2015</t>
  </si>
  <si>
    <t>Louisiana, 2016</t>
  </si>
  <si>
    <t>Louisiana, 2017</t>
  </si>
  <si>
    <t>Maine, 2009</t>
  </si>
  <si>
    <t>Maine, 2010</t>
  </si>
  <si>
    <t>Maine, 2011</t>
  </si>
  <si>
    <t>Maine, 2012</t>
  </si>
  <si>
    <t>Maine, 2013</t>
  </si>
  <si>
    <t>Maine, 2014</t>
  </si>
  <si>
    <t>Maine, 2015</t>
  </si>
  <si>
    <t>Maine, 2016</t>
  </si>
  <si>
    <t>Maine, 2017</t>
  </si>
  <si>
    <t>Maryland, 2009</t>
  </si>
  <si>
    <t>Maryland, 2010</t>
  </si>
  <si>
    <t>Maryland, 2011</t>
  </si>
  <si>
    <t>Maryland, 2012</t>
  </si>
  <si>
    <t>Maryland, 2013</t>
  </si>
  <si>
    <t>Maryland, 2014</t>
  </si>
  <si>
    <t>Maryland, 2015</t>
  </si>
  <si>
    <t>Maryland, 2016</t>
  </si>
  <si>
    <t>Maryland, 2017</t>
  </si>
  <si>
    <t>Massachusetts, 2009</t>
  </si>
  <si>
    <t>Massachusetts, 2010</t>
  </si>
  <si>
    <t>Massachusetts, 2011</t>
  </si>
  <si>
    <t>Massachusetts, 2012</t>
  </si>
  <si>
    <t>Massachusetts, 2013</t>
  </si>
  <si>
    <t>Massachusetts, 2014</t>
  </si>
  <si>
    <t>Massachusetts, 2015</t>
  </si>
  <si>
    <t>Massachusetts, 2016</t>
  </si>
  <si>
    <t>Massachusetts, 2017</t>
  </si>
  <si>
    <t>Michigan, 2009</t>
  </si>
  <si>
    <t>Michigan, 2010</t>
  </si>
  <si>
    <t>Michigan, 2011</t>
  </si>
  <si>
    <t>Michigan, 2012</t>
  </si>
  <si>
    <t>Michigan, 2013</t>
  </si>
  <si>
    <t>Michigan, 2014</t>
  </si>
  <si>
    <t>Michigan, 2015</t>
  </si>
  <si>
    <t>Michigan, 2016</t>
  </si>
  <si>
    <t>Michigan, 2017</t>
  </si>
  <si>
    <t>Minnesota, 2009</t>
  </si>
  <si>
    <t>Minnesota, 2010</t>
  </si>
  <si>
    <t>Minnesota, 2011</t>
  </si>
  <si>
    <t>Minnesota, 2012</t>
  </si>
  <si>
    <t>Minnesota, 2013</t>
  </si>
  <si>
    <t>Minnesota, 2014</t>
  </si>
  <si>
    <t>Minnesota, 2015</t>
  </si>
  <si>
    <t>Minnesota, 2016</t>
  </si>
  <si>
    <t>Minnesota, 2017</t>
  </si>
  <si>
    <t>Mississippi, 2009</t>
  </si>
  <si>
    <t>Mississippi, 2010</t>
  </si>
  <si>
    <t>Mississippi, 2011</t>
  </si>
  <si>
    <t>Mississippi, 2012</t>
  </si>
  <si>
    <t>Mississippi, 2013</t>
  </si>
  <si>
    <t>Mississippi, 2014</t>
  </si>
  <si>
    <t>Mississippi, 2015</t>
  </si>
  <si>
    <t>Mississippi, 2016</t>
  </si>
  <si>
    <t>Mississippi, 2017</t>
  </si>
  <si>
    <t>Missouri, 2009</t>
  </si>
  <si>
    <t>Missouri, 2010</t>
  </si>
  <si>
    <t>Missouri, 2011</t>
  </si>
  <si>
    <t>Missouri, 2012</t>
  </si>
  <si>
    <t>Missouri, 2013</t>
  </si>
  <si>
    <t>Missouri, 2014</t>
  </si>
  <si>
    <t>Missouri, 2015</t>
  </si>
  <si>
    <t>Missouri, 2016</t>
  </si>
  <si>
    <t>Missouri, 2017</t>
  </si>
  <si>
    <t>Montana, 2009</t>
  </si>
  <si>
    <t>Montana, 2010</t>
  </si>
  <si>
    <t>Montana, 2011</t>
  </si>
  <si>
    <t>Montana, 2012</t>
  </si>
  <si>
    <t>Montana, 2013</t>
  </si>
  <si>
    <t>Montana, 2014</t>
  </si>
  <si>
    <t>Montana, 2015</t>
  </si>
  <si>
    <t>Montana, 2016</t>
  </si>
  <si>
    <t>Montana, 2017</t>
  </si>
  <si>
    <t>Nebraska, 2009</t>
  </si>
  <si>
    <t>Nebraska, 2010</t>
  </si>
  <si>
    <t>Nebraska, 2011</t>
  </si>
  <si>
    <t>Nebraska, 2012</t>
  </si>
  <si>
    <t>Nebraska, 2013</t>
  </si>
  <si>
    <t>Nebraska, 2014</t>
  </si>
  <si>
    <t>Nebraska, 2015</t>
  </si>
  <si>
    <t>Nebraska, 2016</t>
  </si>
  <si>
    <t>Nebraska, 2017</t>
  </si>
  <si>
    <t>Nevada, 2009</t>
  </si>
  <si>
    <t>Nevada, 2010</t>
  </si>
  <si>
    <t>Nevada, 2011</t>
  </si>
  <si>
    <t>Nevada, 2012</t>
  </si>
  <si>
    <t>Nevada, 2013</t>
  </si>
  <si>
    <t>Nevada, 2014</t>
  </si>
  <si>
    <t>Nevada, 2015</t>
  </si>
  <si>
    <t>Nevada, 2016</t>
  </si>
  <si>
    <t>Nevada, 2017</t>
  </si>
  <si>
    <t>New Hampshire, 2009</t>
  </si>
  <si>
    <t>New Hampshire, 2010</t>
  </si>
  <si>
    <t>New Hampshire, 2011</t>
  </si>
  <si>
    <t>New Hampshire, 2012</t>
  </si>
  <si>
    <t>New Hampshire, 2013</t>
  </si>
  <si>
    <t>New Hampshire, 2014</t>
  </si>
  <si>
    <t>New Hampshire, 2015</t>
  </si>
  <si>
    <t>New Hampshire, 2016</t>
  </si>
  <si>
    <t>New Hampshire, 2017</t>
  </si>
  <si>
    <t>New Jersey, 2009</t>
  </si>
  <si>
    <t>New Jersey, 2010</t>
  </si>
  <si>
    <t>New Jersey, 2011</t>
  </si>
  <si>
    <t>New Jersey, 2012</t>
  </si>
  <si>
    <t>New Jersey, 2013</t>
  </si>
  <si>
    <t>New Jersey, 2014</t>
  </si>
  <si>
    <t>New Jersey, 2015</t>
  </si>
  <si>
    <t>New Jersey, 2016</t>
  </si>
  <si>
    <t>New Jersey, 2017</t>
  </si>
  <si>
    <t>New Mexico, 2009</t>
  </si>
  <si>
    <t>New Mexico, 2010</t>
  </si>
  <si>
    <t>New Mexico, 2011</t>
  </si>
  <si>
    <t>New Mexico, 2012</t>
  </si>
  <si>
    <t>New Mexico, 2013</t>
  </si>
  <si>
    <t>New Mexico, 2014</t>
  </si>
  <si>
    <t>New Mexico, 2015</t>
  </si>
  <si>
    <t>New Mexico, 2016</t>
  </si>
  <si>
    <t>New Mexico, 2017</t>
  </si>
  <si>
    <t>New York, 2009</t>
  </si>
  <si>
    <t>New York, 2010</t>
  </si>
  <si>
    <t>New York, 2011</t>
  </si>
  <si>
    <t>New York, 2012</t>
  </si>
  <si>
    <t>New York, 2013</t>
  </si>
  <si>
    <t>New York, 2014</t>
  </si>
  <si>
    <t>New York, 2015</t>
  </si>
  <si>
    <t>New York, 2016</t>
  </si>
  <si>
    <t>New York, 2017</t>
  </si>
  <si>
    <t>North Carolina, 2009</t>
  </si>
  <si>
    <t>North Carolina, 2010</t>
  </si>
  <si>
    <t>North Carolina, 2011</t>
  </si>
  <si>
    <t>North Carolina, 2012</t>
  </si>
  <si>
    <t>North Carolina, 2013</t>
  </si>
  <si>
    <t>North Carolina, 2014</t>
  </si>
  <si>
    <t>North Carolina, 2015</t>
  </si>
  <si>
    <t>North Carolina, 2016</t>
  </si>
  <si>
    <t>North Carolina, 2017</t>
  </si>
  <si>
    <t>North Dakota, 2009</t>
  </si>
  <si>
    <t>North Dakota, 2010</t>
  </si>
  <si>
    <t>North Dakota, 2011</t>
  </si>
  <si>
    <t>North Dakota, 2012</t>
  </si>
  <si>
    <t>North Dakota, 2013</t>
  </si>
  <si>
    <t>North Dakota, 2014</t>
  </si>
  <si>
    <t>North Dakota, 2015</t>
  </si>
  <si>
    <t>North Dakota, 2016</t>
  </si>
  <si>
    <t>North Dakota, 2017</t>
  </si>
  <si>
    <t>Ohio, 2009</t>
  </si>
  <si>
    <t>Ohio, 2010</t>
  </si>
  <si>
    <t>Ohio, 2011</t>
  </si>
  <si>
    <t>Ohio, 2012</t>
  </si>
  <si>
    <t>Ohio, 2013</t>
  </si>
  <si>
    <t>Ohio, 2014</t>
  </si>
  <si>
    <t>Ohio, 2015</t>
  </si>
  <si>
    <t>Ohio, 2016</t>
  </si>
  <si>
    <t>Ohio, 2017</t>
  </si>
  <si>
    <t>Oklahoma, 2009</t>
  </si>
  <si>
    <t>Oklahoma, 2010</t>
  </si>
  <si>
    <t>Oklahoma, 2011</t>
  </si>
  <si>
    <t>Oklahoma, 2012</t>
  </si>
  <si>
    <t>Oklahoma, 2013</t>
  </si>
  <si>
    <t>Oklahoma, 2014</t>
  </si>
  <si>
    <t>Oklahoma, 2015</t>
  </si>
  <si>
    <t>Oklahoma, 2016</t>
  </si>
  <si>
    <t>Oklahoma, 2017</t>
  </si>
  <si>
    <t>Oregon, 2009</t>
  </si>
  <si>
    <t>Oregon, 2010</t>
  </si>
  <si>
    <t>Oregon, 2011</t>
  </si>
  <si>
    <t>Oregon, 2012</t>
  </si>
  <si>
    <t>Oregon, 2013</t>
  </si>
  <si>
    <t>Oregon, 2014</t>
  </si>
  <si>
    <t>Oregon, 2015</t>
  </si>
  <si>
    <t>Oregon, 2016</t>
  </si>
  <si>
    <t>Oregon, 2017</t>
  </si>
  <si>
    <t>Pennsylvania, 2009</t>
  </si>
  <si>
    <t>Pennsylvania, 2010</t>
  </si>
  <si>
    <t>Pennsylvania, 2011</t>
  </si>
  <si>
    <t>Pennsylvania, 2012</t>
  </si>
  <si>
    <t>Pennsylvania, 2013</t>
  </si>
  <si>
    <t>Pennsylvania, 2014</t>
  </si>
  <si>
    <t>Pennsylvania, 2015</t>
  </si>
  <si>
    <t>Pennsylvania, 2016</t>
  </si>
  <si>
    <t>Pennsylvania, 2017</t>
  </si>
  <si>
    <t>Rhode Island, 2009</t>
  </si>
  <si>
    <t>Rhode Island, 2010</t>
  </si>
  <si>
    <t>Rhode Island, 2011</t>
  </si>
  <si>
    <t>Rhode Island, 2012</t>
  </si>
  <si>
    <t>Rhode Island, 2013</t>
  </si>
  <si>
    <t>Rhode Island, 2014</t>
  </si>
  <si>
    <t>Rhode Island, 2015</t>
  </si>
  <si>
    <t>Rhode Island, 2016</t>
  </si>
  <si>
    <t>Rhode Island, 2017</t>
  </si>
  <si>
    <t>South Carolina, 2009</t>
  </si>
  <si>
    <t>South Carolina, 2010</t>
  </si>
  <si>
    <t>South Carolina, 2011</t>
  </si>
  <si>
    <t>South Carolina, 2012</t>
  </si>
  <si>
    <t>South Carolina, 2013</t>
  </si>
  <si>
    <t>South Carolina, 2014</t>
  </si>
  <si>
    <t>South Carolina, 2015</t>
  </si>
  <si>
    <t>South Carolina, 2016</t>
  </si>
  <si>
    <t>South Carolina, 2017</t>
  </si>
  <si>
    <t>South Dakota, 2009</t>
  </si>
  <si>
    <t>South Dakota, 2010</t>
  </si>
  <si>
    <t>South Dakota, 2011</t>
  </si>
  <si>
    <t>South Dakota, 2012</t>
  </si>
  <si>
    <t>South Dakota, 2013</t>
  </si>
  <si>
    <t>South Dakota, 2014</t>
  </si>
  <si>
    <t>South Dakota, 2015</t>
  </si>
  <si>
    <t>South Dakota, 2016</t>
  </si>
  <si>
    <t>South Dakota, 2017</t>
  </si>
  <si>
    <t>Tennessee, 2009</t>
  </si>
  <si>
    <t>Tennessee, 2010</t>
  </si>
  <si>
    <t>Tennessee, 2011</t>
  </si>
  <si>
    <t>Tennessee, 2012</t>
  </si>
  <si>
    <t>Tennessee, 2013</t>
  </si>
  <si>
    <t>Tennessee, 2014</t>
  </si>
  <si>
    <t>Tennessee, 2015</t>
  </si>
  <si>
    <t>Tennessee, 2016</t>
  </si>
  <si>
    <t>Tennessee, 2017</t>
  </si>
  <si>
    <t>Texas, 2009</t>
  </si>
  <si>
    <t>Texas, 2010</t>
  </si>
  <si>
    <t>Texas, 2011</t>
  </si>
  <si>
    <t>Texas, 2012</t>
  </si>
  <si>
    <t>Texas, 2013</t>
  </si>
  <si>
    <t>Texas, 2014</t>
  </si>
  <si>
    <t>Texas, 2015</t>
  </si>
  <si>
    <t>Texas, 2016</t>
  </si>
  <si>
    <t>Texas, 2017</t>
  </si>
  <si>
    <t>Utah, 2009</t>
  </si>
  <si>
    <t>Utah, 2010</t>
  </si>
  <si>
    <t>Utah, 2011</t>
  </si>
  <si>
    <t>Utah, 2012</t>
  </si>
  <si>
    <t>Utah, 2013</t>
  </si>
  <si>
    <t>Utah, 2014</t>
  </si>
  <si>
    <t>Utah, 2015</t>
  </si>
  <si>
    <t>Utah, 2016</t>
  </si>
  <si>
    <t>Utah, 2017</t>
  </si>
  <si>
    <t>Vermont, 2009</t>
  </si>
  <si>
    <t>Vermont, 2010</t>
  </si>
  <si>
    <t>Vermont, 2011</t>
  </si>
  <si>
    <t>Vermont, 2012</t>
  </si>
  <si>
    <t>Vermont, 2013</t>
  </si>
  <si>
    <t>Vermont, 2014</t>
  </si>
  <si>
    <t>Vermont, 2015</t>
  </si>
  <si>
    <t>Vermont, 2016</t>
  </si>
  <si>
    <t>Vermont, 2017</t>
  </si>
  <si>
    <t>Virginia, 2009</t>
  </si>
  <si>
    <t>Virginia, 2010</t>
  </si>
  <si>
    <t>Virginia, 2011</t>
  </si>
  <si>
    <t>Virginia, 2012</t>
  </si>
  <si>
    <t>Virginia, 2013</t>
  </si>
  <si>
    <t>Virginia, 2014</t>
  </si>
  <si>
    <t>Virginia, 2015</t>
  </si>
  <si>
    <t>Virginia, 2016</t>
  </si>
  <si>
    <t>Virginia, 2017</t>
  </si>
  <si>
    <t>Washington, 2009</t>
  </si>
  <si>
    <t>Washington, 2010</t>
  </si>
  <si>
    <t>Washington, 2011</t>
  </si>
  <si>
    <t>Washington, 2012</t>
  </si>
  <si>
    <t>Washington, 2013</t>
  </si>
  <si>
    <t>Washington, 2014</t>
  </si>
  <si>
    <t>Washington, 2015</t>
  </si>
  <si>
    <t>Washington, 2016</t>
  </si>
  <si>
    <t>Washington, 2017</t>
  </si>
  <si>
    <t>West Virginia, 2009</t>
  </si>
  <si>
    <t>West Virginia, 2010</t>
  </si>
  <si>
    <t>West Virginia, 2011</t>
  </si>
  <si>
    <t>West Virginia, 2012</t>
  </si>
  <si>
    <t>West Virginia, 2013</t>
  </si>
  <si>
    <t>West Virginia, 2014</t>
  </si>
  <si>
    <t>West Virginia, 2015</t>
  </si>
  <si>
    <t>West Virginia, 2016</t>
  </si>
  <si>
    <t>West Virginia, 2017</t>
  </si>
  <si>
    <t>Wisconsin, 2009</t>
  </si>
  <si>
    <t>Wisconsin, 2010</t>
  </si>
  <si>
    <t>Wisconsin, 2011</t>
  </si>
  <si>
    <t>Wisconsin, 2012</t>
  </si>
  <si>
    <t>Wisconsin, 2013</t>
  </si>
  <si>
    <t>Wisconsin, 2014</t>
  </si>
  <si>
    <t>Wisconsin, 2015</t>
  </si>
  <si>
    <t>Wisconsin, 2016</t>
  </si>
  <si>
    <t>Wisconsin, 2017</t>
  </si>
  <si>
    <t>Wyoming, 2009</t>
  </si>
  <si>
    <t>Wyoming, 2010</t>
  </si>
  <si>
    <t>Wyoming, 2011</t>
  </si>
  <si>
    <t>Wyoming, 2012</t>
  </si>
  <si>
    <t>Wyoming, 2013</t>
  </si>
  <si>
    <t>Wyoming, 2014</t>
  </si>
  <si>
    <t>Wyoming, 2015</t>
  </si>
  <si>
    <t>Wyoming, 2016</t>
  </si>
  <si>
    <t>Wyoming, 2017</t>
  </si>
  <si>
    <t>State, Year</t>
  </si>
  <si>
    <t>Dataset 2: US Census</t>
  </si>
  <si>
    <t>Dataset 1: Influenza Deaths</t>
  </si>
  <si>
    <t>&lt;5 years</t>
  </si>
  <si>
    <t>Normalized Influenza Death Rate by Age Group Calculation</t>
  </si>
  <si>
    <t>Average</t>
  </si>
  <si>
    <t>Data Spread</t>
  </si>
  <si>
    <t>Variable 1</t>
  </si>
  <si>
    <t>Variable 2</t>
  </si>
  <si>
    <t>Dataset Name</t>
  </si>
  <si>
    <t>Sample or Population?</t>
  </si>
  <si>
    <t>Normal Distribution?</t>
  </si>
  <si>
    <t>Variance</t>
  </si>
  <si>
    <t>Standard Deviation</t>
  </si>
  <si>
    <t>Outlier Percentage</t>
  </si>
  <si>
    <t>Correlation</t>
  </si>
  <si>
    <t>Variables</t>
  </si>
  <si>
    <t>Proposed Relationship</t>
  </si>
  <si>
    <t>Correlation Coefficient</t>
  </si>
  <si>
    <t>Strength of Correlation</t>
  </si>
  <si>
    <t>Usefulness/interpretation</t>
  </si>
  <si>
    <t>Influenza Death Rate for Ages 5-14</t>
  </si>
  <si>
    <t>Influenza Death Rate for Ages 15-24</t>
  </si>
  <si>
    <t>Population</t>
  </si>
  <si>
    <t>Yes</t>
  </si>
  <si>
    <t>85 years and over (population)</t>
  </si>
  <si>
    <t>Total deaths</t>
  </si>
  <si>
    <t>Total Deaths</t>
  </si>
  <si>
    <t>I would expect a reasonably strong correlation as this is a particularly vulnerable age group, as well as the fact that there should be both more elderly people and more deaths in higher population areas.</t>
  </si>
  <si>
    <t>Somewhat weak relationship.</t>
  </si>
  <si>
    <t>Surprisingly, the correlation is not as strong as I would have expected. This leads me to believe that there are many other variables at play in a states' influenza deaths, beyond just their vulnerable population count.</t>
  </si>
  <si>
    <t>State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</si>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</sst>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3">
    <xf numFmtId="0" fontId="0" fillId="0" borderId="0" xfId="0"/>
    <xf numFmtId="0" fontId="0" fillId="4" borderId="0" xfId="0" applyFill="1"/>
    <xf numFmtId="0" fontId="0" fillId="3" borderId="9" xfId="0" applyFill="1" applyBorder="1"/>
    <xf numFmtId="0" fontId="0" fillId="3" borderId="10" xfId="0" applyFill="1" applyBorder="1"/>
    <xf numFmtId="0" fontId="1" fillId="0" borderId="0" xfId="0" applyFont="1"/>
    <xf numFmtId="0" fontId="2" fillId="0" borderId="0" xfId="0" applyFont="1" applyAlignment="1">
      <alignment vertical="center"/>
    </xf>
    <xf numFmtId="0" fontId="4" fillId="0" borderId="3" xfId="0" applyFont="1" applyBorder="1" applyAlignment="1">
      <alignment vertical="center"/>
    </xf>
    <xf numFmtId="0" fontId="1" fillId="6" borderId="6" xfId="0" applyFont="1" applyFill="1" applyBorder="1"/>
    <xf numFmtId="0" fontId="1" fillId="6" borderId="10" xfId="0" applyFont="1" applyFill="1" applyBorder="1"/>
    <xf numFmtId="0" fontId="1" fillId="6" borderId="7" xfId="0" applyFont="1" applyFill="1" applyBorder="1"/>
    <xf numFmtId="0" fontId="1" fillId="5" borderId="18" xfId="0" applyFont="1" applyFill="1" applyBorder="1" applyAlignment="1">
      <alignment horizontal="left"/>
    </xf>
    <xf numFmtId="0" fontId="1" fillId="5" borderId="5" xfId="0" applyFont="1" applyFill="1" applyBorder="1" applyAlignment="1">
      <alignment horizontal="left"/>
    </xf>
    <xf numFmtId="0" fontId="1" fillId="5" borderId="19" xfId="0" applyFont="1" applyFill="1" applyBorder="1" applyAlignment="1">
      <alignment horizontal="left"/>
    </xf>
    <xf numFmtId="0" fontId="1" fillId="7" borderId="19" xfId="0" applyFont="1" applyFill="1" applyBorder="1"/>
    <xf numFmtId="0" fontId="0" fillId="3" borderId="0" xfId="0" applyFill="1" applyBorder="1" applyAlignment="1">
      <alignment horizontal="left"/>
    </xf>
    <xf numFmtId="0" fontId="0" fillId="3" borderId="0" xfId="0" applyFill="1" applyBorder="1"/>
    <xf numFmtId="0" fontId="0" fillId="3" borderId="13" xfId="0" applyFill="1" applyBorder="1"/>
    <xf numFmtId="164" fontId="0" fillId="3" borderId="0" xfId="1" applyNumberFormat="1" applyFont="1" applyFill="1" applyBorder="1"/>
    <xf numFmtId="164" fontId="0" fillId="3" borderId="13" xfId="1" applyNumberFormat="1" applyFont="1" applyFill="1" applyBorder="1"/>
    <xf numFmtId="0" fontId="0" fillId="3" borderId="2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17" xfId="0" applyFill="1" applyBorder="1" applyAlignment="1">
      <alignment horizontal="left"/>
    </xf>
    <xf numFmtId="0" fontId="0" fillId="3" borderId="12" xfId="0" applyFill="1" applyBorder="1"/>
    <xf numFmtId="0" fontId="0" fillId="3" borderId="1" xfId="0" applyFill="1" applyBorder="1"/>
    <xf numFmtId="0" fontId="0" fillId="3" borderId="4" xfId="0" applyFill="1" applyBorder="1"/>
    <xf numFmtId="164" fontId="0" fillId="3" borderId="1" xfId="1" applyNumberFormat="1" applyFont="1" applyFill="1" applyBorder="1"/>
    <xf numFmtId="0" fontId="0" fillId="3" borderId="6" xfId="0" applyFill="1" applyBorder="1" applyAlignment="1">
      <alignment horizontal="left"/>
    </xf>
    <xf numFmtId="0" fontId="0" fillId="3" borderId="6" xfId="0" applyFill="1" applyBorder="1"/>
    <xf numFmtId="0" fontId="0" fillId="3" borderId="7" xfId="0" applyFill="1" applyBorder="1"/>
    <xf numFmtId="164" fontId="0" fillId="3" borderId="6" xfId="1" applyNumberFormat="1" applyFont="1" applyFill="1" applyBorder="1"/>
    <xf numFmtId="164" fontId="0" fillId="3" borderId="7" xfId="1" applyNumberFormat="1" applyFont="1" applyFill="1" applyBorder="1"/>
    <xf numFmtId="164" fontId="0" fillId="3" borderId="9" xfId="1" applyNumberFormat="1" applyFont="1" applyFill="1" applyBorder="1"/>
    <xf numFmtId="164" fontId="0" fillId="3" borderId="12" xfId="1" applyNumberFormat="1" applyFont="1" applyFill="1" applyBorder="1"/>
    <xf numFmtId="164" fontId="0" fillId="3" borderId="4" xfId="1" applyNumberFormat="1" applyFont="1" applyFill="1" applyBorder="1"/>
    <xf numFmtId="164" fontId="0" fillId="3" borderId="10" xfId="1" applyNumberFormat="1" applyFont="1" applyFill="1" applyBorder="1"/>
    <xf numFmtId="0" fontId="1" fillId="8" borderId="5" xfId="0" applyFont="1" applyFill="1" applyBorder="1" applyAlignment="1">
      <alignment horizontal="left"/>
    </xf>
    <xf numFmtId="0" fontId="0" fillId="8" borderId="2" xfId="0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0" fillId="8" borderId="17" xfId="0" applyFill="1" applyBorder="1" applyAlignment="1">
      <alignment horizontal="left"/>
    </xf>
    <xf numFmtId="0" fontId="0" fillId="8" borderId="12" xfId="0" applyFill="1" applyBorder="1"/>
    <xf numFmtId="0" fontId="0" fillId="8" borderId="1" xfId="0" applyFill="1" applyBorder="1"/>
    <xf numFmtId="0" fontId="0" fillId="8" borderId="4" xfId="0" applyFill="1" applyBorder="1"/>
    <xf numFmtId="164" fontId="0" fillId="8" borderId="12" xfId="1" applyNumberFormat="1" applyFont="1" applyFill="1" applyBorder="1"/>
    <xf numFmtId="164" fontId="0" fillId="8" borderId="1" xfId="1" applyNumberFormat="1" applyFont="1" applyFill="1" applyBorder="1"/>
    <xf numFmtId="164" fontId="0" fillId="8" borderId="4" xfId="1" applyNumberFormat="1" applyFont="1" applyFill="1" applyBorder="1"/>
    <xf numFmtId="164" fontId="0" fillId="0" borderId="0" xfId="0" applyNumberFormat="1"/>
    <xf numFmtId="0" fontId="0" fillId="4" borderId="9" xfId="0" applyFill="1" applyBorder="1" applyAlignment="1">
      <alignment vertical="center" wrapText="1"/>
    </xf>
    <xf numFmtId="0" fontId="0" fillId="4" borderId="0" xfId="0" applyFill="1" applyBorder="1" applyAlignment="1">
      <alignment vertical="center" wrapText="1"/>
    </xf>
    <xf numFmtId="0" fontId="0" fillId="4" borderId="13" xfId="0" applyFill="1" applyBorder="1" applyAlignment="1">
      <alignment vertical="center" wrapText="1"/>
    </xf>
    <xf numFmtId="0" fontId="0" fillId="4" borderId="20" xfId="0" applyFill="1" applyBorder="1" applyAlignment="1">
      <alignment vertical="center" wrapText="1"/>
    </xf>
    <xf numFmtId="0" fontId="0" fillId="5" borderId="5" xfId="0" applyFill="1" applyBorder="1" applyAlignment="1">
      <alignment horizontal="right" vertical="center" wrapText="1"/>
    </xf>
    <xf numFmtId="0" fontId="0" fillId="5" borderId="18" xfId="0" applyFill="1" applyBorder="1" applyAlignment="1">
      <alignment horizontal="right" vertical="center" wrapText="1"/>
    </xf>
    <xf numFmtId="0" fontId="0" fillId="5" borderId="19" xfId="0" applyFill="1" applyBorder="1" applyAlignment="1">
      <alignment horizontal="right" vertical="center" wrapText="1"/>
    </xf>
    <xf numFmtId="0" fontId="0" fillId="5" borderId="23" xfId="0" applyFill="1" applyBorder="1" applyAlignment="1">
      <alignment vertical="center" wrapText="1"/>
    </xf>
    <xf numFmtId="0" fontId="0" fillId="5" borderId="13" xfId="0" applyFill="1" applyBorder="1" applyAlignment="1">
      <alignment vertical="center" wrapText="1"/>
    </xf>
    <xf numFmtId="0" fontId="0" fillId="5" borderId="20" xfId="0" applyFill="1" applyBorder="1" applyAlignment="1">
      <alignment horizontal="right" vertical="center" wrapText="1"/>
    </xf>
    <xf numFmtId="0" fontId="0" fillId="3" borderId="2" xfId="0" applyFill="1" applyBorder="1" applyAlignment="1">
      <alignment vertical="center" wrapText="1"/>
    </xf>
    <xf numFmtId="0" fontId="0" fillId="3" borderId="22" xfId="0" applyFill="1" applyBorder="1" applyAlignment="1">
      <alignment vertical="center" wrapText="1"/>
    </xf>
    <xf numFmtId="0" fontId="0" fillId="3" borderId="24" xfId="0" applyFill="1" applyBorder="1" applyAlignment="1">
      <alignment vertical="center" wrapText="1"/>
    </xf>
    <xf numFmtId="0" fontId="0" fillId="3" borderId="13" xfId="0" applyFill="1" applyBorder="1" applyAlignment="1">
      <alignment vertical="center" wrapText="1"/>
    </xf>
    <xf numFmtId="164" fontId="0" fillId="3" borderId="24" xfId="1" applyNumberFormat="1" applyFont="1" applyFill="1" applyBorder="1" applyAlignment="1">
      <alignment vertical="center" wrapText="1"/>
    </xf>
    <xf numFmtId="164" fontId="0" fillId="3" borderId="13" xfId="1" applyNumberFormat="1" applyFont="1" applyFill="1" applyBorder="1" applyAlignment="1">
      <alignment vertical="center" wrapText="1"/>
    </xf>
    <xf numFmtId="164" fontId="0" fillId="3" borderId="2" xfId="1" applyNumberFormat="1" applyFont="1" applyFill="1" applyBorder="1" applyAlignment="1">
      <alignment vertical="center" wrapText="1"/>
    </xf>
    <xf numFmtId="164" fontId="0" fillId="3" borderId="22" xfId="1" applyNumberFormat="1" applyFont="1" applyFill="1" applyBorder="1" applyAlignment="1">
      <alignment vertical="center" wrapText="1"/>
    </xf>
    <xf numFmtId="10" fontId="0" fillId="3" borderId="8" xfId="1" applyNumberFormat="1" applyFont="1" applyFill="1" applyBorder="1" applyAlignment="1">
      <alignment vertical="center" wrapText="1"/>
    </xf>
    <xf numFmtId="10" fontId="0" fillId="3" borderId="7" xfId="1" applyNumberFormat="1" applyFont="1" applyFill="1" applyBorder="1" applyAlignment="1">
      <alignment vertical="center" wrapText="1"/>
    </xf>
    <xf numFmtId="0" fontId="0" fillId="3" borderId="16" xfId="0" applyFill="1" applyBorder="1" applyAlignment="1">
      <alignment vertical="center" wrapText="1"/>
    </xf>
    <xf numFmtId="0" fontId="0" fillId="3" borderId="25" xfId="0" applyFill="1" applyBorder="1" applyAlignment="1">
      <alignment horizontal="left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37707-9CA3-9942-AB95-905ABD8E1FD2}">
  <dimension ref="B1:D18"/>
  <sheetViews>
    <sheetView workbookViewId="0">
      <selection activeCell="J13" sqref="J13"/>
    </sheetView>
  </sheetViews>
  <sheetFormatPr baseColWidth="10" defaultRowHeight="16" x14ac:dyDescent="0.2"/>
  <cols>
    <col min="1" max="1" width="1.1640625" style="1" customWidth="1"/>
    <col min="2" max="2" width="22.6640625" style="1" bestFit="1" customWidth="1"/>
    <col min="3" max="4" width="19.33203125" style="1" customWidth="1"/>
    <col min="5" max="16384" width="10.83203125" style="1"/>
  </cols>
  <sheetData>
    <row r="1" spans="2:4" ht="5" customHeight="1" thickBot="1" x14ac:dyDescent="0.25"/>
    <row r="2" spans="2:4" ht="32" thickBot="1" x14ac:dyDescent="0.25">
      <c r="B2" s="70" t="s">
        <v>498</v>
      </c>
      <c r="C2" s="71"/>
      <c r="D2" s="72"/>
    </row>
    <row r="3" spans="2:4" ht="17" x14ac:dyDescent="0.2">
      <c r="B3" s="49"/>
      <c r="C3" s="53" t="s">
        <v>499</v>
      </c>
      <c r="D3" s="54" t="s">
        <v>500</v>
      </c>
    </row>
    <row r="4" spans="2:4" ht="36" customHeight="1" x14ac:dyDescent="0.2">
      <c r="B4" s="50" t="s">
        <v>501</v>
      </c>
      <c r="C4" s="56" t="s">
        <v>513</v>
      </c>
      <c r="D4" s="57" t="s">
        <v>514</v>
      </c>
    </row>
    <row r="5" spans="2:4" ht="17" x14ac:dyDescent="0.2">
      <c r="B5" s="51" t="s">
        <v>502</v>
      </c>
      <c r="C5" s="58" t="s">
        <v>515</v>
      </c>
      <c r="D5" s="59" t="s">
        <v>515</v>
      </c>
    </row>
    <row r="6" spans="2:4" ht="17" x14ac:dyDescent="0.2">
      <c r="B6" s="50" t="s">
        <v>503</v>
      </c>
      <c r="C6" s="56" t="s">
        <v>516</v>
      </c>
      <c r="D6" s="57" t="s">
        <v>516</v>
      </c>
    </row>
    <row r="7" spans="2:4" ht="17" x14ac:dyDescent="0.2">
      <c r="B7" s="51" t="s">
        <v>504</v>
      </c>
      <c r="C7" s="60">
        <f>_xlfn.VAR.P('Combined Dataset'!AL4:AL462)</f>
        <v>6.2872132141478644E-4</v>
      </c>
      <c r="D7" s="61">
        <f>_xlfn.VAR.P('Combined Dataset'!AM4:AM462)</f>
        <v>4.5407647429015753E-4</v>
      </c>
    </row>
    <row r="8" spans="2:4" ht="17" x14ac:dyDescent="0.2">
      <c r="B8" s="50" t="s">
        <v>505</v>
      </c>
      <c r="C8" s="62">
        <f>_xlfn.STDEV.P('Combined Dataset'!AL4:AL462)</f>
        <v>2.5074315971024743E-2</v>
      </c>
      <c r="D8" s="63">
        <f>_xlfn.STDEV.P('Combined Dataset'!AM4:AM462)</f>
        <v>2.1309070235234515E-2</v>
      </c>
    </row>
    <row r="9" spans="2:4" ht="17" x14ac:dyDescent="0.2">
      <c r="B9" s="50" t="s">
        <v>11</v>
      </c>
      <c r="C9" s="62">
        <f>AVERAGE('Combined Dataset'!AL4:AL462)</f>
        <v>2.1526172385767459E-3</v>
      </c>
      <c r="D9" s="63">
        <f>AVERAGE('Combined Dataset'!AM4:AM462)</f>
        <v>1.8317622860843194E-3</v>
      </c>
    </row>
    <row r="10" spans="2:4" ht="18" thickBot="1" x14ac:dyDescent="0.25">
      <c r="B10" s="52" t="s">
        <v>506</v>
      </c>
      <c r="C10" s="64">
        <f>SUM('Combined Dataset'!AV4:AV462)/COUNT('Combined Dataset'!AV4:AV462)</f>
        <v>8.7145969498910684E-3</v>
      </c>
      <c r="D10" s="65">
        <f>SUM('Combined Dataset'!AW4:AW462)/COUNT('Combined Dataset'!AW4:AW462)</f>
        <v>6.5359477124183009E-3</v>
      </c>
    </row>
    <row r="11" spans="2:4" x14ac:dyDescent="0.2">
      <c r="B11" s="46"/>
      <c r="C11" s="47"/>
      <c r="D11" s="48"/>
    </row>
    <row r="12" spans="2:4" ht="17" thickBot="1" x14ac:dyDescent="0.25">
      <c r="B12" s="46"/>
      <c r="C12" s="47"/>
      <c r="D12" s="48"/>
    </row>
    <row r="13" spans="2:4" ht="32" thickBot="1" x14ac:dyDescent="0.25">
      <c r="B13" s="70" t="s">
        <v>507</v>
      </c>
      <c r="C13" s="71"/>
      <c r="D13" s="72"/>
    </row>
    <row r="14" spans="2:4" ht="34" x14ac:dyDescent="0.2">
      <c r="B14" s="55" t="s">
        <v>508</v>
      </c>
      <c r="C14" s="66" t="s">
        <v>517</v>
      </c>
      <c r="D14" s="59" t="s">
        <v>518</v>
      </c>
    </row>
    <row r="15" spans="2:4" ht="81" customHeight="1" x14ac:dyDescent="0.2">
      <c r="B15" s="50" t="s">
        <v>509</v>
      </c>
      <c r="C15" s="73" t="s">
        <v>520</v>
      </c>
      <c r="D15" s="74"/>
    </row>
    <row r="16" spans="2:4" ht="17" x14ac:dyDescent="0.2">
      <c r="B16" s="51" t="s">
        <v>510</v>
      </c>
      <c r="C16" s="75">
        <f>CORREL('Combined Dataset'!AJ4:AJ462,'Combined Dataset'!O4:O462)</f>
        <v>0.29328649866079415</v>
      </c>
      <c r="D16" s="76"/>
    </row>
    <row r="17" spans="2:4" ht="17" x14ac:dyDescent="0.2">
      <c r="B17" s="50" t="s">
        <v>511</v>
      </c>
      <c r="C17" s="73" t="s">
        <v>521</v>
      </c>
      <c r="D17" s="74"/>
    </row>
    <row r="18" spans="2:4" ht="87" customHeight="1" thickBot="1" x14ac:dyDescent="0.25">
      <c r="B18" s="52" t="s">
        <v>512</v>
      </c>
      <c r="C18" s="68" t="s">
        <v>522</v>
      </c>
      <c r="D18" s="69"/>
    </row>
  </sheetData>
  <mergeCells count="6">
    <mergeCell ref="C18:D18"/>
    <mergeCell ref="B2:D2"/>
    <mergeCell ref="B13:D13"/>
    <mergeCell ref="C15:D15"/>
    <mergeCell ref="C16:D16"/>
    <mergeCell ref="C17:D17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BC795-6FA4-974B-9783-1F0FC33341EA}">
  <dimension ref="A1:AW464"/>
  <sheetViews>
    <sheetView tabSelected="1" topLeftCell="A3" zoomScaleNormal="100" workbookViewId="0">
      <selection activeCell="D7" sqref="D7"/>
    </sheetView>
  </sheetViews>
  <sheetFormatPr baseColWidth="10" defaultRowHeight="16" x14ac:dyDescent="0.2"/>
  <cols>
    <col min="3" max="3" width="22.6640625" style="4" bestFit="1" customWidth="1"/>
    <col min="4" max="15" width="22.6640625" customWidth="1"/>
    <col min="16" max="16" width="14.5" bestFit="1" customWidth="1"/>
    <col min="17" max="17" width="19.33203125" bestFit="1" customWidth="1"/>
    <col min="18" max="18" width="21.5" bestFit="1" customWidth="1"/>
    <col min="19" max="19" width="12.5" bestFit="1" customWidth="1"/>
    <col min="20" max="20" width="10.6640625" bestFit="1" customWidth="1"/>
    <col min="21" max="35" width="12.6640625" bestFit="1" customWidth="1"/>
    <col min="36" max="36" width="15.5" bestFit="1" customWidth="1"/>
    <col min="38" max="42" width="12.1640625" bestFit="1" customWidth="1"/>
  </cols>
  <sheetData>
    <row r="1" spans="1:49" ht="17" thickBot="1" x14ac:dyDescent="0.25"/>
    <row r="2" spans="1:49" s="5" customFormat="1" ht="63" thickBot="1" x14ac:dyDescent="0.25">
      <c r="C2" s="6"/>
      <c r="D2" s="78" t="s">
        <v>494</v>
      </c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7" t="s">
        <v>493</v>
      </c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9"/>
      <c r="AK2" s="80" t="s">
        <v>496</v>
      </c>
      <c r="AL2" s="81"/>
      <c r="AM2" s="81"/>
      <c r="AN2" s="81"/>
      <c r="AO2" s="81"/>
      <c r="AP2" s="81"/>
      <c r="AQ2" s="81"/>
      <c r="AR2" s="81"/>
      <c r="AS2" s="81"/>
      <c r="AT2" s="82"/>
    </row>
    <row r="3" spans="1:49" s="4" customFormat="1" ht="17" thickBot="1" x14ac:dyDescent="0.25">
      <c r="A3" s="4" t="s">
        <v>523</v>
      </c>
      <c r="B3" s="4" t="s">
        <v>524</v>
      </c>
      <c r="C3" s="13" t="s">
        <v>492</v>
      </c>
      <c r="D3" s="7" t="s">
        <v>0</v>
      </c>
      <c r="E3" s="7" t="s">
        <v>1</v>
      </c>
      <c r="F3" s="7" t="s">
        <v>3</v>
      </c>
      <c r="G3" s="7" t="s">
        <v>4</v>
      </c>
      <c r="H3" s="7" t="s">
        <v>5</v>
      </c>
      <c r="I3" s="7" t="s">
        <v>6</v>
      </c>
      <c r="J3" s="7" t="s">
        <v>2</v>
      </c>
      <c r="K3" s="7" t="s">
        <v>7</v>
      </c>
      <c r="L3" s="7" t="s">
        <v>8</v>
      </c>
      <c r="M3" s="7" t="s">
        <v>9</v>
      </c>
      <c r="N3" s="7" t="s">
        <v>10</v>
      </c>
      <c r="O3" s="7" t="s">
        <v>519</v>
      </c>
      <c r="P3" s="8" t="s">
        <v>12</v>
      </c>
      <c r="Q3" s="7" t="s">
        <v>13</v>
      </c>
      <c r="R3" s="7" t="s">
        <v>14</v>
      </c>
      <c r="S3" s="7" t="s">
        <v>15</v>
      </c>
      <c r="T3" s="7" t="s">
        <v>16</v>
      </c>
      <c r="U3" s="7" t="s">
        <v>17</v>
      </c>
      <c r="V3" s="7" t="s">
        <v>18</v>
      </c>
      <c r="W3" s="7" t="s">
        <v>19</v>
      </c>
      <c r="X3" s="7" t="s">
        <v>20</v>
      </c>
      <c r="Y3" s="7" t="s">
        <v>21</v>
      </c>
      <c r="Z3" s="7" t="s">
        <v>22</v>
      </c>
      <c r="AA3" s="7" t="s">
        <v>23</v>
      </c>
      <c r="AB3" s="7" t="s">
        <v>24</v>
      </c>
      <c r="AC3" s="7" t="s">
        <v>25</v>
      </c>
      <c r="AD3" s="7" t="s">
        <v>26</v>
      </c>
      <c r="AE3" s="7" t="s">
        <v>27</v>
      </c>
      <c r="AF3" s="7" t="s">
        <v>28</v>
      </c>
      <c r="AG3" s="7" t="s">
        <v>29</v>
      </c>
      <c r="AH3" s="7" t="s">
        <v>30</v>
      </c>
      <c r="AI3" s="7" t="s">
        <v>31</v>
      </c>
      <c r="AJ3" s="9" t="s">
        <v>32</v>
      </c>
      <c r="AK3" s="8" t="s">
        <v>495</v>
      </c>
      <c r="AL3" s="7" t="s">
        <v>2</v>
      </c>
      <c r="AM3" s="7" t="s">
        <v>3</v>
      </c>
      <c r="AN3" s="7" t="s">
        <v>4</v>
      </c>
      <c r="AO3" s="7" t="s">
        <v>5</v>
      </c>
      <c r="AP3" s="7" t="s">
        <v>6</v>
      </c>
      <c r="AQ3" s="7" t="s">
        <v>7</v>
      </c>
      <c r="AR3" s="7" t="s">
        <v>8</v>
      </c>
      <c r="AS3" s="7" t="s">
        <v>9</v>
      </c>
      <c r="AT3" s="9" t="s">
        <v>10</v>
      </c>
    </row>
    <row r="4" spans="1:49" x14ac:dyDescent="0.2">
      <c r="A4" t="str">
        <f>LEFT(C4,LEN(C4)-6)</f>
        <v>Alabama</v>
      </c>
      <c r="B4" t="str">
        <f>RIGHT(C4,4)</f>
        <v>2009</v>
      </c>
      <c r="C4" s="10" t="s">
        <v>33</v>
      </c>
      <c r="D4" s="14">
        <v>43</v>
      </c>
      <c r="E4" s="14">
        <v>59</v>
      </c>
      <c r="F4" s="14">
        <v>60</v>
      </c>
      <c r="G4" s="14">
        <v>39</v>
      </c>
      <c r="H4" s="14">
        <v>46</v>
      </c>
      <c r="I4" s="14">
        <v>64</v>
      </c>
      <c r="J4" s="14">
        <v>47</v>
      </c>
      <c r="K4" s="14">
        <v>57</v>
      </c>
      <c r="L4" s="14">
        <v>105</v>
      </c>
      <c r="M4" s="14">
        <v>261</v>
      </c>
      <c r="N4" s="67">
        <v>356</v>
      </c>
      <c r="O4" s="14">
        <f>SUM(D4:N4)</f>
        <v>1137</v>
      </c>
      <c r="P4" s="2">
        <v>4633360</v>
      </c>
      <c r="Q4" s="15">
        <v>2244273</v>
      </c>
      <c r="R4" s="15">
        <v>2389087</v>
      </c>
      <c r="S4" s="15">
        <v>307932</v>
      </c>
      <c r="T4" s="15">
        <v>305840</v>
      </c>
      <c r="U4" s="15">
        <v>313742</v>
      </c>
      <c r="V4" s="15">
        <v>328567</v>
      </c>
      <c r="W4" s="15">
        <v>327879</v>
      </c>
      <c r="X4" s="15">
        <v>312436</v>
      </c>
      <c r="Y4" s="15">
        <v>289015</v>
      </c>
      <c r="Z4" s="15">
        <v>304741</v>
      </c>
      <c r="AA4" s="15">
        <v>326556</v>
      </c>
      <c r="AB4" s="15">
        <v>341996</v>
      </c>
      <c r="AC4" s="15">
        <v>323159</v>
      </c>
      <c r="AD4" s="15">
        <v>286241</v>
      </c>
      <c r="AE4" s="15">
        <v>239658</v>
      </c>
      <c r="AF4" s="15">
        <v>185978</v>
      </c>
      <c r="AG4" s="15">
        <v>150381</v>
      </c>
      <c r="AH4" s="15">
        <v>123533</v>
      </c>
      <c r="AI4" s="15">
        <v>90301</v>
      </c>
      <c r="AJ4" s="16">
        <v>76362</v>
      </c>
      <c r="AK4" s="31">
        <f>(D4+E4)/S4</f>
        <v>3.3124196251120379E-4</v>
      </c>
      <c r="AL4" s="17">
        <f>J4/(T4+U4)</f>
        <v>7.5857594313585611E-5</v>
      </c>
      <c r="AM4" s="17">
        <f>F4/(V4+W4)</f>
        <v>9.1401272915060791E-5</v>
      </c>
      <c r="AN4" s="17">
        <f>G4/(X4+Y4)</f>
        <v>6.4843187558088691E-5</v>
      </c>
      <c r="AO4" s="17">
        <f>H4/(Z4+AA4)</f>
        <v>7.2865861868502457E-5</v>
      </c>
      <c r="AP4" s="17">
        <f>I4/(AB4+AC4)</f>
        <v>9.6218174711157548E-5</v>
      </c>
      <c r="AQ4" s="17">
        <f>K4/(AD4+AE4)</f>
        <v>1.083858307393625E-4</v>
      </c>
      <c r="AR4" s="17">
        <f>L4/(AF4+AG4)</f>
        <v>3.1216646499722021E-4</v>
      </c>
      <c r="AS4" s="17">
        <f>M4/(AH4+AI4)</f>
        <v>1.2205729678161565E-3</v>
      </c>
      <c r="AT4" s="18">
        <f>O4/AJ4</f>
        <v>1.4889604777245227E-2</v>
      </c>
      <c r="AV4">
        <f>IF(AL4&gt;'Data Spread &amp; Correlation'!C$8+'Data Spread &amp; Correlation'!C$9,1,0)</f>
        <v>0</v>
      </c>
      <c r="AW4">
        <f>IF(AM4&gt;'Data Spread &amp; Correlation'!D$8+'Data Spread &amp; Correlation'!D$9,1,0)</f>
        <v>0</v>
      </c>
    </row>
    <row r="5" spans="1:49" x14ac:dyDescent="0.2">
      <c r="A5" t="str">
        <f t="shared" ref="A5:A68" si="0">LEFT(C5,LEN(C5)-6)</f>
        <v>Alabama</v>
      </c>
      <c r="B5" t="str">
        <f t="shared" ref="B5:B68" si="1">RIGHT(C5,4)</f>
        <v>2010</v>
      </c>
      <c r="C5" s="11" t="s">
        <v>34</v>
      </c>
      <c r="D5" s="19">
        <v>36</v>
      </c>
      <c r="E5" s="20">
        <v>56</v>
      </c>
      <c r="F5" s="20">
        <v>42</v>
      </c>
      <c r="G5" s="20">
        <v>51</v>
      </c>
      <c r="H5" s="20">
        <v>54</v>
      </c>
      <c r="I5" s="20">
        <v>56</v>
      </c>
      <c r="J5" s="20">
        <v>59</v>
      </c>
      <c r="K5" s="20">
        <v>91</v>
      </c>
      <c r="L5" s="20">
        <v>152</v>
      </c>
      <c r="M5" s="20">
        <v>263</v>
      </c>
      <c r="N5" s="21">
        <v>348</v>
      </c>
      <c r="O5" s="21">
        <f>SUM(D5:N5)</f>
        <v>1208</v>
      </c>
      <c r="P5" s="22">
        <v>3119042</v>
      </c>
      <c r="Q5" s="23">
        <v>1504392</v>
      </c>
      <c r="R5" s="23">
        <v>1614650</v>
      </c>
      <c r="S5" s="23">
        <v>195280</v>
      </c>
      <c r="T5" s="23">
        <v>215721</v>
      </c>
      <c r="U5" s="23">
        <v>237403</v>
      </c>
      <c r="V5" s="23">
        <v>235027</v>
      </c>
      <c r="W5" s="23">
        <v>220067</v>
      </c>
      <c r="X5" s="23">
        <v>223015</v>
      </c>
      <c r="Y5" s="23">
        <v>209552</v>
      </c>
      <c r="Z5" s="23">
        <v>204549</v>
      </c>
      <c r="AA5" s="23">
        <v>213841</v>
      </c>
      <c r="AB5" s="23">
        <v>208087</v>
      </c>
      <c r="AC5" s="23">
        <v>196678</v>
      </c>
      <c r="AD5" s="23">
        <v>181261</v>
      </c>
      <c r="AE5" s="23">
        <v>165747</v>
      </c>
      <c r="AF5" s="23">
        <v>128457</v>
      </c>
      <c r="AG5" s="23">
        <v>103285</v>
      </c>
      <c r="AH5" s="23">
        <v>75518</v>
      </c>
      <c r="AI5" s="23">
        <v>55741</v>
      </c>
      <c r="AJ5" s="24">
        <v>50002</v>
      </c>
      <c r="AK5" s="32">
        <f t="shared" ref="AK5:AK68" si="2">(D5+E5)/S5</f>
        <v>4.7111839410077835E-4</v>
      </c>
      <c r="AL5" s="25">
        <f t="shared" ref="AL5:AL68" si="3">J5/(T5+U5)</f>
        <v>1.3020718390550931E-4</v>
      </c>
      <c r="AM5" s="25">
        <f t="shared" ref="AM5:AM68" si="4">F5/(V5+W5)</f>
        <v>9.2288626086039371E-5</v>
      </c>
      <c r="AN5" s="25">
        <f t="shared" ref="AN5:AN68" si="5">G5/(X5+Y5)</f>
        <v>1.1790081074145739E-4</v>
      </c>
      <c r="AO5" s="25">
        <f t="shared" ref="AO5:AO68" si="6">H5/(Z5+AA5)</f>
        <v>1.2906618227013074E-4</v>
      </c>
      <c r="AP5" s="25">
        <f t="shared" ref="AP5:AP68" si="7">I5/(AB5+AC5)</f>
        <v>1.3835188319148147E-4</v>
      </c>
      <c r="AQ5" s="25">
        <f t="shared" ref="AQ5:AQ68" si="8">K5/(AD5+AE5)</f>
        <v>2.6224179269642198E-4</v>
      </c>
      <c r="AR5" s="25">
        <f t="shared" ref="AR5:AR68" si="9">L5/(AF5+AG5)</f>
        <v>6.5590182185361302E-4</v>
      </c>
      <c r="AS5" s="25">
        <f t="shared" ref="AS5:AS68" si="10">M5/(AH5+AI5)</f>
        <v>2.0036721291492392E-3</v>
      </c>
      <c r="AT5" s="33">
        <f t="shared" ref="AT5:AT68" si="11">O5/AJ5</f>
        <v>2.4159033638654452E-2</v>
      </c>
      <c r="AV5">
        <f>IF(AL5&gt;'Data Spread &amp; Correlation'!C$8+'Data Spread &amp; Correlation'!C$9,1,0)</f>
        <v>0</v>
      </c>
      <c r="AW5">
        <f>IF(AM5&gt;'Data Spread &amp; Correlation'!D$8+'Data Spread &amp; Correlation'!D$9,1,0)</f>
        <v>0</v>
      </c>
    </row>
    <row r="6" spans="1:49" x14ac:dyDescent="0.2">
      <c r="A6" t="str">
        <f t="shared" si="0"/>
        <v>Alabama</v>
      </c>
      <c r="B6" t="str">
        <f t="shared" si="1"/>
        <v>2011</v>
      </c>
      <c r="C6" s="11" t="s">
        <v>35</v>
      </c>
      <c r="D6" s="19">
        <v>59</v>
      </c>
      <c r="E6" s="20">
        <v>63</v>
      </c>
      <c r="F6" s="20">
        <v>63</v>
      </c>
      <c r="G6" s="20">
        <v>46</v>
      </c>
      <c r="H6" s="20">
        <v>54</v>
      </c>
      <c r="I6" s="20">
        <v>48</v>
      </c>
      <c r="J6" s="20">
        <v>60</v>
      </c>
      <c r="K6" s="20">
        <v>74</v>
      </c>
      <c r="L6" s="20">
        <v>128</v>
      </c>
      <c r="M6" s="20">
        <v>292</v>
      </c>
      <c r="N6" s="21">
        <v>348</v>
      </c>
      <c r="O6" s="21">
        <f t="shared" ref="O6:O69" si="12">SUM(D6:N6)</f>
        <v>1235</v>
      </c>
      <c r="P6" s="22">
        <v>2882272</v>
      </c>
      <c r="Q6" s="23">
        <v>1424674</v>
      </c>
      <c r="R6" s="23">
        <v>1457598</v>
      </c>
      <c r="S6" s="23">
        <v>170157</v>
      </c>
      <c r="T6" s="23">
        <v>169358</v>
      </c>
      <c r="U6" s="23">
        <v>179157</v>
      </c>
      <c r="V6" s="23">
        <v>194670</v>
      </c>
      <c r="W6" s="23">
        <v>199875</v>
      </c>
      <c r="X6" s="23">
        <v>183252</v>
      </c>
      <c r="Y6" s="23">
        <v>178597</v>
      </c>
      <c r="Z6" s="23">
        <v>185619</v>
      </c>
      <c r="AA6" s="23">
        <v>200726</v>
      </c>
      <c r="AB6" s="23">
        <v>216892</v>
      </c>
      <c r="AC6" s="23">
        <v>218682</v>
      </c>
      <c r="AD6" s="23">
        <v>205464</v>
      </c>
      <c r="AE6" s="23">
        <v>162783</v>
      </c>
      <c r="AF6" s="23">
        <v>123641</v>
      </c>
      <c r="AG6" s="23">
        <v>98042</v>
      </c>
      <c r="AH6" s="23">
        <v>80154</v>
      </c>
      <c r="AI6" s="23">
        <v>61387</v>
      </c>
      <c r="AJ6" s="24">
        <v>53717</v>
      </c>
      <c r="AK6" s="32">
        <f t="shared" si="2"/>
        <v>7.1698490217857625E-4</v>
      </c>
      <c r="AL6" s="25">
        <f t="shared" si="3"/>
        <v>1.7215901754587322E-4</v>
      </c>
      <c r="AM6" s="25">
        <f t="shared" si="4"/>
        <v>1.5967760331521118E-4</v>
      </c>
      <c r="AN6" s="25">
        <f t="shared" si="5"/>
        <v>1.2712485042103199E-4</v>
      </c>
      <c r="AO6" s="25">
        <f t="shared" si="6"/>
        <v>1.3977144779924678E-4</v>
      </c>
      <c r="AP6" s="25">
        <f t="shared" si="7"/>
        <v>1.1019941502477191E-4</v>
      </c>
      <c r="AQ6" s="25">
        <f t="shared" si="8"/>
        <v>2.0095207836044829E-4</v>
      </c>
      <c r="AR6" s="25">
        <f t="shared" si="9"/>
        <v>5.77401063681022E-4</v>
      </c>
      <c r="AS6" s="25">
        <f t="shared" si="10"/>
        <v>2.0630064786881538E-3</v>
      </c>
      <c r="AT6" s="33">
        <f t="shared" si="11"/>
        <v>2.2990859504439937E-2</v>
      </c>
      <c r="AV6">
        <f>IF(AL6&gt;'Data Spread &amp; Correlation'!C$8+'Data Spread &amp; Correlation'!C$9,1,0)</f>
        <v>0</v>
      </c>
      <c r="AW6">
        <f>IF(AM6&gt;'Data Spread &amp; Correlation'!D$8+'Data Spread &amp; Correlation'!D$9,1,0)</f>
        <v>0</v>
      </c>
    </row>
    <row r="7" spans="1:49" x14ac:dyDescent="0.2">
      <c r="A7" t="str">
        <f t="shared" si="0"/>
        <v>Alabama</v>
      </c>
      <c r="B7" t="str">
        <f t="shared" si="1"/>
        <v>2012</v>
      </c>
      <c r="C7" s="11" t="s">
        <v>36</v>
      </c>
      <c r="D7" s="19">
        <v>44</v>
      </c>
      <c r="E7" s="20">
        <v>43</v>
      </c>
      <c r="F7" s="20">
        <v>51</v>
      </c>
      <c r="G7" s="20">
        <v>49</v>
      </c>
      <c r="H7" s="20">
        <v>57</v>
      </c>
      <c r="I7" s="20">
        <v>56</v>
      </c>
      <c r="J7" s="20">
        <v>69</v>
      </c>
      <c r="K7" s="20">
        <v>79</v>
      </c>
      <c r="L7" s="20">
        <v>123</v>
      </c>
      <c r="M7" s="20">
        <v>270</v>
      </c>
      <c r="N7" s="21">
        <v>358</v>
      </c>
      <c r="O7" s="21">
        <f t="shared" si="12"/>
        <v>1199</v>
      </c>
      <c r="P7" s="22">
        <v>6532201</v>
      </c>
      <c r="Q7" s="23">
        <v>3253001</v>
      </c>
      <c r="R7" s="23">
        <v>3279200</v>
      </c>
      <c r="S7" s="23">
        <v>529614</v>
      </c>
      <c r="T7" s="23">
        <v>511659</v>
      </c>
      <c r="U7" s="23">
        <v>483492</v>
      </c>
      <c r="V7" s="23">
        <v>486284</v>
      </c>
      <c r="W7" s="23">
        <v>497753</v>
      </c>
      <c r="X7" s="23">
        <v>517310</v>
      </c>
      <c r="Y7" s="23">
        <v>483127</v>
      </c>
      <c r="Z7" s="23">
        <v>467115</v>
      </c>
      <c r="AA7" s="23">
        <v>436580</v>
      </c>
      <c r="AB7" s="23">
        <v>444263</v>
      </c>
      <c r="AC7" s="23">
        <v>412084</v>
      </c>
      <c r="AD7" s="23">
        <v>344180</v>
      </c>
      <c r="AE7" s="23">
        <v>287309</v>
      </c>
      <c r="AF7" s="23">
        <v>200842</v>
      </c>
      <c r="AG7" s="23">
        <v>151035</v>
      </c>
      <c r="AH7" s="23">
        <v>120412</v>
      </c>
      <c r="AI7" s="23">
        <v>85563</v>
      </c>
      <c r="AJ7" s="24">
        <v>76293</v>
      </c>
      <c r="AK7" s="32">
        <f t="shared" si="2"/>
        <v>1.6427058197102039E-4</v>
      </c>
      <c r="AL7" s="25">
        <f t="shared" si="3"/>
        <v>6.9336211288538127E-5</v>
      </c>
      <c r="AM7" s="25">
        <f t="shared" si="4"/>
        <v>5.1827319501197617E-5</v>
      </c>
      <c r="AN7" s="25">
        <f t="shared" si="5"/>
        <v>4.8978596353393565E-5</v>
      </c>
      <c r="AO7" s="25">
        <f t="shared" si="6"/>
        <v>6.3074377970443572E-5</v>
      </c>
      <c r="AP7" s="25">
        <f t="shared" si="7"/>
        <v>6.5394051710346391E-5</v>
      </c>
      <c r="AQ7" s="25">
        <f t="shared" si="8"/>
        <v>1.2510114982208716E-4</v>
      </c>
      <c r="AR7" s="25">
        <f t="shared" si="9"/>
        <v>3.4955396345882228E-4</v>
      </c>
      <c r="AS7" s="25">
        <f t="shared" si="10"/>
        <v>1.3108386940162641E-3</v>
      </c>
      <c r="AT7" s="33">
        <f t="shared" si="11"/>
        <v>1.5715727524150316E-2</v>
      </c>
      <c r="AV7">
        <f>IF(AL7&gt;'Data Spread &amp; Correlation'!C$8+'Data Spread &amp; Correlation'!C$9,1,0)</f>
        <v>0</v>
      </c>
      <c r="AW7">
        <f>IF(AM7&gt;'Data Spread &amp; Correlation'!D$8+'Data Spread &amp; Correlation'!D$9,1,0)</f>
        <v>0</v>
      </c>
    </row>
    <row r="8" spans="1:49" x14ac:dyDescent="0.2">
      <c r="A8" t="str">
        <f t="shared" si="0"/>
        <v>Alabama</v>
      </c>
      <c r="B8" t="str">
        <f t="shared" si="1"/>
        <v>2013</v>
      </c>
      <c r="C8" s="11" t="s">
        <v>37</v>
      </c>
      <c r="D8" s="19">
        <v>65</v>
      </c>
      <c r="E8" s="20">
        <v>68</v>
      </c>
      <c r="F8" s="20">
        <v>48</v>
      </c>
      <c r="G8" s="20">
        <v>58</v>
      </c>
      <c r="H8" s="20">
        <v>52</v>
      </c>
      <c r="I8" s="20">
        <v>47</v>
      </c>
      <c r="J8" s="20">
        <v>55</v>
      </c>
      <c r="K8" s="20">
        <v>112</v>
      </c>
      <c r="L8" s="20">
        <v>116</v>
      </c>
      <c r="M8" s="20">
        <v>283</v>
      </c>
      <c r="N8" s="21">
        <v>381</v>
      </c>
      <c r="O8" s="21">
        <f t="shared" si="12"/>
        <v>1285</v>
      </c>
      <c r="P8" s="22">
        <v>2837469</v>
      </c>
      <c r="Q8" s="23">
        <v>1389046</v>
      </c>
      <c r="R8" s="23">
        <v>1448423</v>
      </c>
      <c r="S8" s="23">
        <v>179408</v>
      </c>
      <c r="T8" s="23">
        <v>178793</v>
      </c>
      <c r="U8" s="23">
        <v>175508</v>
      </c>
      <c r="V8" s="23">
        <v>184776</v>
      </c>
      <c r="W8" s="23">
        <v>189016</v>
      </c>
      <c r="X8" s="23">
        <v>194138</v>
      </c>
      <c r="Y8" s="23">
        <v>185250</v>
      </c>
      <c r="Z8" s="23">
        <v>182645</v>
      </c>
      <c r="AA8" s="23">
        <v>188911</v>
      </c>
      <c r="AB8" s="23">
        <v>202265</v>
      </c>
      <c r="AC8" s="23">
        <v>202204</v>
      </c>
      <c r="AD8" s="23">
        <v>188637</v>
      </c>
      <c r="AE8" s="23">
        <v>171160</v>
      </c>
      <c r="AF8" s="23">
        <v>131470</v>
      </c>
      <c r="AG8" s="23">
        <v>102722</v>
      </c>
      <c r="AH8" s="23">
        <v>76534</v>
      </c>
      <c r="AI8" s="23">
        <v>54969</v>
      </c>
      <c r="AJ8" s="24">
        <v>49090</v>
      </c>
      <c r="AK8" s="32">
        <f t="shared" si="2"/>
        <v>7.4132703112458757E-4</v>
      </c>
      <c r="AL8" s="25">
        <f t="shared" si="3"/>
        <v>1.5523523783449666E-4</v>
      </c>
      <c r="AM8" s="25">
        <f t="shared" si="4"/>
        <v>1.2841366321376593E-4</v>
      </c>
      <c r="AN8" s="25">
        <f t="shared" si="5"/>
        <v>1.5287779265553997E-4</v>
      </c>
      <c r="AO8" s="25">
        <f t="shared" si="6"/>
        <v>1.3995198570336637E-4</v>
      </c>
      <c r="AP8" s="25">
        <f t="shared" si="7"/>
        <v>1.1620173610338493E-4</v>
      </c>
      <c r="AQ8" s="25">
        <f t="shared" si="8"/>
        <v>3.1128664218990154E-4</v>
      </c>
      <c r="AR8" s="25">
        <f t="shared" si="9"/>
        <v>4.9532007925121263E-4</v>
      </c>
      <c r="AS8" s="25">
        <f t="shared" si="10"/>
        <v>2.1520421587340214E-3</v>
      </c>
      <c r="AT8" s="33">
        <f t="shared" si="11"/>
        <v>2.6176410674271747E-2</v>
      </c>
      <c r="AV8">
        <f>IF(AL8&gt;'Data Spread &amp; Correlation'!C$8+'Data Spread &amp; Correlation'!C$9,1,0)</f>
        <v>0</v>
      </c>
      <c r="AW8">
        <f>IF(AM8&gt;'Data Spread &amp; Correlation'!D$8+'Data Spread &amp; Correlation'!D$9,1,0)</f>
        <v>0</v>
      </c>
    </row>
    <row r="9" spans="1:49" x14ac:dyDescent="0.2">
      <c r="A9" t="str">
        <f t="shared" si="0"/>
        <v>Alabama</v>
      </c>
      <c r="B9" t="str">
        <f t="shared" si="1"/>
        <v>2014</v>
      </c>
      <c r="C9" s="11" t="s">
        <v>38</v>
      </c>
      <c r="D9" s="19">
        <v>50</v>
      </c>
      <c r="E9" s="20">
        <v>56</v>
      </c>
      <c r="F9" s="20">
        <v>57</v>
      </c>
      <c r="G9" s="20">
        <v>65</v>
      </c>
      <c r="H9" s="20">
        <v>83</v>
      </c>
      <c r="I9" s="20">
        <v>74</v>
      </c>
      <c r="J9" s="20">
        <v>35</v>
      </c>
      <c r="K9" s="20">
        <v>99</v>
      </c>
      <c r="L9" s="20">
        <v>175</v>
      </c>
      <c r="M9" s="20">
        <v>261</v>
      </c>
      <c r="N9" s="21">
        <v>345</v>
      </c>
      <c r="O9" s="21">
        <f t="shared" si="12"/>
        <v>1300</v>
      </c>
      <c r="P9" s="22">
        <v>4851671</v>
      </c>
      <c r="Q9" s="23">
        <v>2362844</v>
      </c>
      <c r="R9" s="23">
        <v>2488827</v>
      </c>
      <c r="S9" s="23">
        <v>299511</v>
      </c>
      <c r="T9" s="23">
        <v>311627</v>
      </c>
      <c r="U9" s="23">
        <v>325294</v>
      </c>
      <c r="V9" s="23">
        <v>343731</v>
      </c>
      <c r="W9" s="23">
        <v>329703</v>
      </c>
      <c r="X9" s="23">
        <v>301603</v>
      </c>
      <c r="Y9" s="23">
        <v>290829</v>
      </c>
      <c r="Z9" s="23">
        <v>284714</v>
      </c>
      <c r="AA9" s="23">
        <v>314246</v>
      </c>
      <c r="AB9" s="23">
        <v>344128</v>
      </c>
      <c r="AC9" s="23">
        <v>370206</v>
      </c>
      <c r="AD9" s="23">
        <v>338468</v>
      </c>
      <c r="AE9" s="23">
        <v>288727</v>
      </c>
      <c r="AF9" s="23">
        <v>209270</v>
      </c>
      <c r="AG9" s="23">
        <v>162965</v>
      </c>
      <c r="AH9" s="23">
        <v>127463</v>
      </c>
      <c r="AI9" s="23">
        <v>104120</v>
      </c>
      <c r="AJ9" s="24">
        <v>104441</v>
      </c>
      <c r="AK9" s="32">
        <f t="shared" si="2"/>
        <v>3.5391020697069555E-4</v>
      </c>
      <c r="AL9" s="25">
        <f t="shared" si="3"/>
        <v>5.4951870012136514E-5</v>
      </c>
      <c r="AM9" s="25">
        <f t="shared" si="4"/>
        <v>8.4640811126257364E-5</v>
      </c>
      <c r="AN9" s="25">
        <f t="shared" si="5"/>
        <v>1.0971723337024333E-4</v>
      </c>
      <c r="AO9" s="25">
        <f t="shared" si="6"/>
        <v>1.3857352744757578E-4</v>
      </c>
      <c r="AP9" s="25">
        <f t="shared" si="7"/>
        <v>1.0359299711339514E-4</v>
      </c>
      <c r="AQ9" s="25">
        <f t="shared" si="8"/>
        <v>1.5784564609092866E-4</v>
      </c>
      <c r="AR9" s="25">
        <f t="shared" si="9"/>
        <v>4.701331148333714E-4</v>
      </c>
      <c r="AS9" s="25">
        <f t="shared" si="10"/>
        <v>1.1270257315951517E-3</v>
      </c>
      <c r="AT9" s="33">
        <f t="shared" si="11"/>
        <v>1.2447219004030985E-2</v>
      </c>
      <c r="AV9">
        <f>IF(AL9&gt;'Data Spread &amp; Correlation'!C$8+'Data Spread &amp; Correlation'!C$9,1,0)</f>
        <v>0</v>
      </c>
      <c r="AW9">
        <f>IF(AM9&gt;'Data Spread &amp; Correlation'!D$8+'Data Spread &amp; Correlation'!D$9,1,0)</f>
        <v>0</v>
      </c>
    </row>
    <row r="10" spans="1:49" x14ac:dyDescent="0.2">
      <c r="A10" t="str">
        <f t="shared" si="0"/>
        <v>Alabama</v>
      </c>
      <c r="B10" t="str">
        <f t="shared" si="1"/>
        <v>2015</v>
      </c>
      <c r="C10" s="11" t="s">
        <v>39</v>
      </c>
      <c r="D10" s="19">
        <v>45</v>
      </c>
      <c r="E10" s="20">
        <v>54</v>
      </c>
      <c r="F10" s="20">
        <v>57</v>
      </c>
      <c r="G10" s="20">
        <v>56</v>
      </c>
      <c r="H10" s="20">
        <v>59</v>
      </c>
      <c r="I10" s="20">
        <v>42</v>
      </c>
      <c r="J10" s="20">
        <v>55</v>
      </c>
      <c r="K10" s="20">
        <v>118</v>
      </c>
      <c r="L10" s="20">
        <v>195</v>
      </c>
      <c r="M10" s="20">
        <v>308</v>
      </c>
      <c r="N10" s="21">
        <v>381</v>
      </c>
      <c r="O10" s="21">
        <f t="shared" si="12"/>
        <v>1370</v>
      </c>
      <c r="P10" s="22">
        <v>1964357</v>
      </c>
      <c r="Q10" s="23">
        <v>977025</v>
      </c>
      <c r="R10" s="23">
        <v>987332</v>
      </c>
      <c r="S10" s="23">
        <v>122442</v>
      </c>
      <c r="T10" s="23">
        <v>124134</v>
      </c>
      <c r="U10" s="23">
        <v>124239</v>
      </c>
      <c r="V10" s="23">
        <v>131168</v>
      </c>
      <c r="W10" s="23">
        <v>139694</v>
      </c>
      <c r="X10" s="23">
        <v>137650</v>
      </c>
      <c r="Y10" s="23">
        <v>132985</v>
      </c>
      <c r="Z10" s="23">
        <v>119023</v>
      </c>
      <c r="AA10" s="23">
        <v>121881</v>
      </c>
      <c r="AB10" s="23">
        <v>133065</v>
      </c>
      <c r="AC10" s="23">
        <v>146995</v>
      </c>
      <c r="AD10" s="23">
        <v>135306</v>
      </c>
      <c r="AE10" s="23">
        <v>116992</v>
      </c>
      <c r="AF10" s="23">
        <v>89250</v>
      </c>
      <c r="AG10" s="23">
        <v>68492</v>
      </c>
      <c r="AH10" s="23">
        <v>49683</v>
      </c>
      <c r="AI10" s="23">
        <v>35888</v>
      </c>
      <c r="AJ10" s="24">
        <v>35098</v>
      </c>
      <c r="AK10" s="32">
        <f t="shared" si="2"/>
        <v>8.0854608712696628E-4</v>
      </c>
      <c r="AL10" s="25">
        <f t="shared" si="3"/>
        <v>2.2144113893217057E-4</v>
      </c>
      <c r="AM10" s="25">
        <f t="shared" si="4"/>
        <v>2.1043926427479677E-4</v>
      </c>
      <c r="AN10" s="25">
        <f t="shared" si="5"/>
        <v>2.0692076043379461E-4</v>
      </c>
      <c r="AO10" s="25">
        <f t="shared" si="6"/>
        <v>2.4491083585162553E-4</v>
      </c>
      <c r="AP10" s="25">
        <f t="shared" si="7"/>
        <v>1.499678640291366E-4</v>
      </c>
      <c r="AQ10" s="25">
        <f t="shared" si="8"/>
        <v>4.6770089338797773E-4</v>
      </c>
      <c r="AR10" s="25">
        <f t="shared" si="9"/>
        <v>1.2361958134168452E-3</v>
      </c>
      <c r="AS10" s="25">
        <f t="shared" si="10"/>
        <v>3.5993502471631743E-3</v>
      </c>
      <c r="AT10" s="33">
        <f t="shared" si="11"/>
        <v>3.9033563165992366E-2</v>
      </c>
      <c r="AV10">
        <f>IF(AL10&gt;'Data Spread &amp; Correlation'!C$8+'Data Spread &amp; Correlation'!C$9,1,0)</f>
        <v>0</v>
      </c>
      <c r="AW10">
        <f>IF(AM10&gt;'Data Spread &amp; Correlation'!D$8+'Data Spread &amp; Correlation'!D$9,1,0)</f>
        <v>0</v>
      </c>
    </row>
    <row r="11" spans="1:49" x14ac:dyDescent="0.2">
      <c r="A11" t="str">
        <f t="shared" si="0"/>
        <v>Alabama</v>
      </c>
      <c r="B11" t="str">
        <f t="shared" si="1"/>
        <v>2016</v>
      </c>
      <c r="C11" s="11" t="s">
        <v>40</v>
      </c>
      <c r="D11" s="19">
        <v>58</v>
      </c>
      <c r="E11" s="20">
        <v>58</v>
      </c>
      <c r="F11" s="20">
        <v>46</v>
      </c>
      <c r="G11" s="20">
        <v>47</v>
      </c>
      <c r="H11" s="20">
        <v>58</v>
      </c>
      <c r="I11" s="20">
        <v>65</v>
      </c>
      <c r="J11" s="20">
        <v>45</v>
      </c>
      <c r="K11" s="20">
        <v>126</v>
      </c>
      <c r="L11" s="20">
        <v>191</v>
      </c>
      <c r="M11" s="20">
        <v>277</v>
      </c>
      <c r="N11" s="21">
        <v>289</v>
      </c>
      <c r="O11" s="21">
        <f t="shared" si="12"/>
        <v>1260</v>
      </c>
      <c r="P11" s="22">
        <v>2596535</v>
      </c>
      <c r="Q11" s="23">
        <v>1275348</v>
      </c>
      <c r="R11" s="23">
        <v>1321187</v>
      </c>
      <c r="S11" s="23">
        <v>161584</v>
      </c>
      <c r="T11" s="23">
        <v>164914</v>
      </c>
      <c r="U11" s="23">
        <v>166577</v>
      </c>
      <c r="V11" s="23">
        <v>166361</v>
      </c>
      <c r="W11" s="23">
        <v>182332</v>
      </c>
      <c r="X11" s="23">
        <v>169104</v>
      </c>
      <c r="Y11" s="23">
        <v>171695</v>
      </c>
      <c r="Z11" s="23">
        <v>161818</v>
      </c>
      <c r="AA11" s="23">
        <v>171863</v>
      </c>
      <c r="AB11" s="23">
        <v>174684</v>
      </c>
      <c r="AC11" s="23">
        <v>189600</v>
      </c>
      <c r="AD11" s="23">
        <v>180092</v>
      </c>
      <c r="AE11" s="23">
        <v>160924</v>
      </c>
      <c r="AF11" s="23">
        <v>124836</v>
      </c>
      <c r="AG11" s="23">
        <v>91328</v>
      </c>
      <c r="AH11" s="23">
        <v>64882</v>
      </c>
      <c r="AI11" s="23">
        <v>47639</v>
      </c>
      <c r="AJ11" s="24">
        <v>46542</v>
      </c>
      <c r="AK11" s="32">
        <f t="shared" si="2"/>
        <v>7.1789286067927517E-4</v>
      </c>
      <c r="AL11" s="25">
        <f t="shared" si="3"/>
        <v>1.3575029186312752E-4</v>
      </c>
      <c r="AM11" s="25">
        <f t="shared" si="4"/>
        <v>1.3192120289194219E-4</v>
      </c>
      <c r="AN11" s="25">
        <f t="shared" si="5"/>
        <v>1.3791120279108801E-4</v>
      </c>
      <c r="AO11" s="25">
        <f t="shared" si="6"/>
        <v>1.7381870708850668E-4</v>
      </c>
      <c r="AP11" s="25">
        <f t="shared" si="7"/>
        <v>1.7843221223001832E-4</v>
      </c>
      <c r="AQ11" s="25">
        <f t="shared" si="8"/>
        <v>3.6948412977690195E-4</v>
      </c>
      <c r="AR11" s="25">
        <f t="shared" si="9"/>
        <v>8.8358838659536275E-4</v>
      </c>
      <c r="AS11" s="25">
        <f t="shared" si="10"/>
        <v>2.461762693186161E-3</v>
      </c>
      <c r="AT11" s="33">
        <f t="shared" si="11"/>
        <v>2.7072321773881657E-2</v>
      </c>
      <c r="AV11">
        <f>IF(AL11&gt;'Data Spread &amp; Correlation'!C$8+'Data Spread &amp; Correlation'!C$9,1,0)</f>
        <v>0</v>
      </c>
      <c r="AW11">
        <f>IF(AM11&gt;'Data Spread &amp; Correlation'!D$8+'Data Spread &amp; Correlation'!D$9,1,0)</f>
        <v>0</v>
      </c>
    </row>
    <row r="12" spans="1:49" x14ac:dyDescent="0.2">
      <c r="A12" t="str">
        <f t="shared" si="0"/>
        <v>Alabama</v>
      </c>
      <c r="B12" t="str">
        <f t="shared" si="1"/>
        <v>2017</v>
      </c>
      <c r="C12" s="11" t="s">
        <v>41</v>
      </c>
      <c r="D12" s="19">
        <v>33</v>
      </c>
      <c r="E12" s="20">
        <v>61</v>
      </c>
      <c r="F12" s="20">
        <v>43</v>
      </c>
      <c r="G12" s="20">
        <v>54</v>
      </c>
      <c r="H12" s="20">
        <v>50</v>
      </c>
      <c r="I12" s="20">
        <v>73</v>
      </c>
      <c r="J12" s="20">
        <v>44</v>
      </c>
      <c r="K12" s="20">
        <v>124</v>
      </c>
      <c r="L12" s="20">
        <v>227</v>
      </c>
      <c r="M12" s="20">
        <v>338</v>
      </c>
      <c r="N12" s="21">
        <v>375</v>
      </c>
      <c r="O12" s="21">
        <f t="shared" si="12"/>
        <v>1422</v>
      </c>
      <c r="P12" s="22">
        <v>3400030</v>
      </c>
      <c r="Q12" s="23">
        <v>1696045</v>
      </c>
      <c r="R12" s="23">
        <v>1703985</v>
      </c>
      <c r="S12" s="23">
        <v>223097</v>
      </c>
      <c r="T12" s="23">
        <v>224906</v>
      </c>
      <c r="U12" s="23">
        <v>225522</v>
      </c>
      <c r="V12" s="23">
        <v>214793</v>
      </c>
      <c r="W12" s="23">
        <v>232515</v>
      </c>
      <c r="X12" s="23">
        <v>233707</v>
      </c>
      <c r="Y12" s="23">
        <v>229529</v>
      </c>
      <c r="Z12" s="23">
        <v>210017</v>
      </c>
      <c r="AA12" s="23">
        <v>212919</v>
      </c>
      <c r="AB12" s="23">
        <v>212407</v>
      </c>
      <c r="AC12" s="23">
        <v>226582</v>
      </c>
      <c r="AD12" s="23">
        <v>224463</v>
      </c>
      <c r="AE12" s="23">
        <v>208755</v>
      </c>
      <c r="AF12" s="23">
        <v>176940</v>
      </c>
      <c r="AG12" s="23">
        <v>123402</v>
      </c>
      <c r="AH12" s="23">
        <v>85578</v>
      </c>
      <c r="AI12" s="23">
        <v>63181</v>
      </c>
      <c r="AJ12" s="24">
        <v>70779</v>
      </c>
      <c r="AK12" s="32">
        <f t="shared" si="2"/>
        <v>4.2134138961976179E-4</v>
      </c>
      <c r="AL12" s="25">
        <f t="shared" si="3"/>
        <v>9.7684868613851712E-5</v>
      </c>
      <c r="AM12" s="25">
        <f t="shared" si="4"/>
        <v>9.6130630348663555E-5</v>
      </c>
      <c r="AN12" s="25">
        <f t="shared" si="5"/>
        <v>1.1657125093904619E-4</v>
      </c>
      <c r="AO12" s="25">
        <f t="shared" si="6"/>
        <v>1.1822119658766338E-4</v>
      </c>
      <c r="AP12" s="25">
        <f t="shared" si="7"/>
        <v>1.6629118269478277E-4</v>
      </c>
      <c r="AQ12" s="25">
        <f t="shared" si="8"/>
        <v>2.8623002737651713E-4</v>
      </c>
      <c r="AR12" s="25">
        <f t="shared" si="9"/>
        <v>7.5580504891090822E-4</v>
      </c>
      <c r="AS12" s="25">
        <f t="shared" si="10"/>
        <v>2.2721314340644937E-3</v>
      </c>
      <c r="AT12" s="33">
        <f t="shared" si="11"/>
        <v>2.0090704870088585E-2</v>
      </c>
      <c r="AV12">
        <f>IF(AL12&gt;'Data Spread &amp; Correlation'!C$8+'Data Spread &amp; Correlation'!C$9,1,0)</f>
        <v>0</v>
      </c>
      <c r="AW12">
        <f>IF(AM12&gt;'Data Spread &amp; Correlation'!D$8+'Data Spread &amp; Correlation'!D$9,1,0)</f>
        <v>0</v>
      </c>
    </row>
    <row r="13" spans="1:49" x14ac:dyDescent="0.2">
      <c r="A13" t="str">
        <f t="shared" si="0"/>
        <v>Alaska</v>
      </c>
      <c r="B13" t="str">
        <f t="shared" si="1"/>
        <v>2009</v>
      </c>
      <c r="C13" s="11" t="s">
        <v>42</v>
      </c>
      <c r="D13" s="19">
        <v>44</v>
      </c>
      <c r="E13" s="20">
        <v>49</v>
      </c>
      <c r="F13" s="20">
        <v>51</v>
      </c>
      <c r="G13" s="20">
        <v>54</v>
      </c>
      <c r="H13" s="20">
        <v>44</v>
      </c>
      <c r="I13" s="20">
        <v>63</v>
      </c>
      <c r="J13" s="20">
        <v>36</v>
      </c>
      <c r="K13" s="20">
        <v>52</v>
      </c>
      <c r="L13" s="20">
        <v>66</v>
      </c>
      <c r="M13" s="20">
        <v>57</v>
      </c>
      <c r="N13" s="21">
        <v>34</v>
      </c>
      <c r="O13" s="21">
        <f t="shared" si="12"/>
        <v>550</v>
      </c>
      <c r="P13" s="22">
        <v>683142</v>
      </c>
      <c r="Q13" s="23">
        <v>355726</v>
      </c>
      <c r="R13" s="23">
        <v>327416</v>
      </c>
      <c r="S13" s="23">
        <v>52101</v>
      </c>
      <c r="T13" s="23">
        <v>48353</v>
      </c>
      <c r="U13" s="23">
        <v>49739</v>
      </c>
      <c r="V13" s="23">
        <v>54197</v>
      </c>
      <c r="W13" s="23">
        <v>59648</v>
      </c>
      <c r="X13" s="23">
        <v>53254</v>
      </c>
      <c r="Y13" s="23">
        <v>43920</v>
      </c>
      <c r="Z13" s="23">
        <v>44874</v>
      </c>
      <c r="AA13" s="23">
        <v>51317</v>
      </c>
      <c r="AB13" s="23">
        <v>54821</v>
      </c>
      <c r="AC13" s="23">
        <v>52190</v>
      </c>
      <c r="AD13" s="23">
        <v>43295</v>
      </c>
      <c r="AE13" s="23">
        <v>27999</v>
      </c>
      <c r="AF13" s="23">
        <v>17367</v>
      </c>
      <c r="AG13" s="23">
        <v>12311</v>
      </c>
      <c r="AH13" s="23">
        <v>8458</v>
      </c>
      <c r="AI13" s="23">
        <v>5317</v>
      </c>
      <c r="AJ13" s="24">
        <v>4363</v>
      </c>
      <c r="AK13" s="32">
        <f t="shared" si="2"/>
        <v>1.7849945298554731E-3</v>
      </c>
      <c r="AL13" s="25">
        <f t="shared" si="3"/>
        <v>3.6700240590466091E-4</v>
      </c>
      <c r="AM13" s="25">
        <f t="shared" si="4"/>
        <v>4.479775132856076E-4</v>
      </c>
      <c r="AN13" s="25">
        <f t="shared" si="5"/>
        <v>5.5570420071212462E-4</v>
      </c>
      <c r="AO13" s="25">
        <f t="shared" si="6"/>
        <v>4.5742325165556031E-4</v>
      </c>
      <c r="AP13" s="25">
        <f t="shared" si="7"/>
        <v>5.887245236471017E-4</v>
      </c>
      <c r="AQ13" s="25">
        <f t="shared" si="8"/>
        <v>7.2937414088142054E-4</v>
      </c>
      <c r="AR13" s="25">
        <f t="shared" si="9"/>
        <v>2.223869532987398E-3</v>
      </c>
      <c r="AS13" s="25">
        <f t="shared" si="10"/>
        <v>4.1379310344827587E-3</v>
      </c>
      <c r="AT13" s="33">
        <f t="shared" si="11"/>
        <v>0.12606005042402016</v>
      </c>
      <c r="AV13">
        <f>IF(AL13&gt;'Data Spread &amp; Correlation'!C$8+'Data Spread &amp; Correlation'!C$9,1,0)</f>
        <v>0</v>
      </c>
      <c r="AW13">
        <f>IF(AM13&gt;'Data Spread &amp; Correlation'!D$8+'Data Spread &amp; Correlation'!D$9,1,0)</f>
        <v>0</v>
      </c>
    </row>
    <row r="14" spans="1:49" x14ac:dyDescent="0.2">
      <c r="A14" t="str">
        <f t="shared" si="0"/>
        <v>Alaska</v>
      </c>
      <c r="B14" t="str">
        <f t="shared" si="1"/>
        <v>2010</v>
      </c>
      <c r="C14" s="11" t="s">
        <v>43</v>
      </c>
      <c r="D14" s="19">
        <v>66</v>
      </c>
      <c r="E14" s="20">
        <v>57</v>
      </c>
      <c r="F14" s="20">
        <v>27</v>
      </c>
      <c r="G14" s="20">
        <v>51</v>
      </c>
      <c r="H14" s="20">
        <v>56</v>
      </c>
      <c r="I14" s="20">
        <v>53</v>
      </c>
      <c r="J14" s="20">
        <v>59</v>
      </c>
      <c r="K14" s="20">
        <v>63</v>
      </c>
      <c r="L14" s="20">
        <v>43</v>
      </c>
      <c r="M14" s="20">
        <v>49</v>
      </c>
      <c r="N14" s="21">
        <v>43</v>
      </c>
      <c r="O14" s="21">
        <f t="shared" si="12"/>
        <v>567</v>
      </c>
      <c r="P14" s="22">
        <v>1137974</v>
      </c>
      <c r="Q14" s="23">
        <v>553914</v>
      </c>
      <c r="R14" s="23">
        <v>584060</v>
      </c>
      <c r="S14" s="23">
        <v>72282</v>
      </c>
      <c r="T14" s="23">
        <v>75667</v>
      </c>
      <c r="U14" s="23">
        <v>76040</v>
      </c>
      <c r="V14" s="23">
        <v>80350</v>
      </c>
      <c r="W14" s="23">
        <v>67936</v>
      </c>
      <c r="X14" s="23">
        <v>69340</v>
      </c>
      <c r="Y14" s="23">
        <v>68185</v>
      </c>
      <c r="Z14" s="23">
        <v>73874</v>
      </c>
      <c r="AA14" s="23">
        <v>78102</v>
      </c>
      <c r="AB14" s="23">
        <v>82711</v>
      </c>
      <c r="AC14" s="23">
        <v>82664</v>
      </c>
      <c r="AD14" s="23">
        <v>76366</v>
      </c>
      <c r="AE14" s="23">
        <v>65189</v>
      </c>
      <c r="AF14" s="23">
        <v>52925</v>
      </c>
      <c r="AG14" s="23">
        <v>41923</v>
      </c>
      <c r="AH14" s="23">
        <v>30857</v>
      </c>
      <c r="AI14" s="23">
        <v>23507</v>
      </c>
      <c r="AJ14" s="24">
        <v>20201</v>
      </c>
      <c r="AK14" s="32">
        <f t="shared" si="2"/>
        <v>1.7016684651780527E-3</v>
      </c>
      <c r="AL14" s="25">
        <f t="shared" si="3"/>
        <v>3.8890756524089198E-4</v>
      </c>
      <c r="AM14" s="25">
        <f t="shared" si="4"/>
        <v>1.8208057402586893E-4</v>
      </c>
      <c r="AN14" s="25">
        <f t="shared" si="5"/>
        <v>3.7084166515179059E-4</v>
      </c>
      <c r="AO14" s="25">
        <f t="shared" si="6"/>
        <v>3.6847923356319418E-4</v>
      </c>
      <c r="AP14" s="25">
        <f t="shared" si="7"/>
        <v>3.2048374905517763E-4</v>
      </c>
      <c r="AQ14" s="25">
        <f t="shared" si="8"/>
        <v>4.4505669174525801E-4</v>
      </c>
      <c r="AR14" s="25">
        <f t="shared" si="9"/>
        <v>4.5335695006747638E-4</v>
      </c>
      <c r="AS14" s="25">
        <f t="shared" si="10"/>
        <v>9.0133176366713268E-4</v>
      </c>
      <c r="AT14" s="33">
        <f t="shared" si="11"/>
        <v>2.8067917429830207E-2</v>
      </c>
      <c r="AV14">
        <f>IF(AL14&gt;'Data Spread &amp; Correlation'!C$8+'Data Spread &amp; Correlation'!C$9,1,0)</f>
        <v>0</v>
      </c>
      <c r="AW14">
        <f>IF(AM14&gt;'Data Spread &amp; Correlation'!D$8+'Data Spread &amp; Correlation'!D$9,1,0)</f>
        <v>0</v>
      </c>
    </row>
    <row r="15" spans="1:49" x14ac:dyDescent="0.2">
      <c r="A15" t="str">
        <f t="shared" si="0"/>
        <v>Alaska</v>
      </c>
      <c r="B15" t="str">
        <f t="shared" si="1"/>
        <v>2011</v>
      </c>
      <c r="C15" s="11" t="s">
        <v>44</v>
      </c>
      <c r="D15" s="19">
        <v>64</v>
      </c>
      <c r="E15" s="20">
        <v>57</v>
      </c>
      <c r="F15" s="20">
        <v>51</v>
      </c>
      <c r="G15" s="20">
        <v>62</v>
      </c>
      <c r="H15" s="20">
        <v>40</v>
      </c>
      <c r="I15" s="20">
        <v>50</v>
      </c>
      <c r="J15" s="20">
        <v>38</v>
      </c>
      <c r="K15" s="20">
        <v>44</v>
      </c>
      <c r="L15" s="20">
        <v>53</v>
      </c>
      <c r="M15" s="20">
        <v>75</v>
      </c>
      <c r="N15" s="21">
        <v>61</v>
      </c>
      <c r="O15" s="21">
        <f t="shared" si="12"/>
        <v>595</v>
      </c>
      <c r="P15" s="22">
        <v>2009724</v>
      </c>
      <c r="Q15" s="23">
        <v>985959</v>
      </c>
      <c r="R15" s="23">
        <v>1023765</v>
      </c>
      <c r="S15" s="23">
        <v>130599</v>
      </c>
      <c r="T15" s="23">
        <v>128079</v>
      </c>
      <c r="U15" s="23">
        <v>135073</v>
      </c>
      <c r="V15" s="23">
        <v>151805</v>
      </c>
      <c r="W15" s="23">
        <v>154197</v>
      </c>
      <c r="X15" s="23">
        <v>138941</v>
      </c>
      <c r="Y15" s="23">
        <v>124507</v>
      </c>
      <c r="Z15" s="23">
        <v>124650</v>
      </c>
      <c r="AA15" s="23">
        <v>135267</v>
      </c>
      <c r="AB15" s="23">
        <v>148588</v>
      </c>
      <c r="AC15" s="23">
        <v>145160</v>
      </c>
      <c r="AD15" s="23">
        <v>126370</v>
      </c>
      <c r="AE15" s="23">
        <v>97607</v>
      </c>
      <c r="AF15" s="23">
        <v>73380</v>
      </c>
      <c r="AG15" s="23">
        <v>57737</v>
      </c>
      <c r="AH15" s="23">
        <v>53466</v>
      </c>
      <c r="AI15" s="23">
        <v>43464</v>
      </c>
      <c r="AJ15" s="24">
        <v>41379</v>
      </c>
      <c r="AK15" s="32">
        <f t="shared" si="2"/>
        <v>9.2650020291120143E-4</v>
      </c>
      <c r="AL15" s="25">
        <f t="shared" si="3"/>
        <v>1.4440323463245578E-4</v>
      </c>
      <c r="AM15" s="25">
        <f t="shared" si="4"/>
        <v>1.6666557734916766E-4</v>
      </c>
      <c r="AN15" s="25">
        <f t="shared" si="5"/>
        <v>2.3534056056603199E-4</v>
      </c>
      <c r="AO15" s="25">
        <f t="shared" si="6"/>
        <v>1.5389528195539344E-4</v>
      </c>
      <c r="AP15" s="25">
        <f t="shared" si="7"/>
        <v>1.7021392486076502E-4</v>
      </c>
      <c r="AQ15" s="25">
        <f t="shared" si="8"/>
        <v>1.9644874250481076E-4</v>
      </c>
      <c r="AR15" s="25">
        <f t="shared" si="9"/>
        <v>4.0421913253048804E-4</v>
      </c>
      <c r="AS15" s="25">
        <f t="shared" si="10"/>
        <v>7.7375425564840607E-4</v>
      </c>
      <c r="AT15" s="33">
        <f t="shared" si="11"/>
        <v>1.43792745112255E-2</v>
      </c>
      <c r="AV15">
        <f>IF(AL15&gt;'Data Spread &amp; Correlation'!C$8+'Data Spread &amp; Correlation'!C$9,1,0)</f>
        <v>0</v>
      </c>
      <c r="AW15">
        <f>IF(AM15&gt;'Data Spread &amp; Correlation'!D$8+'Data Spread &amp; Correlation'!D$9,1,0)</f>
        <v>0</v>
      </c>
    </row>
    <row r="16" spans="1:49" x14ac:dyDescent="0.2">
      <c r="A16" t="str">
        <f t="shared" si="0"/>
        <v>Alaska</v>
      </c>
      <c r="B16" t="str">
        <f t="shared" si="1"/>
        <v>2012</v>
      </c>
      <c r="C16" s="11" t="s">
        <v>45</v>
      </c>
      <c r="D16" s="19">
        <v>38</v>
      </c>
      <c r="E16" s="20">
        <v>57</v>
      </c>
      <c r="F16" s="20">
        <v>71</v>
      </c>
      <c r="G16" s="20">
        <v>53</v>
      </c>
      <c r="H16" s="20">
        <v>65</v>
      </c>
      <c r="I16" s="20">
        <v>32</v>
      </c>
      <c r="J16" s="20">
        <v>51</v>
      </c>
      <c r="K16" s="20">
        <v>41</v>
      </c>
      <c r="L16" s="20">
        <v>51</v>
      </c>
      <c r="M16" s="20">
        <v>51</v>
      </c>
      <c r="N16" s="21">
        <v>69</v>
      </c>
      <c r="O16" s="21">
        <f t="shared" si="12"/>
        <v>579</v>
      </c>
      <c r="P16" s="22">
        <v>1732442</v>
      </c>
      <c r="Q16" s="23">
        <v>862002</v>
      </c>
      <c r="R16" s="23">
        <v>870440</v>
      </c>
      <c r="S16" s="23">
        <v>141255</v>
      </c>
      <c r="T16" s="23">
        <v>135535</v>
      </c>
      <c r="U16" s="23">
        <v>131070</v>
      </c>
      <c r="V16" s="23">
        <v>142467</v>
      </c>
      <c r="W16" s="23">
        <v>147802</v>
      </c>
      <c r="X16" s="23">
        <v>124939</v>
      </c>
      <c r="Y16" s="23">
        <v>114598</v>
      </c>
      <c r="Z16" s="23">
        <v>102617</v>
      </c>
      <c r="AA16" s="23">
        <v>104858</v>
      </c>
      <c r="AB16" s="23">
        <v>107996</v>
      </c>
      <c r="AC16" s="23">
        <v>108364</v>
      </c>
      <c r="AD16" s="23">
        <v>96768</v>
      </c>
      <c r="AE16" s="23">
        <v>79423</v>
      </c>
      <c r="AF16" s="23">
        <v>59362</v>
      </c>
      <c r="AG16" s="23">
        <v>45783</v>
      </c>
      <c r="AH16" s="23">
        <v>37219</v>
      </c>
      <c r="AI16" s="23">
        <v>27659</v>
      </c>
      <c r="AJ16" s="24">
        <v>24758</v>
      </c>
      <c r="AK16" s="32">
        <f t="shared" si="2"/>
        <v>6.7254256486496051E-4</v>
      </c>
      <c r="AL16" s="25">
        <f t="shared" si="3"/>
        <v>1.9129423679225822E-4</v>
      </c>
      <c r="AM16" s="25">
        <f t="shared" si="4"/>
        <v>2.446006979732593E-4</v>
      </c>
      <c r="AN16" s="25">
        <f t="shared" si="5"/>
        <v>2.2126018109937086E-4</v>
      </c>
      <c r="AO16" s="25">
        <f t="shared" si="6"/>
        <v>3.1329075792264129E-4</v>
      </c>
      <c r="AP16" s="25">
        <f t="shared" si="7"/>
        <v>1.4790164540580514E-4</v>
      </c>
      <c r="AQ16" s="25">
        <f t="shared" si="8"/>
        <v>2.3270201088591359E-4</v>
      </c>
      <c r="AR16" s="25">
        <f t="shared" si="9"/>
        <v>4.8504446240905415E-4</v>
      </c>
      <c r="AS16" s="25">
        <f t="shared" si="10"/>
        <v>7.860908166096365E-4</v>
      </c>
      <c r="AT16" s="33">
        <f t="shared" si="11"/>
        <v>2.3386380159948299E-2</v>
      </c>
      <c r="AV16">
        <f>IF(AL16&gt;'Data Spread &amp; Correlation'!C$8+'Data Spread &amp; Correlation'!C$9,1,0)</f>
        <v>0</v>
      </c>
      <c r="AW16">
        <f>IF(AM16&gt;'Data Spread &amp; Correlation'!D$8+'Data Spread &amp; Correlation'!D$9,1,0)</f>
        <v>0</v>
      </c>
    </row>
    <row r="17" spans="1:49" x14ac:dyDescent="0.2">
      <c r="A17" t="str">
        <f t="shared" si="0"/>
        <v>Alaska</v>
      </c>
      <c r="B17" t="str">
        <f t="shared" si="1"/>
        <v>2013</v>
      </c>
      <c r="C17" s="11" t="s">
        <v>46</v>
      </c>
      <c r="D17" s="19">
        <v>57</v>
      </c>
      <c r="E17" s="20">
        <v>42</v>
      </c>
      <c r="F17" s="20">
        <v>59</v>
      </c>
      <c r="G17" s="20">
        <v>56</v>
      </c>
      <c r="H17" s="20">
        <v>36</v>
      </c>
      <c r="I17" s="20">
        <v>53</v>
      </c>
      <c r="J17" s="20">
        <v>39</v>
      </c>
      <c r="K17" s="20">
        <v>49</v>
      </c>
      <c r="L17" s="20">
        <v>43</v>
      </c>
      <c r="M17" s="20">
        <v>43</v>
      </c>
      <c r="N17" s="21">
        <v>51</v>
      </c>
      <c r="O17" s="21">
        <f t="shared" si="12"/>
        <v>528</v>
      </c>
      <c r="P17" s="22">
        <v>1121515</v>
      </c>
      <c r="Q17" s="23">
        <v>551643</v>
      </c>
      <c r="R17" s="23">
        <v>569872</v>
      </c>
      <c r="S17" s="23">
        <v>76327</v>
      </c>
      <c r="T17" s="23">
        <v>73780</v>
      </c>
      <c r="U17" s="23">
        <v>77383</v>
      </c>
      <c r="V17" s="23">
        <v>78056</v>
      </c>
      <c r="W17" s="23">
        <v>82959</v>
      </c>
      <c r="X17" s="23">
        <v>76729</v>
      </c>
      <c r="Y17" s="23">
        <v>73801</v>
      </c>
      <c r="Z17" s="23">
        <v>74402</v>
      </c>
      <c r="AA17" s="23">
        <v>75723</v>
      </c>
      <c r="AB17" s="23">
        <v>78682</v>
      </c>
      <c r="AC17" s="23">
        <v>77956</v>
      </c>
      <c r="AD17" s="23">
        <v>69272</v>
      </c>
      <c r="AE17" s="23">
        <v>63393</v>
      </c>
      <c r="AF17" s="23">
        <v>48689</v>
      </c>
      <c r="AG17" s="23">
        <v>35728</v>
      </c>
      <c r="AH17" s="23">
        <v>26364</v>
      </c>
      <c r="AI17" s="23">
        <v>17480</v>
      </c>
      <c r="AJ17" s="24">
        <v>15512</v>
      </c>
      <c r="AK17" s="32">
        <f t="shared" si="2"/>
        <v>1.2970508470135076E-3</v>
      </c>
      <c r="AL17" s="25">
        <f t="shared" si="3"/>
        <v>2.5799964276972538E-4</v>
      </c>
      <c r="AM17" s="25">
        <f t="shared" si="4"/>
        <v>3.6642548830854267E-4</v>
      </c>
      <c r="AN17" s="25">
        <f t="shared" si="5"/>
        <v>3.7201886667109546E-4</v>
      </c>
      <c r="AO17" s="25">
        <f t="shared" si="6"/>
        <v>2.3980016652789342E-4</v>
      </c>
      <c r="AP17" s="25">
        <f t="shared" si="7"/>
        <v>3.3835978498193285E-4</v>
      </c>
      <c r="AQ17" s="25">
        <f t="shared" si="8"/>
        <v>3.6935137376097689E-4</v>
      </c>
      <c r="AR17" s="25">
        <f t="shared" si="9"/>
        <v>5.0937607353968982E-4</v>
      </c>
      <c r="AS17" s="25">
        <f t="shared" si="10"/>
        <v>9.8074993157558615E-4</v>
      </c>
      <c r="AT17" s="33">
        <f t="shared" si="11"/>
        <v>3.4038164002062922E-2</v>
      </c>
      <c r="AV17">
        <f>IF(AL17&gt;'Data Spread &amp; Correlation'!C$8+'Data Spread &amp; Correlation'!C$9,1,0)</f>
        <v>0</v>
      </c>
      <c r="AW17">
        <f>IF(AM17&gt;'Data Spread &amp; Correlation'!D$8+'Data Spread &amp; Correlation'!D$9,1,0)</f>
        <v>0</v>
      </c>
    </row>
    <row r="18" spans="1:49" x14ac:dyDescent="0.2">
      <c r="A18" t="str">
        <f t="shared" si="0"/>
        <v>Alaska</v>
      </c>
      <c r="B18" t="str">
        <f t="shared" si="1"/>
        <v>2014</v>
      </c>
      <c r="C18" s="11" t="s">
        <v>47</v>
      </c>
      <c r="D18" s="19">
        <v>53</v>
      </c>
      <c r="E18" s="20">
        <v>46</v>
      </c>
      <c r="F18" s="20">
        <v>38</v>
      </c>
      <c r="G18" s="20">
        <v>51</v>
      </c>
      <c r="H18" s="20">
        <v>48</v>
      </c>
      <c r="I18" s="20">
        <v>48</v>
      </c>
      <c r="J18" s="20">
        <v>63</v>
      </c>
      <c r="K18" s="20">
        <v>48</v>
      </c>
      <c r="L18" s="20">
        <v>58</v>
      </c>
      <c r="M18" s="20">
        <v>58</v>
      </c>
      <c r="N18" s="21">
        <v>68</v>
      </c>
      <c r="O18" s="21">
        <f t="shared" si="12"/>
        <v>579</v>
      </c>
      <c r="P18" s="22">
        <v>2306034</v>
      </c>
      <c r="Q18" s="23">
        <v>1129658</v>
      </c>
      <c r="R18" s="23">
        <v>1176376</v>
      </c>
      <c r="S18" s="23">
        <v>135058</v>
      </c>
      <c r="T18" s="23">
        <v>148935</v>
      </c>
      <c r="U18" s="23">
        <v>152484</v>
      </c>
      <c r="V18" s="23">
        <v>156358</v>
      </c>
      <c r="W18" s="23">
        <v>137588</v>
      </c>
      <c r="X18" s="23">
        <v>131301</v>
      </c>
      <c r="Y18" s="23">
        <v>134147</v>
      </c>
      <c r="Z18" s="23">
        <v>136352</v>
      </c>
      <c r="AA18" s="23">
        <v>155087</v>
      </c>
      <c r="AB18" s="23">
        <v>167888</v>
      </c>
      <c r="AC18" s="23">
        <v>179668</v>
      </c>
      <c r="AD18" s="23">
        <v>164146</v>
      </c>
      <c r="AE18" s="23">
        <v>147430</v>
      </c>
      <c r="AF18" s="23">
        <v>109050</v>
      </c>
      <c r="AG18" s="23">
        <v>83507</v>
      </c>
      <c r="AH18" s="23">
        <v>65658</v>
      </c>
      <c r="AI18" s="23">
        <v>50567</v>
      </c>
      <c r="AJ18" s="24">
        <v>49453</v>
      </c>
      <c r="AK18" s="32">
        <f t="shared" si="2"/>
        <v>7.3301840690666233E-4</v>
      </c>
      <c r="AL18" s="25">
        <f t="shared" si="3"/>
        <v>2.0901137619061836E-4</v>
      </c>
      <c r="AM18" s="25">
        <f t="shared" si="4"/>
        <v>1.2927544514978941E-4</v>
      </c>
      <c r="AN18" s="25">
        <f t="shared" si="5"/>
        <v>1.9212802507459088E-4</v>
      </c>
      <c r="AO18" s="25">
        <f t="shared" si="6"/>
        <v>1.6469998867687578E-4</v>
      </c>
      <c r="AP18" s="25">
        <f t="shared" si="7"/>
        <v>1.3810724027207125E-4</v>
      </c>
      <c r="AQ18" s="25">
        <f t="shared" si="8"/>
        <v>1.5405551133591805E-4</v>
      </c>
      <c r="AR18" s="25">
        <f t="shared" si="9"/>
        <v>3.0120951198865789E-4</v>
      </c>
      <c r="AS18" s="25">
        <f t="shared" si="10"/>
        <v>4.99032049903205E-4</v>
      </c>
      <c r="AT18" s="33">
        <f t="shared" si="11"/>
        <v>1.1708086465937354E-2</v>
      </c>
      <c r="AV18">
        <f>IF(AL18&gt;'Data Spread &amp; Correlation'!C$8+'Data Spread &amp; Correlation'!C$9,1,0)</f>
        <v>0</v>
      </c>
      <c r="AW18">
        <f>IF(AM18&gt;'Data Spread &amp; Correlation'!D$8+'Data Spread &amp; Correlation'!D$9,1,0)</f>
        <v>0</v>
      </c>
    </row>
    <row r="19" spans="1:49" x14ac:dyDescent="0.2">
      <c r="A19" t="str">
        <f t="shared" si="0"/>
        <v>Alaska</v>
      </c>
      <c r="B19" t="str">
        <f t="shared" si="1"/>
        <v>2015</v>
      </c>
      <c r="C19" s="11" t="s">
        <v>48</v>
      </c>
      <c r="D19" s="19">
        <v>58</v>
      </c>
      <c r="E19" s="20">
        <v>45</v>
      </c>
      <c r="F19" s="20">
        <v>61</v>
      </c>
      <c r="G19" s="20">
        <v>73</v>
      </c>
      <c r="H19" s="20">
        <v>54</v>
      </c>
      <c r="I19" s="20">
        <v>71</v>
      </c>
      <c r="J19" s="20">
        <v>72</v>
      </c>
      <c r="K19" s="20">
        <v>57</v>
      </c>
      <c r="L19" s="20">
        <v>69</v>
      </c>
      <c r="M19" s="20">
        <v>65</v>
      </c>
      <c r="N19" s="21">
        <v>64</v>
      </c>
      <c r="O19" s="21">
        <f t="shared" si="12"/>
        <v>689</v>
      </c>
      <c r="P19" s="22">
        <v>259649</v>
      </c>
      <c r="Q19" s="23">
        <v>131612</v>
      </c>
      <c r="R19" s="23">
        <v>128037</v>
      </c>
      <c r="S19" s="23">
        <v>14177</v>
      </c>
      <c r="T19" s="23">
        <v>15897</v>
      </c>
      <c r="U19" s="23">
        <v>15236</v>
      </c>
      <c r="V19" s="23">
        <v>16111</v>
      </c>
      <c r="W19" s="23">
        <v>13174</v>
      </c>
      <c r="X19" s="23">
        <v>12396</v>
      </c>
      <c r="Y19" s="23">
        <v>13494</v>
      </c>
      <c r="Z19" s="23">
        <v>14177</v>
      </c>
      <c r="AA19" s="23">
        <v>13974</v>
      </c>
      <c r="AB19" s="23">
        <v>16893</v>
      </c>
      <c r="AC19" s="23">
        <v>20808</v>
      </c>
      <c r="AD19" s="23">
        <v>21967</v>
      </c>
      <c r="AE19" s="23">
        <v>20888</v>
      </c>
      <c r="AF19" s="23">
        <v>16882</v>
      </c>
      <c r="AG19" s="23">
        <v>12270</v>
      </c>
      <c r="AH19" s="23">
        <v>8865</v>
      </c>
      <c r="AI19" s="23">
        <v>6324</v>
      </c>
      <c r="AJ19" s="24">
        <v>6142</v>
      </c>
      <c r="AK19" s="32">
        <f t="shared" si="2"/>
        <v>7.2652888481343023E-3</v>
      </c>
      <c r="AL19" s="25">
        <f t="shared" si="3"/>
        <v>2.3126585937750938E-3</v>
      </c>
      <c r="AM19" s="25">
        <f t="shared" si="4"/>
        <v>2.0829776336008196E-3</v>
      </c>
      <c r="AN19" s="25">
        <f t="shared" si="5"/>
        <v>2.8196214754731557E-3</v>
      </c>
      <c r="AO19" s="25">
        <f t="shared" si="6"/>
        <v>1.9182267059784733E-3</v>
      </c>
      <c r="AP19" s="25">
        <f t="shared" si="7"/>
        <v>1.8832391713747645E-3</v>
      </c>
      <c r="AQ19" s="25">
        <f t="shared" si="8"/>
        <v>1.3300665033251662E-3</v>
      </c>
      <c r="AR19" s="25">
        <f t="shared" si="9"/>
        <v>2.3669045005488476E-3</v>
      </c>
      <c r="AS19" s="25">
        <f t="shared" si="10"/>
        <v>4.2794127328988083E-3</v>
      </c>
      <c r="AT19" s="33">
        <f t="shared" si="11"/>
        <v>0.11217844350374472</v>
      </c>
      <c r="AV19">
        <f>IF(AL19&gt;'Data Spread &amp; Correlation'!C$8+'Data Spread &amp; Correlation'!C$9,1,0)</f>
        <v>0</v>
      </c>
      <c r="AW19">
        <f>IF(AM19&gt;'Data Spread &amp; Correlation'!D$8+'Data Spread &amp; Correlation'!D$9,1,0)</f>
        <v>0</v>
      </c>
    </row>
    <row r="20" spans="1:49" x14ac:dyDescent="0.2">
      <c r="A20" t="str">
        <f t="shared" si="0"/>
        <v>Alaska</v>
      </c>
      <c r="B20" t="str">
        <f t="shared" si="1"/>
        <v>2016</v>
      </c>
      <c r="C20" s="11" t="s">
        <v>49</v>
      </c>
      <c r="D20" s="19">
        <v>53</v>
      </c>
      <c r="E20" s="20">
        <v>60</v>
      </c>
      <c r="F20" s="20">
        <v>35</v>
      </c>
      <c r="G20" s="20">
        <v>46</v>
      </c>
      <c r="H20" s="20">
        <v>43</v>
      </c>
      <c r="I20" s="20">
        <v>51</v>
      </c>
      <c r="J20" s="20">
        <v>63</v>
      </c>
      <c r="K20" s="20">
        <v>55</v>
      </c>
      <c r="L20" s="20">
        <v>49</v>
      </c>
      <c r="M20" s="20">
        <v>53</v>
      </c>
      <c r="N20" s="21">
        <v>47</v>
      </c>
      <c r="O20" s="21">
        <f t="shared" si="12"/>
        <v>555</v>
      </c>
      <c r="P20" s="22">
        <v>1638686</v>
      </c>
      <c r="Q20" s="23">
        <v>804917</v>
      </c>
      <c r="R20" s="23">
        <v>833769</v>
      </c>
      <c r="S20" s="23">
        <v>103519</v>
      </c>
      <c r="T20" s="23">
        <v>108711</v>
      </c>
      <c r="U20" s="23">
        <v>107176</v>
      </c>
      <c r="V20" s="23">
        <v>113694</v>
      </c>
      <c r="W20" s="23">
        <v>119542</v>
      </c>
      <c r="X20" s="23">
        <v>104279</v>
      </c>
      <c r="Y20" s="23">
        <v>106003</v>
      </c>
      <c r="Z20" s="23">
        <v>103186</v>
      </c>
      <c r="AA20" s="23">
        <v>107615</v>
      </c>
      <c r="AB20" s="23">
        <v>111209</v>
      </c>
      <c r="AC20" s="23">
        <v>116898</v>
      </c>
      <c r="AD20" s="23">
        <v>108785</v>
      </c>
      <c r="AE20" s="23">
        <v>95437</v>
      </c>
      <c r="AF20" s="23">
        <v>77126</v>
      </c>
      <c r="AG20" s="23">
        <v>55001</v>
      </c>
      <c r="AH20" s="23">
        <v>41752</v>
      </c>
      <c r="AI20" s="23">
        <v>29767</v>
      </c>
      <c r="AJ20" s="24">
        <v>29384</v>
      </c>
      <c r="AK20" s="32">
        <f t="shared" si="2"/>
        <v>1.0915870516523536E-3</v>
      </c>
      <c r="AL20" s="25">
        <f t="shared" si="3"/>
        <v>2.9181933140948738E-4</v>
      </c>
      <c r="AM20" s="25">
        <f t="shared" si="4"/>
        <v>1.5006259754068841E-4</v>
      </c>
      <c r="AN20" s="25">
        <f t="shared" si="5"/>
        <v>2.1875386385900839E-4</v>
      </c>
      <c r="AO20" s="25">
        <f t="shared" si="6"/>
        <v>2.0398385206901295E-4</v>
      </c>
      <c r="AP20" s="25">
        <f t="shared" si="7"/>
        <v>2.2357928516003454E-4</v>
      </c>
      <c r="AQ20" s="25">
        <f t="shared" si="8"/>
        <v>2.6931476530442361E-4</v>
      </c>
      <c r="AR20" s="25">
        <f t="shared" si="9"/>
        <v>3.7085531344842462E-4</v>
      </c>
      <c r="AS20" s="25">
        <f t="shared" si="10"/>
        <v>7.4106181574127151E-4</v>
      </c>
      <c r="AT20" s="33">
        <f t="shared" si="11"/>
        <v>1.8887830111625373E-2</v>
      </c>
      <c r="AV20">
        <f>IF(AL20&gt;'Data Spread &amp; Correlation'!C$8+'Data Spread &amp; Correlation'!C$9,1,0)</f>
        <v>0</v>
      </c>
      <c r="AW20">
        <f>IF(AM20&gt;'Data Spread &amp; Correlation'!D$8+'Data Spread &amp; Correlation'!D$9,1,0)</f>
        <v>0</v>
      </c>
    </row>
    <row r="21" spans="1:49" x14ac:dyDescent="0.2">
      <c r="A21" t="str">
        <f t="shared" si="0"/>
        <v>Alaska</v>
      </c>
      <c r="B21" t="str">
        <f t="shared" si="1"/>
        <v>2017</v>
      </c>
      <c r="C21" s="11" t="s">
        <v>50</v>
      </c>
      <c r="D21" s="19">
        <v>76</v>
      </c>
      <c r="E21" s="20">
        <v>50</v>
      </c>
      <c r="F21" s="20">
        <v>59</v>
      </c>
      <c r="G21" s="20">
        <v>45</v>
      </c>
      <c r="H21" s="20">
        <v>57</v>
      </c>
      <c r="I21" s="20">
        <v>42</v>
      </c>
      <c r="J21" s="20">
        <v>49</v>
      </c>
      <c r="K21" s="20">
        <v>77</v>
      </c>
      <c r="L21" s="20">
        <v>64</v>
      </c>
      <c r="M21" s="20">
        <v>42</v>
      </c>
      <c r="N21" s="21">
        <v>56</v>
      </c>
      <c r="O21" s="21">
        <f t="shared" si="12"/>
        <v>617</v>
      </c>
      <c r="P21" s="22">
        <v>755749</v>
      </c>
      <c r="Q21" s="23">
        <v>376127</v>
      </c>
      <c r="R21" s="23">
        <v>379622</v>
      </c>
      <c r="S21" s="23">
        <v>48717</v>
      </c>
      <c r="T21" s="23">
        <v>52130</v>
      </c>
      <c r="U21" s="23">
        <v>51203</v>
      </c>
      <c r="V21" s="23">
        <v>53848</v>
      </c>
      <c r="W21" s="23">
        <v>54674</v>
      </c>
      <c r="X21" s="23">
        <v>46671</v>
      </c>
      <c r="Y21" s="23">
        <v>46413</v>
      </c>
      <c r="Z21" s="23">
        <v>42815</v>
      </c>
      <c r="AA21" s="23">
        <v>43022</v>
      </c>
      <c r="AB21" s="23">
        <v>44021</v>
      </c>
      <c r="AC21" s="23">
        <v>50158</v>
      </c>
      <c r="AD21" s="23">
        <v>51065</v>
      </c>
      <c r="AE21" s="23">
        <v>48313</v>
      </c>
      <c r="AF21" s="23">
        <v>39988</v>
      </c>
      <c r="AG21" s="23">
        <v>29550</v>
      </c>
      <c r="AH21" s="23">
        <v>22198</v>
      </c>
      <c r="AI21" s="23">
        <v>15377</v>
      </c>
      <c r="AJ21" s="24">
        <v>15369</v>
      </c>
      <c r="AK21" s="32">
        <f t="shared" si="2"/>
        <v>2.5863661555514503E-3</v>
      </c>
      <c r="AL21" s="25">
        <f t="shared" si="3"/>
        <v>4.7419507804863885E-4</v>
      </c>
      <c r="AM21" s="25">
        <f t="shared" si="4"/>
        <v>5.4366856489928314E-4</v>
      </c>
      <c r="AN21" s="25">
        <f t="shared" si="5"/>
        <v>4.8343431739074382E-4</v>
      </c>
      <c r="AO21" s="25">
        <f t="shared" si="6"/>
        <v>6.6404930274823208E-4</v>
      </c>
      <c r="AP21" s="25">
        <f t="shared" si="7"/>
        <v>4.4595929028764375E-4</v>
      </c>
      <c r="AQ21" s="25">
        <f t="shared" si="8"/>
        <v>7.7481937652196665E-4</v>
      </c>
      <c r="AR21" s="25">
        <f t="shared" si="9"/>
        <v>9.2036009088555901E-4</v>
      </c>
      <c r="AS21" s="25">
        <f t="shared" si="10"/>
        <v>1.1177644710578841E-3</v>
      </c>
      <c r="AT21" s="33">
        <f t="shared" si="11"/>
        <v>4.0145747934153167E-2</v>
      </c>
      <c r="AV21">
        <f>IF(AL21&gt;'Data Spread &amp; Correlation'!C$8+'Data Spread &amp; Correlation'!C$9,1,0)</f>
        <v>0</v>
      </c>
      <c r="AW21">
        <f>IF(AM21&gt;'Data Spread &amp; Correlation'!D$8+'Data Spread &amp; Correlation'!D$9,1,0)</f>
        <v>0</v>
      </c>
    </row>
    <row r="22" spans="1:49" x14ac:dyDescent="0.2">
      <c r="A22" t="str">
        <f t="shared" si="0"/>
        <v>Arizona</v>
      </c>
      <c r="B22" t="str">
        <f t="shared" si="1"/>
        <v>2009</v>
      </c>
      <c r="C22" s="11" t="s">
        <v>51</v>
      </c>
      <c r="D22" s="19">
        <v>45</v>
      </c>
      <c r="E22" s="20">
        <v>39</v>
      </c>
      <c r="F22" s="20">
        <v>52</v>
      </c>
      <c r="G22" s="20">
        <v>49</v>
      </c>
      <c r="H22" s="20">
        <v>66</v>
      </c>
      <c r="I22" s="20">
        <v>84</v>
      </c>
      <c r="J22" s="20">
        <v>65</v>
      </c>
      <c r="K22" s="20">
        <v>78</v>
      </c>
      <c r="L22" s="20">
        <v>156</v>
      </c>
      <c r="M22" s="20">
        <v>278</v>
      </c>
      <c r="N22" s="21">
        <v>350</v>
      </c>
      <c r="O22" s="21">
        <f t="shared" si="12"/>
        <v>1262</v>
      </c>
      <c r="P22" s="22">
        <v>6324865</v>
      </c>
      <c r="Q22" s="23">
        <v>3169300</v>
      </c>
      <c r="R22" s="23">
        <v>3155565</v>
      </c>
      <c r="S22" s="23">
        <v>500513</v>
      </c>
      <c r="T22" s="23">
        <v>451503</v>
      </c>
      <c r="U22" s="23">
        <v>448733</v>
      </c>
      <c r="V22" s="23">
        <v>433688</v>
      </c>
      <c r="W22" s="23">
        <v>424618</v>
      </c>
      <c r="X22" s="23">
        <v>479171</v>
      </c>
      <c r="Y22" s="23">
        <v>440287</v>
      </c>
      <c r="Z22" s="23">
        <v>431530</v>
      </c>
      <c r="AA22" s="23">
        <v>427297</v>
      </c>
      <c r="AB22" s="23">
        <v>429471</v>
      </c>
      <c r="AC22" s="23">
        <v>390314</v>
      </c>
      <c r="AD22" s="23">
        <v>350421</v>
      </c>
      <c r="AE22" s="23">
        <v>301355</v>
      </c>
      <c r="AF22" s="23">
        <v>233948</v>
      </c>
      <c r="AG22" s="23">
        <v>188709</v>
      </c>
      <c r="AH22" s="23">
        <v>172569</v>
      </c>
      <c r="AI22" s="23">
        <v>122265</v>
      </c>
      <c r="AJ22" s="24">
        <v>96567</v>
      </c>
      <c r="AK22" s="32">
        <f t="shared" si="2"/>
        <v>1.6782780866830631E-4</v>
      </c>
      <c r="AL22" s="25">
        <f t="shared" si="3"/>
        <v>7.2203288915351088E-5</v>
      </c>
      <c r="AM22" s="25">
        <f t="shared" si="4"/>
        <v>6.0584453563181426E-5</v>
      </c>
      <c r="AN22" s="25">
        <f t="shared" si="5"/>
        <v>5.329226566085672E-5</v>
      </c>
      <c r="AO22" s="25">
        <f t="shared" si="6"/>
        <v>7.6849004514296823E-5</v>
      </c>
      <c r="AP22" s="25">
        <f t="shared" si="7"/>
        <v>1.0246589044688546E-4</v>
      </c>
      <c r="AQ22" s="25">
        <f t="shared" si="8"/>
        <v>1.1967301649646505E-4</v>
      </c>
      <c r="AR22" s="25">
        <f t="shared" si="9"/>
        <v>3.6909361491706038E-4</v>
      </c>
      <c r="AS22" s="25">
        <f t="shared" si="10"/>
        <v>9.4290346432229658E-4</v>
      </c>
      <c r="AT22" s="33">
        <f t="shared" si="11"/>
        <v>1.3068646639121025E-2</v>
      </c>
      <c r="AV22">
        <f>IF(AL22&gt;'Data Spread &amp; Correlation'!C$8+'Data Spread &amp; Correlation'!C$9,1,0)</f>
        <v>0</v>
      </c>
      <c r="AW22">
        <f>IF(AM22&gt;'Data Spread &amp; Correlation'!D$8+'Data Spread &amp; Correlation'!D$9,1,0)</f>
        <v>0</v>
      </c>
    </row>
    <row r="23" spans="1:49" x14ac:dyDescent="0.2">
      <c r="A23" t="str">
        <f t="shared" si="0"/>
        <v>Arizona</v>
      </c>
      <c r="B23" t="str">
        <f t="shared" si="1"/>
        <v>2010</v>
      </c>
      <c r="C23" s="11" t="s">
        <v>52</v>
      </c>
      <c r="D23" s="19">
        <v>53</v>
      </c>
      <c r="E23" s="20">
        <v>60</v>
      </c>
      <c r="F23" s="20">
        <v>53</v>
      </c>
      <c r="G23" s="20">
        <v>46</v>
      </c>
      <c r="H23" s="20">
        <v>47</v>
      </c>
      <c r="I23" s="20">
        <v>47</v>
      </c>
      <c r="J23" s="20">
        <v>51</v>
      </c>
      <c r="K23" s="20">
        <v>75</v>
      </c>
      <c r="L23" s="20">
        <v>75</v>
      </c>
      <c r="M23" s="20">
        <v>213</v>
      </c>
      <c r="N23" s="21">
        <v>295</v>
      </c>
      <c r="O23" s="21">
        <f t="shared" si="12"/>
        <v>1015</v>
      </c>
      <c r="P23" s="22">
        <v>1996076</v>
      </c>
      <c r="Q23" s="23">
        <v>962820</v>
      </c>
      <c r="R23" s="23">
        <v>1033256</v>
      </c>
      <c r="S23" s="23">
        <v>129523</v>
      </c>
      <c r="T23" s="23">
        <v>131196</v>
      </c>
      <c r="U23" s="23">
        <v>133581</v>
      </c>
      <c r="V23" s="23">
        <v>146787</v>
      </c>
      <c r="W23" s="23">
        <v>148905</v>
      </c>
      <c r="X23" s="23">
        <v>136355</v>
      </c>
      <c r="Y23" s="23">
        <v>123818</v>
      </c>
      <c r="Z23" s="23">
        <v>130739</v>
      </c>
      <c r="AA23" s="23">
        <v>135622</v>
      </c>
      <c r="AB23" s="23">
        <v>150456</v>
      </c>
      <c r="AC23" s="23">
        <v>143586</v>
      </c>
      <c r="AD23" s="23">
        <v>125531</v>
      </c>
      <c r="AE23" s="23">
        <v>103873</v>
      </c>
      <c r="AF23" s="23">
        <v>78430</v>
      </c>
      <c r="AG23" s="23">
        <v>63173</v>
      </c>
      <c r="AH23" s="23">
        <v>50258</v>
      </c>
      <c r="AI23" s="23">
        <v>35649</v>
      </c>
      <c r="AJ23" s="24">
        <v>31673</v>
      </c>
      <c r="AK23" s="32">
        <f t="shared" si="2"/>
        <v>8.7243192328775583E-4</v>
      </c>
      <c r="AL23" s="25">
        <f t="shared" si="3"/>
        <v>1.9261491745884273E-4</v>
      </c>
      <c r="AM23" s="25">
        <f t="shared" si="4"/>
        <v>1.7924056112441324E-4</v>
      </c>
      <c r="AN23" s="25">
        <f t="shared" si="5"/>
        <v>1.7680543330783749E-4</v>
      </c>
      <c r="AO23" s="25">
        <f t="shared" si="6"/>
        <v>1.7645225840119235E-4</v>
      </c>
      <c r="AP23" s="25">
        <f t="shared" si="7"/>
        <v>1.598411111337836E-4</v>
      </c>
      <c r="AQ23" s="25">
        <f t="shared" si="8"/>
        <v>3.2693414238635767E-4</v>
      </c>
      <c r="AR23" s="25">
        <f t="shared" si="9"/>
        <v>5.296497955551789E-4</v>
      </c>
      <c r="AS23" s="25">
        <f t="shared" si="10"/>
        <v>2.4794254251690783E-3</v>
      </c>
      <c r="AT23" s="33">
        <f t="shared" si="11"/>
        <v>3.204622233448047E-2</v>
      </c>
      <c r="AV23">
        <f>IF(AL23&gt;'Data Spread &amp; Correlation'!C$8+'Data Spread &amp; Correlation'!C$9,1,0)</f>
        <v>0</v>
      </c>
      <c r="AW23">
        <f>IF(AM23&gt;'Data Spread &amp; Correlation'!D$8+'Data Spread &amp; Correlation'!D$9,1,0)</f>
        <v>0</v>
      </c>
    </row>
    <row r="24" spans="1:49" x14ac:dyDescent="0.2">
      <c r="A24" t="str">
        <f t="shared" si="0"/>
        <v>Arizona</v>
      </c>
      <c r="B24" t="str">
        <f t="shared" si="1"/>
        <v>2011</v>
      </c>
      <c r="C24" s="11" t="s">
        <v>53</v>
      </c>
      <c r="D24" s="19">
        <v>66</v>
      </c>
      <c r="E24" s="20">
        <v>65</v>
      </c>
      <c r="F24" s="20">
        <v>49</v>
      </c>
      <c r="G24" s="20">
        <v>67</v>
      </c>
      <c r="H24" s="20">
        <v>55</v>
      </c>
      <c r="I24" s="20">
        <v>59</v>
      </c>
      <c r="J24" s="20">
        <v>43</v>
      </c>
      <c r="K24" s="20">
        <v>62</v>
      </c>
      <c r="L24" s="20">
        <v>78</v>
      </c>
      <c r="M24" s="20">
        <v>197</v>
      </c>
      <c r="N24" s="21">
        <v>269</v>
      </c>
      <c r="O24" s="21">
        <f t="shared" si="12"/>
        <v>1010</v>
      </c>
      <c r="P24" s="22">
        <v>963850</v>
      </c>
      <c r="Q24" s="23">
        <v>478623</v>
      </c>
      <c r="R24" s="23">
        <v>485227</v>
      </c>
      <c r="S24" s="23">
        <v>61066</v>
      </c>
      <c r="T24" s="23">
        <v>64151</v>
      </c>
      <c r="U24" s="23">
        <v>68170</v>
      </c>
      <c r="V24" s="23">
        <v>68532</v>
      </c>
      <c r="W24" s="23">
        <v>58537</v>
      </c>
      <c r="X24" s="23">
        <v>56786</v>
      </c>
      <c r="Y24" s="23">
        <v>57121</v>
      </c>
      <c r="Z24" s="23">
        <v>61895</v>
      </c>
      <c r="AA24" s="23">
        <v>71750</v>
      </c>
      <c r="AB24" s="23">
        <v>79659</v>
      </c>
      <c r="AC24" s="23">
        <v>74293</v>
      </c>
      <c r="AD24" s="23">
        <v>64130</v>
      </c>
      <c r="AE24" s="23">
        <v>48966</v>
      </c>
      <c r="AF24" s="23">
        <v>37608</v>
      </c>
      <c r="AG24" s="23">
        <v>28824</v>
      </c>
      <c r="AH24" s="23">
        <v>24913</v>
      </c>
      <c r="AI24" s="23">
        <v>19407</v>
      </c>
      <c r="AJ24" s="24">
        <v>17860</v>
      </c>
      <c r="AK24" s="32">
        <f t="shared" si="2"/>
        <v>2.1452199259817247E-3</v>
      </c>
      <c r="AL24" s="25">
        <f t="shared" si="3"/>
        <v>3.249673143340815E-4</v>
      </c>
      <c r="AM24" s="25">
        <f t="shared" si="4"/>
        <v>3.8561726306180107E-4</v>
      </c>
      <c r="AN24" s="25">
        <f t="shared" si="5"/>
        <v>5.8819914491646693E-4</v>
      </c>
      <c r="AO24" s="25">
        <f t="shared" si="6"/>
        <v>4.1153802985521344E-4</v>
      </c>
      <c r="AP24" s="25">
        <f t="shared" si="7"/>
        <v>3.83236333402619E-4</v>
      </c>
      <c r="AQ24" s="25">
        <f t="shared" si="8"/>
        <v>5.4820683313291365E-4</v>
      </c>
      <c r="AR24" s="25">
        <f t="shared" si="9"/>
        <v>1.1741329479768787E-3</v>
      </c>
      <c r="AS24" s="25">
        <f t="shared" si="10"/>
        <v>4.4449458483754511E-3</v>
      </c>
      <c r="AT24" s="33">
        <f t="shared" si="11"/>
        <v>5.6550951847704367E-2</v>
      </c>
      <c r="AV24">
        <f>IF(AL24&gt;'Data Spread &amp; Correlation'!C$8+'Data Spread &amp; Correlation'!C$9,1,0)</f>
        <v>0</v>
      </c>
      <c r="AW24">
        <f>IF(AM24&gt;'Data Spread &amp; Correlation'!D$8+'Data Spread &amp; Correlation'!D$9,1,0)</f>
        <v>0</v>
      </c>
    </row>
    <row r="25" spans="1:49" x14ac:dyDescent="0.2">
      <c r="A25" t="str">
        <f t="shared" si="0"/>
        <v>Arizona</v>
      </c>
      <c r="B25" t="str">
        <f t="shared" si="1"/>
        <v>2012</v>
      </c>
      <c r="C25" s="11" t="s">
        <v>54</v>
      </c>
      <c r="D25" s="19">
        <v>48</v>
      </c>
      <c r="E25" s="20">
        <v>62</v>
      </c>
      <c r="F25" s="20">
        <v>39</v>
      </c>
      <c r="G25" s="20">
        <v>62</v>
      </c>
      <c r="H25" s="20">
        <v>51</v>
      </c>
      <c r="I25" s="20">
        <v>37</v>
      </c>
      <c r="J25" s="20">
        <v>58</v>
      </c>
      <c r="K25" s="20">
        <v>72</v>
      </c>
      <c r="L25" s="20">
        <v>72</v>
      </c>
      <c r="M25" s="20">
        <v>203</v>
      </c>
      <c r="N25" s="21">
        <v>273</v>
      </c>
      <c r="O25" s="21">
        <f t="shared" si="12"/>
        <v>977</v>
      </c>
      <c r="P25" s="22">
        <v>615224</v>
      </c>
      <c r="Q25" s="23">
        <v>307437</v>
      </c>
      <c r="R25" s="23">
        <v>307787</v>
      </c>
      <c r="S25" s="23">
        <v>32870</v>
      </c>
      <c r="T25" s="23">
        <v>31686</v>
      </c>
      <c r="U25" s="23">
        <v>33895</v>
      </c>
      <c r="V25" s="23">
        <v>33747</v>
      </c>
      <c r="W25" s="23">
        <v>39512</v>
      </c>
      <c r="X25" s="23">
        <v>53739</v>
      </c>
      <c r="Y25" s="23">
        <v>45174</v>
      </c>
      <c r="Z25" s="23">
        <v>43803</v>
      </c>
      <c r="AA25" s="23">
        <v>45648</v>
      </c>
      <c r="AB25" s="23">
        <v>46592</v>
      </c>
      <c r="AC25" s="23">
        <v>45882</v>
      </c>
      <c r="AD25" s="23">
        <v>41348</v>
      </c>
      <c r="AE25" s="23">
        <v>37921</v>
      </c>
      <c r="AF25" s="23">
        <v>27277</v>
      </c>
      <c r="AG25" s="23">
        <v>21193</v>
      </c>
      <c r="AH25" s="23">
        <v>15472</v>
      </c>
      <c r="AI25" s="23">
        <v>10002</v>
      </c>
      <c r="AJ25" s="24">
        <v>9877</v>
      </c>
      <c r="AK25" s="32">
        <f t="shared" si="2"/>
        <v>3.3465165804685121E-3</v>
      </c>
      <c r="AL25" s="25">
        <f t="shared" si="3"/>
        <v>8.8440249462496756E-4</v>
      </c>
      <c r="AM25" s="25">
        <f t="shared" si="4"/>
        <v>5.3235779904175595E-4</v>
      </c>
      <c r="AN25" s="25">
        <f t="shared" si="5"/>
        <v>6.2681346233558783E-4</v>
      </c>
      <c r="AO25" s="25">
        <f t="shared" si="6"/>
        <v>5.7014454841197975E-4</v>
      </c>
      <c r="AP25" s="25">
        <f t="shared" si="7"/>
        <v>4.0011246404394747E-4</v>
      </c>
      <c r="AQ25" s="25">
        <f t="shared" si="8"/>
        <v>9.0829958748060398E-4</v>
      </c>
      <c r="AR25" s="25">
        <f t="shared" si="9"/>
        <v>1.4854549205694245E-3</v>
      </c>
      <c r="AS25" s="25">
        <f t="shared" si="10"/>
        <v>7.968909476328806E-3</v>
      </c>
      <c r="AT25" s="33">
        <f t="shared" si="11"/>
        <v>9.8916675103776455E-2</v>
      </c>
      <c r="AV25">
        <f>IF(AL25&gt;'Data Spread &amp; Correlation'!C$8+'Data Spread &amp; Correlation'!C$9,1,0)</f>
        <v>0</v>
      </c>
      <c r="AW25">
        <f>IF(AM25&gt;'Data Spread &amp; Correlation'!D$8+'Data Spread &amp; Correlation'!D$9,1,0)</f>
        <v>0</v>
      </c>
    </row>
    <row r="26" spans="1:49" x14ac:dyDescent="0.2">
      <c r="A26" t="str">
        <f t="shared" si="0"/>
        <v>Arizona</v>
      </c>
      <c r="B26" t="str">
        <f t="shared" si="1"/>
        <v>2013</v>
      </c>
      <c r="C26" s="11" t="s">
        <v>55</v>
      </c>
      <c r="D26" s="19">
        <v>64</v>
      </c>
      <c r="E26" s="20">
        <v>58</v>
      </c>
      <c r="F26" s="20">
        <v>48</v>
      </c>
      <c r="G26" s="20">
        <v>55</v>
      </c>
      <c r="H26" s="20">
        <v>61</v>
      </c>
      <c r="I26" s="20">
        <v>44</v>
      </c>
      <c r="J26" s="20">
        <v>66</v>
      </c>
      <c r="K26" s="20">
        <v>67</v>
      </c>
      <c r="L26" s="20">
        <v>85</v>
      </c>
      <c r="M26" s="20">
        <v>199</v>
      </c>
      <c r="N26" s="21">
        <v>348</v>
      </c>
      <c r="O26" s="21">
        <f t="shared" si="12"/>
        <v>1095</v>
      </c>
      <c r="P26" s="22">
        <v>1535056</v>
      </c>
      <c r="Q26" s="23">
        <v>740847</v>
      </c>
      <c r="R26" s="23">
        <v>794209</v>
      </c>
      <c r="S26" s="23">
        <v>100986</v>
      </c>
      <c r="T26" s="23">
        <v>100331</v>
      </c>
      <c r="U26" s="23">
        <v>109100</v>
      </c>
      <c r="V26" s="23">
        <v>111010</v>
      </c>
      <c r="W26" s="23">
        <v>106856</v>
      </c>
      <c r="X26" s="23">
        <v>102031</v>
      </c>
      <c r="Y26" s="23">
        <v>97916</v>
      </c>
      <c r="Z26" s="23">
        <v>102585</v>
      </c>
      <c r="AA26" s="23">
        <v>104703</v>
      </c>
      <c r="AB26" s="23">
        <v>110812</v>
      </c>
      <c r="AC26" s="23">
        <v>111067</v>
      </c>
      <c r="AD26" s="23">
        <v>99881</v>
      </c>
      <c r="AE26" s="23">
        <v>87024</v>
      </c>
      <c r="AF26" s="23">
        <v>61950</v>
      </c>
      <c r="AG26" s="23">
        <v>46552</v>
      </c>
      <c r="AH26" s="23">
        <v>34580</v>
      </c>
      <c r="AI26" s="23">
        <v>25930</v>
      </c>
      <c r="AJ26" s="24">
        <v>22937</v>
      </c>
      <c r="AK26" s="32">
        <f t="shared" si="2"/>
        <v>1.2080882498564157E-3</v>
      </c>
      <c r="AL26" s="25">
        <f t="shared" si="3"/>
        <v>3.1513959251495722E-4</v>
      </c>
      <c r="AM26" s="25">
        <f t="shared" si="4"/>
        <v>2.2031891162457658E-4</v>
      </c>
      <c r="AN26" s="25">
        <f t="shared" si="5"/>
        <v>2.7507289431699401E-4</v>
      </c>
      <c r="AO26" s="25">
        <f t="shared" si="6"/>
        <v>2.9427656207788196E-4</v>
      </c>
      <c r="AP26" s="25">
        <f t="shared" si="7"/>
        <v>1.9830628405572407E-4</v>
      </c>
      <c r="AQ26" s="25">
        <f t="shared" si="8"/>
        <v>3.5847088092881411E-4</v>
      </c>
      <c r="AR26" s="25">
        <f t="shared" si="9"/>
        <v>7.8339569777515622E-4</v>
      </c>
      <c r="AS26" s="25">
        <f t="shared" si="10"/>
        <v>3.2887126094860355E-3</v>
      </c>
      <c r="AT26" s="33">
        <f t="shared" si="11"/>
        <v>4.7739460260714128E-2</v>
      </c>
      <c r="AV26">
        <f>IF(AL26&gt;'Data Spread &amp; Correlation'!C$8+'Data Spread &amp; Correlation'!C$9,1,0)</f>
        <v>0</v>
      </c>
      <c r="AW26">
        <f>IF(AM26&gt;'Data Spread &amp; Correlation'!D$8+'Data Spread &amp; Correlation'!D$9,1,0)</f>
        <v>0</v>
      </c>
    </row>
    <row r="27" spans="1:49" x14ac:dyDescent="0.2">
      <c r="A27" t="str">
        <f t="shared" si="0"/>
        <v>Arizona</v>
      </c>
      <c r="B27" t="str">
        <f t="shared" si="1"/>
        <v>2014</v>
      </c>
      <c r="C27" s="11" t="s">
        <v>56</v>
      </c>
      <c r="D27" s="19">
        <v>49</v>
      </c>
      <c r="E27" s="20">
        <v>40</v>
      </c>
      <c r="F27" s="20">
        <v>37</v>
      </c>
      <c r="G27" s="20">
        <v>58</v>
      </c>
      <c r="H27" s="20">
        <v>67</v>
      </c>
      <c r="I27" s="20">
        <v>48</v>
      </c>
      <c r="J27" s="20">
        <v>48</v>
      </c>
      <c r="K27" s="20">
        <v>78</v>
      </c>
      <c r="L27" s="20">
        <v>135</v>
      </c>
      <c r="M27" s="20">
        <v>178</v>
      </c>
      <c r="N27" s="21">
        <v>270</v>
      </c>
      <c r="O27" s="21">
        <f t="shared" si="12"/>
        <v>1008</v>
      </c>
      <c r="P27" s="22">
        <v>1612156</v>
      </c>
      <c r="Q27" s="23">
        <v>790304</v>
      </c>
      <c r="R27" s="23">
        <v>821852</v>
      </c>
      <c r="S27" s="23">
        <v>95066</v>
      </c>
      <c r="T27" s="23">
        <v>105366</v>
      </c>
      <c r="U27" s="23">
        <v>110393</v>
      </c>
      <c r="V27" s="23">
        <v>109940</v>
      </c>
      <c r="W27" s="23">
        <v>96627</v>
      </c>
      <c r="X27" s="23">
        <v>92772</v>
      </c>
      <c r="Y27" s="23">
        <v>94713</v>
      </c>
      <c r="Z27" s="23">
        <v>96104</v>
      </c>
      <c r="AA27" s="23">
        <v>109900</v>
      </c>
      <c r="AB27" s="23">
        <v>117997</v>
      </c>
      <c r="AC27" s="23">
        <v>125389</v>
      </c>
      <c r="AD27" s="23">
        <v>113069</v>
      </c>
      <c r="AE27" s="23">
        <v>101265</v>
      </c>
      <c r="AF27" s="23">
        <v>72364</v>
      </c>
      <c r="AG27" s="23">
        <v>56172</v>
      </c>
      <c r="AH27" s="23">
        <v>43913</v>
      </c>
      <c r="AI27" s="23">
        <v>35760</v>
      </c>
      <c r="AJ27" s="24">
        <v>33777</v>
      </c>
      <c r="AK27" s="32">
        <f t="shared" si="2"/>
        <v>9.3619169839900698E-4</v>
      </c>
      <c r="AL27" s="25">
        <f t="shared" si="3"/>
        <v>2.2247044155747849E-4</v>
      </c>
      <c r="AM27" s="25">
        <f t="shared" si="4"/>
        <v>1.7911863947290708E-4</v>
      </c>
      <c r="AN27" s="25">
        <f t="shared" si="5"/>
        <v>3.0935808197989171E-4</v>
      </c>
      <c r="AO27" s="25">
        <f t="shared" si="6"/>
        <v>3.2523640317663733E-4</v>
      </c>
      <c r="AP27" s="25">
        <f t="shared" si="7"/>
        <v>1.9721758852193634E-4</v>
      </c>
      <c r="AQ27" s="25">
        <f t="shared" si="8"/>
        <v>3.6391799714464339E-4</v>
      </c>
      <c r="AR27" s="25">
        <f t="shared" si="9"/>
        <v>1.0502894130827161E-3</v>
      </c>
      <c r="AS27" s="25">
        <f t="shared" si="10"/>
        <v>2.2341320146097173E-3</v>
      </c>
      <c r="AT27" s="33">
        <f t="shared" si="11"/>
        <v>2.9842792432720491E-2</v>
      </c>
      <c r="AV27">
        <f>IF(AL27&gt;'Data Spread &amp; Correlation'!C$8+'Data Spread &amp; Correlation'!C$9,1,0)</f>
        <v>0</v>
      </c>
      <c r="AW27">
        <f>IF(AM27&gt;'Data Spread &amp; Correlation'!D$8+'Data Spread &amp; Correlation'!D$9,1,0)</f>
        <v>0</v>
      </c>
    </row>
    <row r="28" spans="1:49" x14ac:dyDescent="0.2">
      <c r="A28" t="str">
        <f t="shared" si="0"/>
        <v>Arizona</v>
      </c>
      <c r="B28" t="str">
        <f t="shared" si="1"/>
        <v>2015</v>
      </c>
      <c r="C28" s="11" t="s">
        <v>57</v>
      </c>
      <c r="D28" s="19">
        <v>62</v>
      </c>
      <c r="E28" s="20">
        <v>46</v>
      </c>
      <c r="F28" s="20">
        <v>59</v>
      </c>
      <c r="G28" s="20">
        <v>38</v>
      </c>
      <c r="H28" s="20">
        <v>45</v>
      </c>
      <c r="I28" s="20">
        <v>62</v>
      </c>
      <c r="J28" s="20">
        <v>43</v>
      </c>
      <c r="K28" s="20">
        <v>62</v>
      </c>
      <c r="L28" s="20">
        <v>111</v>
      </c>
      <c r="M28" s="20">
        <v>208</v>
      </c>
      <c r="N28" s="21">
        <v>321</v>
      </c>
      <c r="O28" s="21">
        <f t="shared" si="12"/>
        <v>1057</v>
      </c>
      <c r="P28" s="22">
        <v>149783</v>
      </c>
      <c r="Q28" s="23">
        <v>74712</v>
      </c>
      <c r="R28" s="23">
        <v>75071</v>
      </c>
      <c r="S28" s="23">
        <v>9676</v>
      </c>
      <c r="T28" s="23">
        <v>10360</v>
      </c>
      <c r="U28" s="23">
        <v>9610</v>
      </c>
      <c r="V28" s="23">
        <v>11426</v>
      </c>
      <c r="W28" s="23">
        <v>11201</v>
      </c>
      <c r="X28" s="23">
        <v>8460</v>
      </c>
      <c r="Y28" s="23">
        <v>8354</v>
      </c>
      <c r="Z28" s="23">
        <v>7777</v>
      </c>
      <c r="AA28" s="23">
        <v>8389</v>
      </c>
      <c r="AB28" s="23">
        <v>9464</v>
      </c>
      <c r="AC28" s="23">
        <v>10997</v>
      </c>
      <c r="AD28" s="23">
        <v>10622</v>
      </c>
      <c r="AE28" s="23">
        <v>9468</v>
      </c>
      <c r="AF28" s="23">
        <v>6676</v>
      </c>
      <c r="AG28" s="23">
        <v>5318</v>
      </c>
      <c r="AH28" s="23">
        <v>4222</v>
      </c>
      <c r="AI28" s="23">
        <v>3572</v>
      </c>
      <c r="AJ28" s="24">
        <v>4280</v>
      </c>
      <c r="AK28" s="32">
        <f t="shared" si="2"/>
        <v>1.1161637040099214E-2</v>
      </c>
      <c r="AL28" s="25">
        <f t="shared" si="3"/>
        <v>2.1532298447671508E-3</v>
      </c>
      <c r="AM28" s="25">
        <f t="shared" si="4"/>
        <v>2.6075043090113582E-3</v>
      </c>
      <c r="AN28" s="25">
        <f t="shared" si="5"/>
        <v>2.2600214107291543E-3</v>
      </c>
      <c r="AO28" s="25">
        <f t="shared" si="6"/>
        <v>2.7836199430904367E-3</v>
      </c>
      <c r="AP28" s="25">
        <f t="shared" si="7"/>
        <v>3.030154928889106E-3</v>
      </c>
      <c r="AQ28" s="25">
        <f t="shared" si="8"/>
        <v>3.0861124937779992E-3</v>
      </c>
      <c r="AR28" s="25">
        <f t="shared" si="9"/>
        <v>9.2546273136568276E-3</v>
      </c>
      <c r="AS28" s="25">
        <f t="shared" si="10"/>
        <v>2.6687195278419298E-2</v>
      </c>
      <c r="AT28" s="33">
        <f t="shared" si="11"/>
        <v>0.2469626168224299</v>
      </c>
      <c r="AV28">
        <f>IF(AL28&gt;'Data Spread &amp; Correlation'!C$8+'Data Spread &amp; Correlation'!C$9,1,0)</f>
        <v>0</v>
      </c>
      <c r="AW28">
        <f>IF(AM28&gt;'Data Spread &amp; Correlation'!D$8+'Data Spread &amp; Correlation'!D$9,1,0)</f>
        <v>0</v>
      </c>
    </row>
    <row r="29" spans="1:49" x14ac:dyDescent="0.2">
      <c r="A29" t="str">
        <f t="shared" si="0"/>
        <v>Arizona</v>
      </c>
      <c r="B29" t="str">
        <f t="shared" si="1"/>
        <v>2016</v>
      </c>
      <c r="C29" s="11" t="s">
        <v>58</v>
      </c>
      <c r="D29" s="19">
        <v>70</v>
      </c>
      <c r="E29" s="20">
        <v>39</v>
      </c>
      <c r="F29" s="20">
        <v>53</v>
      </c>
      <c r="G29" s="20">
        <v>43</v>
      </c>
      <c r="H29" s="20">
        <v>50</v>
      </c>
      <c r="I29" s="20">
        <v>67</v>
      </c>
      <c r="J29" s="20">
        <v>48</v>
      </c>
      <c r="K29" s="20">
        <v>99</v>
      </c>
      <c r="L29" s="20">
        <v>161</v>
      </c>
      <c r="M29" s="20">
        <v>213</v>
      </c>
      <c r="N29" s="21">
        <v>299</v>
      </c>
      <c r="O29" s="21">
        <f t="shared" si="12"/>
        <v>1142</v>
      </c>
      <c r="P29" s="22">
        <v>1077062</v>
      </c>
      <c r="Q29" s="23">
        <v>525044</v>
      </c>
      <c r="R29" s="23">
        <v>552018</v>
      </c>
      <c r="S29" s="23">
        <v>71452</v>
      </c>
      <c r="T29" s="23">
        <v>70560</v>
      </c>
      <c r="U29" s="23">
        <v>70503</v>
      </c>
      <c r="V29" s="23">
        <v>73792</v>
      </c>
      <c r="W29" s="23">
        <v>93204</v>
      </c>
      <c r="X29" s="23">
        <v>79251</v>
      </c>
      <c r="Y29" s="23">
        <v>74491</v>
      </c>
      <c r="Z29" s="23">
        <v>63582</v>
      </c>
      <c r="AA29" s="23">
        <v>63858</v>
      </c>
      <c r="AB29" s="23">
        <v>65404</v>
      </c>
      <c r="AC29" s="23">
        <v>73004</v>
      </c>
      <c r="AD29" s="23">
        <v>72911</v>
      </c>
      <c r="AE29" s="23">
        <v>61608</v>
      </c>
      <c r="AF29" s="23">
        <v>47835</v>
      </c>
      <c r="AG29" s="23">
        <v>34309</v>
      </c>
      <c r="AH29" s="23">
        <v>25027</v>
      </c>
      <c r="AI29" s="23">
        <v>18863</v>
      </c>
      <c r="AJ29" s="24">
        <v>17850</v>
      </c>
      <c r="AK29" s="32">
        <f t="shared" si="2"/>
        <v>1.5254996361193528E-3</v>
      </c>
      <c r="AL29" s="25">
        <f t="shared" si="3"/>
        <v>3.4027349482146276E-4</v>
      </c>
      <c r="AM29" s="25">
        <f t="shared" si="4"/>
        <v>3.1737287120649595E-4</v>
      </c>
      <c r="AN29" s="25">
        <f t="shared" si="5"/>
        <v>2.7968934968973996E-4</v>
      </c>
      <c r="AO29" s="25">
        <f t="shared" si="6"/>
        <v>3.9234149403640927E-4</v>
      </c>
      <c r="AP29" s="25">
        <f t="shared" si="7"/>
        <v>4.8407606496734293E-4</v>
      </c>
      <c r="AQ29" s="25">
        <f t="shared" si="8"/>
        <v>7.359555155777251E-4</v>
      </c>
      <c r="AR29" s="25">
        <f t="shared" si="9"/>
        <v>1.9599727308141799E-3</v>
      </c>
      <c r="AS29" s="25">
        <f t="shared" si="10"/>
        <v>4.853041695146958E-3</v>
      </c>
      <c r="AT29" s="33">
        <f t="shared" si="11"/>
        <v>6.3977591036414566E-2</v>
      </c>
      <c r="AV29">
        <f>IF(AL29&gt;'Data Spread &amp; Correlation'!C$8+'Data Spread &amp; Correlation'!C$9,1,0)</f>
        <v>0</v>
      </c>
      <c r="AW29">
        <f>IF(AM29&gt;'Data Spread &amp; Correlation'!D$8+'Data Spread &amp; Correlation'!D$9,1,0)</f>
        <v>0</v>
      </c>
    </row>
    <row r="30" spans="1:49" x14ac:dyDescent="0.2">
      <c r="A30" t="str">
        <f t="shared" si="0"/>
        <v>Arizona</v>
      </c>
      <c r="B30" t="str">
        <f t="shared" si="1"/>
        <v>2017</v>
      </c>
      <c r="C30" s="11" t="s">
        <v>59</v>
      </c>
      <c r="D30" s="19">
        <v>50</v>
      </c>
      <c r="E30" s="20">
        <v>53</v>
      </c>
      <c r="F30" s="20">
        <v>47</v>
      </c>
      <c r="G30" s="20">
        <v>64</v>
      </c>
      <c r="H30" s="20">
        <v>53</v>
      </c>
      <c r="I30" s="20">
        <v>51</v>
      </c>
      <c r="J30" s="20">
        <v>66</v>
      </c>
      <c r="K30" s="20">
        <v>83</v>
      </c>
      <c r="L30" s="20">
        <v>138</v>
      </c>
      <c r="M30" s="20">
        <v>208</v>
      </c>
      <c r="N30" s="21">
        <v>339</v>
      </c>
      <c r="O30" s="21">
        <f t="shared" si="12"/>
        <v>1152</v>
      </c>
      <c r="P30" s="22">
        <v>5542992</v>
      </c>
      <c r="Q30" s="23">
        <v>2693002</v>
      </c>
      <c r="R30" s="23">
        <v>2849990</v>
      </c>
      <c r="S30" s="23">
        <v>351784</v>
      </c>
      <c r="T30" s="23">
        <v>342011</v>
      </c>
      <c r="U30" s="23">
        <v>343367</v>
      </c>
      <c r="V30" s="23">
        <v>353067</v>
      </c>
      <c r="W30" s="23">
        <v>397924</v>
      </c>
      <c r="X30" s="23">
        <v>454595</v>
      </c>
      <c r="Y30" s="23">
        <v>432462</v>
      </c>
      <c r="Z30" s="23">
        <v>377853</v>
      </c>
      <c r="AA30" s="23">
        <v>363690</v>
      </c>
      <c r="AB30" s="23">
        <v>358851</v>
      </c>
      <c r="AC30" s="23">
        <v>371673</v>
      </c>
      <c r="AD30" s="23">
        <v>355633</v>
      </c>
      <c r="AE30" s="23">
        <v>311372</v>
      </c>
      <c r="AF30" s="23">
        <v>234371</v>
      </c>
      <c r="AG30" s="23">
        <v>168361</v>
      </c>
      <c r="AH30" s="23">
        <v>123771</v>
      </c>
      <c r="AI30" s="23">
        <v>95699</v>
      </c>
      <c r="AJ30" s="24">
        <v>101034</v>
      </c>
      <c r="AK30" s="32">
        <f t="shared" si="2"/>
        <v>2.9279330498260293E-4</v>
      </c>
      <c r="AL30" s="25">
        <f t="shared" si="3"/>
        <v>9.629722576446866E-5</v>
      </c>
      <c r="AM30" s="25">
        <f t="shared" si="4"/>
        <v>6.2583972377831419E-5</v>
      </c>
      <c r="AN30" s="25">
        <f t="shared" si="5"/>
        <v>7.2148689430329735E-5</v>
      </c>
      <c r="AO30" s="25">
        <f t="shared" si="6"/>
        <v>7.1472591609657161E-5</v>
      </c>
      <c r="AP30" s="25">
        <f t="shared" si="7"/>
        <v>6.9812901424183183E-5</v>
      </c>
      <c r="AQ30" s="25">
        <f t="shared" si="8"/>
        <v>1.2443684829948801E-4</v>
      </c>
      <c r="AR30" s="25">
        <f t="shared" si="9"/>
        <v>3.426596346950329E-4</v>
      </c>
      <c r="AS30" s="25">
        <f t="shared" si="10"/>
        <v>9.4773773180844764E-4</v>
      </c>
      <c r="AT30" s="33">
        <f t="shared" si="11"/>
        <v>1.1402102262604668E-2</v>
      </c>
      <c r="AV30">
        <f>IF(AL30&gt;'Data Spread &amp; Correlation'!C$8+'Data Spread &amp; Correlation'!C$9,1,0)</f>
        <v>0</v>
      </c>
      <c r="AW30">
        <f>IF(AM30&gt;'Data Spread &amp; Correlation'!D$8+'Data Spread &amp; Correlation'!D$9,1,0)</f>
        <v>0</v>
      </c>
    </row>
    <row r="31" spans="1:49" x14ac:dyDescent="0.2">
      <c r="A31" t="str">
        <f t="shared" si="0"/>
        <v>Arkansas</v>
      </c>
      <c r="B31" t="str">
        <f t="shared" si="1"/>
        <v>2009</v>
      </c>
      <c r="C31" s="11" t="s">
        <v>60</v>
      </c>
      <c r="D31" s="19">
        <v>63</v>
      </c>
      <c r="E31" s="20">
        <v>36</v>
      </c>
      <c r="F31" s="20">
        <v>53</v>
      </c>
      <c r="G31" s="20">
        <v>60</v>
      </c>
      <c r="H31" s="20">
        <v>65</v>
      </c>
      <c r="I31" s="20">
        <v>49</v>
      </c>
      <c r="J31" s="20">
        <v>67</v>
      </c>
      <c r="K31" s="20">
        <v>52</v>
      </c>
      <c r="L31" s="20">
        <v>60</v>
      </c>
      <c r="M31" s="20">
        <v>198</v>
      </c>
      <c r="N31" s="21">
        <v>288</v>
      </c>
      <c r="O31" s="21">
        <f t="shared" si="12"/>
        <v>991</v>
      </c>
      <c r="P31" s="22">
        <v>2838143</v>
      </c>
      <c r="Q31" s="23">
        <v>1388745</v>
      </c>
      <c r="R31" s="23">
        <v>1449398</v>
      </c>
      <c r="S31" s="23">
        <v>198961</v>
      </c>
      <c r="T31" s="23">
        <v>193961</v>
      </c>
      <c r="U31" s="23">
        <v>188397</v>
      </c>
      <c r="V31" s="23">
        <v>201620</v>
      </c>
      <c r="W31" s="23">
        <v>189812</v>
      </c>
      <c r="X31" s="23">
        <v>197761</v>
      </c>
      <c r="Y31" s="23">
        <v>179290</v>
      </c>
      <c r="Z31" s="23">
        <v>181341</v>
      </c>
      <c r="AA31" s="23">
        <v>193843</v>
      </c>
      <c r="AB31" s="23">
        <v>202456</v>
      </c>
      <c r="AC31" s="23">
        <v>190897</v>
      </c>
      <c r="AD31" s="23">
        <v>173355</v>
      </c>
      <c r="AE31" s="23">
        <v>148975</v>
      </c>
      <c r="AF31" s="23">
        <v>115368</v>
      </c>
      <c r="AG31" s="23">
        <v>95288</v>
      </c>
      <c r="AH31" s="23">
        <v>78077</v>
      </c>
      <c r="AI31" s="23">
        <v>59181</v>
      </c>
      <c r="AJ31" s="24">
        <v>51325</v>
      </c>
      <c r="AK31" s="32">
        <f t="shared" si="2"/>
        <v>4.9758495383517374E-4</v>
      </c>
      <c r="AL31" s="25">
        <f t="shared" si="3"/>
        <v>1.7522845082357371E-4</v>
      </c>
      <c r="AM31" s="25">
        <f t="shared" si="4"/>
        <v>1.354002738662143E-4</v>
      </c>
      <c r="AN31" s="25">
        <f t="shared" si="5"/>
        <v>1.5912966680899931E-4</v>
      </c>
      <c r="AO31" s="25">
        <f t="shared" si="6"/>
        <v>1.7324832615463347E-4</v>
      </c>
      <c r="AP31" s="25">
        <f t="shared" si="7"/>
        <v>1.2457004268430646E-4</v>
      </c>
      <c r="AQ31" s="25">
        <f t="shared" si="8"/>
        <v>1.613253497967921E-4</v>
      </c>
      <c r="AR31" s="25">
        <f t="shared" si="9"/>
        <v>2.8482454807838371E-4</v>
      </c>
      <c r="AS31" s="25">
        <f t="shared" si="10"/>
        <v>1.4425388684083987E-3</v>
      </c>
      <c r="AT31" s="33">
        <f t="shared" si="11"/>
        <v>1.930832927423283E-2</v>
      </c>
      <c r="AV31">
        <f>IF(AL31&gt;'Data Spread &amp; Correlation'!C$8+'Data Spread &amp; Correlation'!C$9,1,0)</f>
        <v>0</v>
      </c>
      <c r="AW31">
        <f>IF(AM31&gt;'Data Spread &amp; Correlation'!D$8+'Data Spread &amp; Correlation'!D$9,1,0)</f>
        <v>0</v>
      </c>
    </row>
    <row r="32" spans="1:49" x14ac:dyDescent="0.2">
      <c r="A32" t="str">
        <f t="shared" si="0"/>
        <v>Arkansas</v>
      </c>
      <c r="B32" t="str">
        <f t="shared" si="1"/>
        <v>2010</v>
      </c>
      <c r="C32" s="11" t="s">
        <v>61</v>
      </c>
      <c r="D32" s="19">
        <v>61</v>
      </c>
      <c r="E32" s="20">
        <v>67</v>
      </c>
      <c r="F32" s="20">
        <v>59</v>
      </c>
      <c r="G32" s="20">
        <v>47</v>
      </c>
      <c r="H32" s="20">
        <v>44</v>
      </c>
      <c r="I32" s="20">
        <v>52</v>
      </c>
      <c r="J32" s="20">
        <v>47</v>
      </c>
      <c r="K32" s="20">
        <v>53</v>
      </c>
      <c r="L32" s="20">
        <v>72</v>
      </c>
      <c r="M32" s="20">
        <v>188</v>
      </c>
      <c r="N32" s="21">
        <v>263</v>
      </c>
      <c r="O32" s="21">
        <f t="shared" si="12"/>
        <v>953</v>
      </c>
      <c r="P32" s="22">
        <v>4870254</v>
      </c>
      <c r="Q32" s="23">
        <v>2424704</v>
      </c>
      <c r="R32" s="23">
        <v>2445550</v>
      </c>
      <c r="S32" s="23">
        <v>331623</v>
      </c>
      <c r="T32" s="23">
        <v>323944</v>
      </c>
      <c r="U32" s="23">
        <v>335679</v>
      </c>
      <c r="V32" s="23">
        <v>360084</v>
      </c>
      <c r="W32" s="23">
        <v>346485</v>
      </c>
      <c r="X32" s="23">
        <v>319252</v>
      </c>
      <c r="Y32" s="23">
        <v>294184</v>
      </c>
      <c r="Z32" s="23">
        <v>305508</v>
      </c>
      <c r="AA32" s="23">
        <v>316696</v>
      </c>
      <c r="AB32" s="23">
        <v>341980</v>
      </c>
      <c r="AC32" s="23">
        <v>337194</v>
      </c>
      <c r="AD32" s="23">
        <v>310888</v>
      </c>
      <c r="AE32" s="23">
        <v>271506</v>
      </c>
      <c r="AF32" s="23">
        <v>216252</v>
      </c>
      <c r="AG32" s="23">
        <v>170075</v>
      </c>
      <c r="AH32" s="23">
        <v>127086</v>
      </c>
      <c r="AI32" s="23">
        <v>88694</v>
      </c>
      <c r="AJ32" s="24">
        <v>72713</v>
      </c>
      <c r="AK32" s="32">
        <f t="shared" si="2"/>
        <v>3.8598046576986518E-4</v>
      </c>
      <c r="AL32" s="25">
        <f t="shared" si="3"/>
        <v>7.1252821687539707E-5</v>
      </c>
      <c r="AM32" s="25">
        <f t="shared" si="4"/>
        <v>8.3502106659080711E-5</v>
      </c>
      <c r="AN32" s="25">
        <f t="shared" si="5"/>
        <v>7.6617609660991533E-5</v>
      </c>
      <c r="AO32" s="25">
        <f t="shared" si="6"/>
        <v>7.0716356693303155E-5</v>
      </c>
      <c r="AP32" s="25">
        <f t="shared" si="7"/>
        <v>7.656359047902305E-5</v>
      </c>
      <c r="AQ32" s="25">
        <f t="shared" si="8"/>
        <v>9.1003684790708699E-5</v>
      </c>
      <c r="AR32" s="25">
        <f t="shared" si="9"/>
        <v>1.863706134958209E-4</v>
      </c>
      <c r="AS32" s="25">
        <f t="shared" si="10"/>
        <v>8.712577625359162E-4</v>
      </c>
      <c r="AT32" s="33">
        <f t="shared" si="11"/>
        <v>1.3106322115715208E-2</v>
      </c>
      <c r="AV32">
        <f>IF(AL32&gt;'Data Spread &amp; Correlation'!C$8+'Data Spread &amp; Correlation'!C$9,1,0)</f>
        <v>0</v>
      </c>
      <c r="AW32">
        <f>IF(AM32&gt;'Data Spread &amp; Correlation'!D$8+'Data Spread &amp; Correlation'!D$9,1,0)</f>
        <v>0</v>
      </c>
    </row>
    <row r="33" spans="1:49" x14ac:dyDescent="0.2">
      <c r="A33" t="str">
        <f t="shared" si="0"/>
        <v>Arkansas</v>
      </c>
      <c r="B33" t="str">
        <f t="shared" si="1"/>
        <v>2011</v>
      </c>
      <c r="C33" s="11" t="s">
        <v>62</v>
      </c>
      <c r="D33" s="19">
        <v>57</v>
      </c>
      <c r="E33" s="20">
        <v>48</v>
      </c>
      <c r="F33" s="20">
        <v>61</v>
      </c>
      <c r="G33" s="20">
        <v>68</v>
      </c>
      <c r="H33" s="20">
        <v>64</v>
      </c>
      <c r="I33" s="20">
        <v>48</v>
      </c>
      <c r="J33" s="20">
        <v>68</v>
      </c>
      <c r="K33" s="20">
        <v>66</v>
      </c>
      <c r="L33" s="20">
        <v>74</v>
      </c>
      <c r="M33" s="20">
        <v>193</v>
      </c>
      <c r="N33" s="21">
        <v>343</v>
      </c>
      <c r="O33" s="21">
        <f t="shared" si="12"/>
        <v>1090</v>
      </c>
      <c r="P33" s="22">
        <v>2878087</v>
      </c>
      <c r="Q33" s="23">
        <v>1415565</v>
      </c>
      <c r="R33" s="23">
        <v>1462522</v>
      </c>
      <c r="S33" s="23">
        <v>179500</v>
      </c>
      <c r="T33" s="23">
        <v>186565</v>
      </c>
      <c r="U33" s="23">
        <v>205530</v>
      </c>
      <c r="V33" s="23">
        <v>211209</v>
      </c>
      <c r="W33" s="23">
        <v>196543</v>
      </c>
      <c r="X33" s="23">
        <v>187640</v>
      </c>
      <c r="Y33" s="23">
        <v>178918</v>
      </c>
      <c r="Z33" s="23">
        <v>181145</v>
      </c>
      <c r="AA33" s="23">
        <v>198157</v>
      </c>
      <c r="AB33" s="23">
        <v>209359</v>
      </c>
      <c r="AC33" s="23">
        <v>201746</v>
      </c>
      <c r="AD33" s="23">
        <v>180926</v>
      </c>
      <c r="AE33" s="23">
        <v>161145</v>
      </c>
      <c r="AF33" s="23">
        <v>124479</v>
      </c>
      <c r="AG33" s="23">
        <v>96199</v>
      </c>
      <c r="AH33" s="23">
        <v>74103</v>
      </c>
      <c r="AI33" s="23">
        <v>54946</v>
      </c>
      <c r="AJ33" s="24">
        <v>50424</v>
      </c>
      <c r="AK33" s="32">
        <f t="shared" si="2"/>
        <v>5.8495821727019501E-4</v>
      </c>
      <c r="AL33" s="25">
        <f t="shared" si="3"/>
        <v>1.7342735816575064E-4</v>
      </c>
      <c r="AM33" s="25">
        <f t="shared" si="4"/>
        <v>1.4960073770330985E-4</v>
      </c>
      <c r="AN33" s="25">
        <f t="shared" si="5"/>
        <v>1.8550952373157863E-4</v>
      </c>
      <c r="AO33" s="25">
        <f t="shared" si="6"/>
        <v>1.6873098480893852E-4</v>
      </c>
      <c r="AP33" s="25">
        <f t="shared" si="7"/>
        <v>1.1675849235596745E-4</v>
      </c>
      <c r="AQ33" s="25">
        <f t="shared" si="8"/>
        <v>1.9294240084660787E-4</v>
      </c>
      <c r="AR33" s="25">
        <f t="shared" si="9"/>
        <v>3.3533020962669589E-4</v>
      </c>
      <c r="AS33" s="25">
        <f t="shared" si="10"/>
        <v>1.4955559516152779E-3</v>
      </c>
      <c r="AT33" s="33">
        <f t="shared" si="11"/>
        <v>2.1616690464858004E-2</v>
      </c>
      <c r="AV33">
        <f>IF(AL33&gt;'Data Spread &amp; Correlation'!C$8+'Data Spread &amp; Correlation'!C$9,1,0)</f>
        <v>0</v>
      </c>
      <c r="AW33">
        <f>IF(AM33&gt;'Data Spread &amp; Correlation'!D$8+'Data Spread &amp; Correlation'!D$9,1,0)</f>
        <v>0</v>
      </c>
    </row>
    <row r="34" spans="1:49" x14ac:dyDescent="0.2">
      <c r="A34" t="str">
        <f t="shared" si="0"/>
        <v>Arkansas</v>
      </c>
      <c r="B34" t="str">
        <f t="shared" si="1"/>
        <v>2012</v>
      </c>
      <c r="C34" s="11" t="s">
        <v>63</v>
      </c>
      <c r="D34" s="19">
        <v>64</v>
      </c>
      <c r="E34" s="20">
        <v>54</v>
      </c>
      <c r="F34" s="20">
        <v>42</v>
      </c>
      <c r="G34" s="20">
        <v>40</v>
      </c>
      <c r="H34" s="20">
        <v>70</v>
      </c>
      <c r="I34" s="20">
        <v>52</v>
      </c>
      <c r="J34" s="20">
        <v>72</v>
      </c>
      <c r="K34" s="20">
        <v>55</v>
      </c>
      <c r="L34" s="20">
        <v>73</v>
      </c>
      <c r="M34" s="20">
        <v>159</v>
      </c>
      <c r="N34" s="21">
        <v>353</v>
      </c>
      <c r="O34" s="21">
        <f t="shared" si="12"/>
        <v>1034</v>
      </c>
      <c r="P34" s="22">
        <v>2815243</v>
      </c>
      <c r="Q34" s="23">
        <v>1385810</v>
      </c>
      <c r="R34" s="23">
        <v>1429433</v>
      </c>
      <c r="S34" s="23">
        <v>164714</v>
      </c>
      <c r="T34" s="23">
        <v>176218</v>
      </c>
      <c r="U34" s="23">
        <v>191858</v>
      </c>
      <c r="V34" s="23">
        <v>201319</v>
      </c>
      <c r="W34" s="23">
        <v>173261</v>
      </c>
      <c r="X34" s="23">
        <v>156397</v>
      </c>
      <c r="Y34" s="23">
        <v>162690</v>
      </c>
      <c r="Z34" s="23">
        <v>184316</v>
      </c>
      <c r="AA34" s="23">
        <v>208645</v>
      </c>
      <c r="AB34" s="23">
        <v>224019</v>
      </c>
      <c r="AC34" s="23">
        <v>215445</v>
      </c>
      <c r="AD34" s="23">
        <v>190146</v>
      </c>
      <c r="AE34" s="23">
        <v>170975</v>
      </c>
      <c r="AF34" s="23">
        <v>129156</v>
      </c>
      <c r="AG34" s="23">
        <v>93893</v>
      </c>
      <c r="AH34" s="23">
        <v>71335</v>
      </c>
      <c r="AI34" s="23">
        <v>54085</v>
      </c>
      <c r="AJ34" s="24">
        <v>46727</v>
      </c>
      <c r="AK34" s="32">
        <f t="shared" si="2"/>
        <v>7.1639326347487154E-4</v>
      </c>
      <c r="AL34" s="25">
        <f t="shared" si="3"/>
        <v>1.9561177582890491E-4</v>
      </c>
      <c r="AM34" s="25">
        <f t="shared" si="4"/>
        <v>1.1212558065032837E-4</v>
      </c>
      <c r="AN34" s="25">
        <f t="shared" si="5"/>
        <v>1.2535766107675962E-4</v>
      </c>
      <c r="AO34" s="25">
        <f t="shared" si="6"/>
        <v>1.7813472583793304E-4</v>
      </c>
      <c r="AP34" s="25">
        <f t="shared" si="7"/>
        <v>1.1832596071578105E-4</v>
      </c>
      <c r="AQ34" s="25">
        <f t="shared" si="8"/>
        <v>1.5230352153433336E-4</v>
      </c>
      <c r="AR34" s="25">
        <f t="shared" si="9"/>
        <v>3.2728234603158948E-4</v>
      </c>
      <c r="AS34" s="25">
        <f t="shared" si="10"/>
        <v>1.2677403922819327E-3</v>
      </c>
      <c r="AT34" s="33">
        <f t="shared" si="11"/>
        <v>2.212853382412738E-2</v>
      </c>
      <c r="AV34">
        <f>IF(AL34&gt;'Data Spread &amp; Correlation'!C$8+'Data Spread &amp; Correlation'!C$9,1,0)</f>
        <v>0</v>
      </c>
      <c r="AW34">
        <f>IF(AM34&gt;'Data Spread &amp; Correlation'!D$8+'Data Spread &amp; Correlation'!D$9,1,0)</f>
        <v>0</v>
      </c>
    </row>
    <row r="35" spans="1:49" x14ac:dyDescent="0.2">
      <c r="A35" t="str">
        <f t="shared" si="0"/>
        <v>Arkansas</v>
      </c>
      <c r="B35" t="str">
        <f t="shared" si="1"/>
        <v>2013</v>
      </c>
      <c r="C35" s="11" t="s">
        <v>64</v>
      </c>
      <c r="D35" s="19">
        <v>59</v>
      </c>
      <c r="E35" s="20">
        <v>50</v>
      </c>
      <c r="F35" s="20">
        <v>61</v>
      </c>
      <c r="G35" s="20">
        <v>68</v>
      </c>
      <c r="H35" s="20">
        <v>53</v>
      </c>
      <c r="I35" s="20">
        <v>59</v>
      </c>
      <c r="J35" s="20">
        <v>57</v>
      </c>
      <c r="K35" s="20">
        <v>35</v>
      </c>
      <c r="L35" s="20">
        <v>135</v>
      </c>
      <c r="M35" s="20">
        <v>184</v>
      </c>
      <c r="N35" s="21">
        <v>335</v>
      </c>
      <c r="O35" s="21">
        <f t="shared" si="12"/>
        <v>1096</v>
      </c>
      <c r="P35" s="22">
        <v>9516799</v>
      </c>
      <c r="Q35" s="23">
        <v>4704226</v>
      </c>
      <c r="R35" s="23">
        <v>4812573</v>
      </c>
      <c r="S35" s="23">
        <v>731193</v>
      </c>
      <c r="T35" s="23">
        <v>732969</v>
      </c>
      <c r="U35" s="23">
        <v>718805</v>
      </c>
      <c r="V35" s="23">
        <v>708837</v>
      </c>
      <c r="W35" s="23">
        <v>697149</v>
      </c>
      <c r="X35" s="23">
        <v>699238</v>
      </c>
      <c r="Y35" s="23">
        <v>674960</v>
      </c>
      <c r="Z35" s="23">
        <v>677543</v>
      </c>
      <c r="AA35" s="23">
        <v>663394</v>
      </c>
      <c r="AB35" s="23">
        <v>665908</v>
      </c>
      <c r="AC35" s="23">
        <v>622103</v>
      </c>
      <c r="AD35" s="23">
        <v>523118</v>
      </c>
      <c r="AE35" s="23">
        <v>439985</v>
      </c>
      <c r="AF35" s="23">
        <v>315766</v>
      </c>
      <c r="AG35" s="23">
        <v>228231</v>
      </c>
      <c r="AH35" s="23">
        <v>174536</v>
      </c>
      <c r="AI35" s="23">
        <v>127169</v>
      </c>
      <c r="AJ35" s="24">
        <v>114244</v>
      </c>
      <c r="AK35" s="32">
        <f t="shared" si="2"/>
        <v>1.4907144898816045E-4</v>
      </c>
      <c r="AL35" s="25">
        <f t="shared" si="3"/>
        <v>3.9262309422816502E-5</v>
      </c>
      <c r="AM35" s="25">
        <f t="shared" si="4"/>
        <v>4.3385922761677567E-5</v>
      </c>
      <c r="AN35" s="25">
        <f t="shared" si="5"/>
        <v>4.948340777675415E-5</v>
      </c>
      <c r="AO35" s="25">
        <f t="shared" si="6"/>
        <v>3.9524601081184273E-5</v>
      </c>
      <c r="AP35" s="25">
        <f t="shared" si="7"/>
        <v>4.5807062206766868E-5</v>
      </c>
      <c r="AQ35" s="25">
        <f t="shared" si="8"/>
        <v>3.6340869045159241E-5</v>
      </c>
      <c r="AR35" s="25">
        <f t="shared" si="9"/>
        <v>2.4816313325257307E-4</v>
      </c>
      <c r="AS35" s="25">
        <f t="shared" si="10"/>
        <v>6.098672544372814E-4</v>
      </c>
      <c r="AT35" s="33">
        <f t="shared" si="11"/>
        <v>9.5935016280942545E-3</v>
      </c>
      <c r="AV35">
        <f>IF(AL35&gt;'Data Spread &amp; Correlation'!C$8+'Data Spread &amp; Correlation'!C$9,1,0)</f>
        <v>0</v>
      </c>
      <c r="AW35">
        <f>IF(AM35&gt;'Data Spread &amp; Correlation'!D$8+'Data Spread &amp; Correlation'!D$9,1,0)</f>
        <v>0</v>
      </c>
    </row>
    <row r="36" spans="1:49" x14ac:dyDescent="0.2">
      <c r="A36" t="str">
        <f t="shared" si="0"/>
        <v>Arkansas</v>
      </c>
      <c r="B36" t="str">
        <f t="shared" si="1"/>
        <v>2014</v>
      </c>
      <c r="C36" s="11" t="s">
        <v>65</v>
      </c>
      <c r="D36" s="19">
        <v>38</v>
      </c>
      <c r="E36" s="20">
        <v>50</v>
      </c>
      <c r="F36" s="20">
        <v>44</v>
      </c>
      <c r="G36" s="20">
        <v>63</v>
      </c>
      <c r="H36" s="20">
        <v>55</v>
      </c>
      <c r="I36" s="20">
        <v>65</v>
      </c>
      <c r="J36" s="20">
        <v>56</v>
      </c>
      <c r="K36" s="20">
        <v>64</v>
      </c>
      <c r="L36" s="20">
        <v>97</v>
      </c>
      <c r="M36" s="20">
        <v>184</v>
      </c>
      <c r="N36" s="21">
        <v>260</v>
      </c>
      <c r="O36" s="21">
        <f t="shared" si="12"/>
        <v>976</v>
      </c>
      <c r="P36" s="22">
        <v>4264645</v>
      </c>
      <c r="Q36" s="23">
        <v>2107958</v>
      </c>
      <c r="R36" s="23">
        <v>2156687</v>
      </c>
      <c r="S36" s="23">
        <v>296384</v>
      </c>
      <c r="T36" s="23">
        <v>289636</v>
      </c>
      <c r="U36" s="23">
        <v>277771</v>
      </c>
      <c r="V36" s="23">
        <v>297024</v>
      </c>
      <c r="W36" s="23">
        <v>341584</v>
      </c>
      <c r="X36" s="23">
        <v>321819</v>
      </c>
      <c r="Y36" s="23">
        <v>292054</v>
      </c>
      <c r="Z36" s="23">
        <v>266836</v>
      </c>
      <c r="AA36" s="23">
        <v>265453</v>
      </c>
      <c r="AB36" s="23">
        <v>281717</v>
      </c>
      <c r="AC36" s="23">
        <v>294919</v>
      </c>
      <c r="AD36" s="23">
        <v>268266</v>
      </c>
      <c r="AE36" s="23">
        <v>226489</v>
      </c>
      <c r="AF36" s="23">
        <v>170964</v>
      </c>
      <c r="AG36" s="23">
        <v>132208</v>
      </c>
      <c r="AH36" s="23">
        <v>99094</v>
      </c>
      <c r="AI36" s="23">
        <v>73923</v>
      </c>
      <c r="AJ36" s="24">
        <v>67303</v>
      </c>
      <c r="AK36" s="32">
        <f t="shared" si="2"/>
        <v>2.9691211401425179E-4</v>
      </c>
      <c r="AL36" s="25">
        <f t="shared" si="3"/>
        <v>9.8694587835539564E-5</v>
      </c>
      <c r="AM36" s="25">
        <f t="shared" si="4"/>
        <v>6.8899857189386914E-5</v>
      </c>
      <c r="AN36" s="25">
        <f t="shared" si="5"/>
        <v>1.0262709061972102E-4</v>
      </c>
      <c r="AO36" s="25">
        <f t="shared" si="6"/>
        <v>1.0332732782379497E-4</v>
      </c>
      <c r="AP36" s="25">
        <f t="shared" si="7"/>
        <v>1.1272275751080404E-4</v>
      </c>
      <c r="AQ36" s="25">
        <f t="shared" si="8"/>
        <v>1.2935695445220362E-4</v>
      </c>
      <c r="AR36" s="25">
        <f t="shared" si="9"/>
        <v>3.1995039119707625E-4</v>
      </c>
      <c r="AS36" s="25">
        <f t="shared" si="10"/>
        <v>1.0634793112815504E-3</v>
      </c>
      <c r="AT36" s="33">
        <f t="shared" si="11"/>
        <v>1.4501582396029895E-2</v>
      </c>
      <c r="AV36">
        <f>IF(AL36&gt;'Data Spread &amp; Correlation'!C$8+'Data Spread &amp; Correlation'!C$9,1,0)</f>
        <v>0</v>
      </c>
      <c r="AW36">
        <f>IF(AM36&gt;'Data Spread &amp; Correlation'!D$8+'Data Spread &amp; Correlation'!D$9,1,0)</f>
        <v>0</v>
      </c>
    </row>
    <row r="37" spans="1:49" x14ac:dyDescent="0.2">
      <c r="A37" t="str">
        <f t="shared" si="0"/>
        <v>Arkansas</v>
      </c>
      <c r="B37" t="str">
        <f t="shared" si="1"/>
        <v>2015</v>
      </c>
      <c r="C37" s="11" t="s">
        <v>66</v>
      </c>
      <c r="D37" s="19">
        <v>60</v>
      </c>
      <c r="E37" s="20">
        <v>40</v>
      </c>
      <c r="F37" s="20">
        <v>41</v>
      </c>
      <c r="G37" s="20">
        <v>61</v>
      </c>
      <c r="H37" s="20">
        <v>38</v>
      </c>
      <c r="I37" s="20">
        <v>38</v>
      </c>
      <c r="J37" s="20">
        <v>48</v>
      </c>
      <c r="K37" s="20">
        <v>54</v>
      </c>
      <c r="L37" s="20">
        <v>97</v>
      </c>
      <c r="M37" s="20">
        <v>185</v>
      </c>
      <c r="N37" s="21">
        <v>268</v>
      </c>
      <c r="O37" s="21">
        <f t="shared" si="12"/>
        <v>930</v>
      </c>
      <c r="P37" s="22">
        <v>2108463</v>
      </c>
      <c r="Q37" s="23">
        <v>1046635</v>
      </c>
      <c r="R37" s="23">
        <v>1061828</v>
      </c>
      <c r="S37" s="23">
        <v>141486</v>
      </c>
      <c r="T37" s="23">
        <v>143598</v>
      </c>
      <c r="U37" s="23">
        <v>141258</v>
      </c>
      <c r="V37" s="23">
        <v>140362</v>
      </c>
      <c r="W37" s="23">
        <v>148345</v>
      </c>
      <c r="X37" s="23">
        <v>147462</v>
      </c>
      <c r="Y37" s="23">
        <v>143717</v>
      </c>
      <c r="Z37" s="23">
        <v>129562</v>
      </c>
      <c r="AA37" s="23">
        <v>132327</v>
      </c>
      <c r="AB37" s="23">
        <v>138559</v>
      </c>
      <c r="AC37" s="23">
        <v>152919</v>
      </c>
      <c r="AD37" s="23">
        <v>142787</v>
      </c>
      <c r="AE37" s="23">
        <v>122749</v>
      </c>
      <c r="AF37" s="23">
        <v>89473</v>
      </c>
      <c r="AG37" s="23">
        <v>64352</v>
      </c>
      <c r="AH37" s="23">
        <v>50750</v>
      </c>
      <c r="AI37" s="23">
        <v>39474</v>
      </c>
      <c r="AJ37" s="24">
        <v>40441</v>
      </c>
      <c r="AK37" s="32">
        <f t="shared" si="2"/>
        <v>7.067837100490508E-4</v>
      </c>
      <c r="AL37" s="25">
        <f t="shared" si="3"/>
        <v>1.6850619260257814E-4</v>
      </c>
      <c r="AM37" s="25">
        <f t="shared" si="4"/>
        <v>1.4201249017169656E-4</v>
      </c>
      <c r="AN37" s="25">
        <f t="shared" si="5"/>
        <v>2.0949312965564139E-4</v>
      </c>
      <c r="AO37" s="25">
        <f t="shared" si="6"/>
        <v>1.4509964145114916E-4</v>
      </c>
      <c r="AP37" s="25">
        <f t="shared" si="7"/>
        <v>1.3037004508058926E-4</v>
      </c>
      <c r="AQ37" s="25">
        <f t="shared" si="8"/>
        <v>2.0336225596529283E-4</v>
      </c>
      <c r="AR37" s="25">
        <f t="shared" si="9"/>
        <v>6.3058670567202985E-4</v>
      </c>
      <c r="AS37" s="25">
        <f t="shared" si="10"/>
        <v>2.0504522078382691E-3</v>
      </c>
      <c r="AT37" s="33">
        <f t="shared" si="11"/>
        <v>2.2996463984570115E-2</v>
      </c>
      <c r="AV37">
        <f>IF(AL37&gt;'Data Spread &amp; Correlation'!C$8+'Data Spread &amp; Correlation'!C$9,1,0)</f>
        <v>0</v>
      </c>
      <c r="AW37">
        <f>IF(AM37&gt;'Data Spread &amp; Correlation'!D$8+'Data Spread &amp; Correlation'!D$9,1,0)</f>
        <v>0</v>
      </c>
    </row>
    <row r="38" spans="1:49" x14ac:dyDescent="0.2">
      <c r="A38" t="str">
        <f t="shared" si="0"/>
        <v>Arkansas</v>
      </c>
      <c r="B38" t="str">
        <f t="shared" si="1"/>
        <v>2016</v>
      </c>
      <c r="C38" s="11" t="s">
        <v>67</v>
      </c>
      <c r="D38" s="19">
        <v>58</v>
      </c>
      <c r="E38" s="20">
        <v>43</v>
      </c>
      <c r="F38" s="20">
        <v>69</v>
      </c>
      <c r="G38" s="20">
        <v>59</v>
      </c>
      <c r="H38" s="20">
        <v>46</v>
      </c>
      <c r="I38" s="20">
        <v>58</v>
      </c>
      <c r="J38" s="20">
        <v>52</v>
      </c>
      <c r="K38" s="20">
        <v>54</v>
      </c>
      <c r="L38" s="20">
        <v>107</v>
      </c>
      <c r="M38" s="20">
        <v>165</v>
      </c>
      <c r="N38" s="21">
        <v>239</v>
      </c>
      <c r="O38" s="21">
        <f t="shared" si="12"/>
        <v>950</v>
      </c>
      <c r="P38" s="22">
        <v>5804131</v>
      </c>
      <c r="Q38" s="23">
        <v>2835121</v>
      </c>
      <c r="R38" s="23">
        <v>2969010</v>
      </c>
      <c r="S38" s="23">
        <v>357046</v>
      </c>
      <c r="T38" s="23">
        <v>367441</v>
      </c>
      <c r="U38" s="23">
        <v>373197</v>
      </c>
      <c r="V38" s="23">
        <v>386153</v>
      </c>
      <c r="W38" s="23">
        <v>397720</v>
      </c>
      <c r="X38" s="23">
        <v>393482</v>
      </c>
      <c r="Y38" s="23">
        <v>383235</v>
      </c>
      <c r="Z38" s="23">
        <v>354140</v>
      </c>
      <c r="AA38" s="23">
        <v>382827</v>
      </c>
      <c r="AB38" s="23">
        <v>413274</v>
      </c>
      <c r="AC38" s="23">
        <v>441345</v>
      </c>
      <c r="AD38" s="23">
        <v>405597</v>
      </c>
      <c r="AE38" s="23">
        <v>353791</v>
      </c>
      <c r="AF38" s="23">
        <v>273481</v>
      </c>
      <c r="AG38" s="23">
        <v>191456</v>
      </c>
      <c r="AH38" s="23">
        <v>134419</v>
      </c>
      <c r="AI38" s="23">
        <v>98709</v>
      </c>
      <c r="AJ38" s="24">
        <v>94956</v>
      </c>
      <c r="AK38" s="32">
        <f t="shared" si="2"/>
        <v>2.8287671616542405E-4</v>
      </c>
      <c r="AL38" s="25">
        <f t="shared" si="3"/>
        <v>7.020973809067318E-5</v>
      </c>
      <c r="AM38" s="25">
        <f t="shared" si="4"/>
        <v>8.8024463146453571E-5</v>
      </c>
      <c r="AN38" s="25">
        <f t="shared" si="5"/>
        <v>7.596074245832137E-5</v>
      </c>
      <c r="AO38" s="25">
        <f t="shared" si="6"/>
        <v>6.2417991578998783E-5</v>
      </c>
      <c r="AP38" s="25">
        <f t="shared" si="7"/>
        <v>6.786649957466426E-5</v>
      </c>
      <c r="AQ38" s="25">
        <f t="shared" si="8"/>
        <v>7.1109893756551325E-5</v>
      </c>
      <c r="AR38" s="25">
        <f t="shared" si="9"/>
        <v>2.301387069645995E-4</v>
      </c>
      <c r="AS38" s="25">
        <f t="shared" si="10"/>
        <v>7.077656909508939E-4</v>
      </c>
      <c r="AT38" s="33">
        <f t="shared" si="11"/>
        <v>1.0004633725093727E-2</v>
      </c>
      <c r="AV38">
        <f>IF(AL38&gt;'Data Spread &amp; Correlation'!C$8+'Data Spread &amp; Correlation'!C$9,1,0)</f>
        <v>0</v>
      </c>
      <c r="AW38">
        <f>IF(AM38&gt;'Data Spread &amp; Correlation'!D$8+'Data Spread &amp; Correlation'!D$9,1,0)</f>
        <v>0</v>
      </c>
    </row>
    <row r="39" spans="1:49" x14ac:dyDescent="0.2">
      <c r="A39" t="str">
        <f t="shared" si="0"/>
        <v>Arkansas</v>
      </c>
      <c r="B39" t="str">
        <f t="shared" si="1"/>
        <v>2017</v>
      </c>
      <c r="C39" s="11" t="s">
        <v>68</v>
      </c>
      <c r="D39" s="19">
        <v>50</v>
      </c>
      <c r="E39" s="20">
        <v>60</v>
      </c>
      <c r="F39" s="20">
        <v>51</v>
      </c>
      <c r="G39" s="20">
        <v>67</v>
      </c>
      <c r="H39" s="20">
        <v>52</v>
      </c>
      <c r="I39" s="20">
        <v>45</v>
      </c>
      <c r="J39" s="20">
        <v>48</v>
      </c>
      <c r="K39" s="20">
        <v>62</v>
      </c>
      <c r="L39" s="20">
        <v>124</v>
      </c>
      <c r="M39" s="20">
        <v>220</v>
      </c>
      <c r="N39" s="21">
        <v>240</v>
      </c>
      <c r="O39" s="21">
        <f t="shared" si="12"/>
        <v>1019</v>
      </c>
      <c r="P39" s="22">
        <v>5004657</v>
      </c>
      <c r="Q39" s="23">
        <v>2477455</v>
      </c>
      <c r="R39" s="23">
        <v>2527202</v>
      </c>
      <c r="S39" s="23">
        <v>306278</v>
      </c>
      <c r="T39" s="23">
        <v>335223</v>
      </c>
      <c r="U39" s="23">
        <v>345430</v>
      </c>
      <c r="V39" s="23">
        <v>349344</v>
      </c>
      <c r="W39" s="23">
        <v>341636</v>
      </c>
      <c r="X39" s="23">
        <v>299985</v>
      </c>
      <c r="Y39" s="23">
        <v>314081</v>
      </c>
      <c r="Z39" s="23">
        <v>310873</v>
      </c>
      <c r="AA39" s="23">
        <v>320541</v>
      </c>
      <c r="AB39" s="23">
        <v>337926</v>
      </c>
      <c r="AC39" s="23">
        <v>366922</v>
      </c>
      <c r="AD39" s="23">
        <v>346757</v>
      </c>
      <c r="AE39" s="23">
        <v>305416</v>
      </c>
      <c r="AF39" s="23">
        <v>235887</v>
      </c>
      <c r="AG39" s="23">
        <v>172482</v>
      </c>
      <c r="AH39" s="23">
        <v>122894</v>
      </c>
      <c r="AI39" s="23">
        <v>92645</v>
      </c>
      <c r="AJ39" s="24">
        <v>101449</v>
      </c>
      <c r="AK39" s="32">
        <f t="shared" si="2"/>
        <v>3.5915083682144978E-4</v>
      </c>
      <c r="AL39" s="25">
        <f t="shared" si="3"/>
        <v>7.052051485852556E-5</v>
      </c>
      <c r="AM39" s="25">
        <f t="shared" si="4"/>
        <v>7.3808214420098995E-5</v>
      </c>
      <c r="AN39" s="25">
        <f t="shared" si="5"/>
        <v>1.0910879286591344E-4</v>
      </c>
      <c r="AO39" s="25">
        <f t="shared" si="6"/>
        <v>8.2354841672816883E-5</v>
      </c>
      <c r="AP39" s="25">
        <f t="shared" si="7"/>
        <v>6.384355208498853E-5</v>
      </c>
      <c r="AQ39" s="25">
        <f t="shared" si="8"/>
        <v>9.5066799760186327E-5</v>
      </c>
      <c r="AR39" s="25">
        <f t="shared" si="9"/>
        <v>3.0364694675648742E-4</v>
      </c>
      <c r="AS39" s="25">
        <f t="shared" si="10"/>
        <v>1.020696950435884E-3</v>
      </c>
      <c r="AT39" s="33">
        <f t="shared" si="11"/>
        <v>1.0044455834951551E-2</v>
      </c>
      <c r="AV39">
        <f>IF(AL39&gt;'Data Spread &amp; Correlation'!C$8+'Data Spread &amp; Correlation'!C$9,1,0)</f>
        <v>0</v>
      </c>
      <c r="AW39">
        <f>IF(AM39&gt;'Data Spread &amp; Correlation'!D$8+'Data Spread &amp; Correlation'!D$9,1,0)</f>
        <v>0</v>
      </c>
    </row>
    <row r="40" spans="1:49" x14ac:dyDescent="0.2">
      <c r="A40" t="str">
        <f t="shared" si="0"/>
        <v>California</v>
      </c>
      <c r="B40" t="str">
        <f t="shared" si="1"/>
        <v>2009</v>
      </c>
      <c r="C40" s="11" t="s">
        <v>69</v>
      </c>
      <c r="D40" s="19">
        <v>61</v>
      </c>
      <c r="E40" s="20">
        <v>56</v>
      </c>
      <c r="F40" s="20">
        <v>63</v>
      </c>
      <c r="G40" s="20">
        <v>126</v>
      </c>
      <c r="H40" s="20">
        <v>174</v>
      </c>
      <c r="I40" s="20">
        <v>346</v>
      </c>
      <c r="J40" s="20">
        <v>68</v>
      </c>
      <c r="K40" s="20">
        <v>436</v>
      </c>
      <c r="L40" s="20">
        <v>708</v>
      </c>
      <c r="M40" s="20">
        <v>1633</v>
      </c>
      <c r="N40" s="21">
        <v>2856</v>
      </c>
      <c r="O40" s="21">
        <f t="shared" si="12"/>
        <v>6527</v>
      </c>
      <c r="P40" s="22">
        <v>36308527</v>
      </c>
      <c r="Q40" s="23">
        <v>18158626</v>
      </c>
      <c r="R40" s="23">
        <v>18149901</v>
      </c>
      <c r="S40" s="23">
        <v>2705688</v>
      </c>
      <c r="T40" s="23">
        <v>2478858</v>
      </c>
      <c r="U40" s="23">
        <v>2641867</v>
      </c>
      <c r="V40" s="23">
        <v>2663309</v>
      </c>
      <c r="W40" s="23">
        <v>2615611</v>
      </c>
      <c r="X40" s="23">
        <v>2727694</v>
      </c>
      <c r="Y40" s="23">
        <v>2561522</v>
      </c>
      <c r="Z40" s="23">
        <v>2666504</v>
      </c>
      <c r="AA40" s="23">
        <v>2684462</v>
      </c>
      <c r="AB40" s="23">
        <v>2675684</v>
      </c>
      <c r="AC40" s="23">
        <v>2388778</v>
      </c>
      <c r="AD40" s="23">
        <v>2007490</v>
      </c>
      <c r="AE40" s="23">
        <v>1555345</v>
      </c>
      <c r="AF40" s="23">
        <v>1140355</v>
      </c>
      <c r="AG40" s="23">
        <v>912814</v>
      </c>
      <c r="AH40" s="23">
        <v>767116</v>
      </c>
      <c r="AI40" s="23">
        <v>608415</v>
      </c>
      <c r="AJ40" s="24">
        <v>543364</v>
      </c>
      <c r="AK40" s="32">
        <f t="shared" si="2"/>
        <v>4.3242236355411266E-5</v>
      </c>
      <c r="AL40" s="25">
        <f t="shared" si="3"/>
        <v>1.3279369620512721E-5</v>
      </c>
      <c r="AM40" s="25">
        <f t="shared" si="4"/>
        <v>1.1934259280307336E-5</v>
      </c>
      <c r="AN40" s="25">
        <f t="shared" si="5"/>
        <v>2.3822056047625962E-5</v>
      </c>
      <c r="AO40" s="25">
        <f t="shared" si="6"/>
        <v>3.2517493103114466E-5</v>
      </c>
      <c r="AP40" s="25">
        <f t="shared" si="7"/>
        <v>6.8319201526243062E-5</v>
      </c>
      <c r="AQ40" s="25">
        <f t="shared" si="8"/>
        <v>1.2237445741944267E-4</v>
      </c>
      <c r="AR40" s="25">
        <f t="shared" si="9"/>
        <v>3.4483279262447468E-4</v>
      </c>
      <c r="AS40" s="25">
        <f t="shared" si="10"/>
        <v>1.1871778971175495E-3</v>
      </c>
      <c r="AT40" s="33">
        <f t="shared" si="11"/>
        <v>1.2012205446072982E-2</v>
      </c>
      <c r="AV40">
        <f>IF(AL40&gt;'Data Spread &amp; Correlation'!C$8+'Data Spread &amp; Correlation'!C$9,1,0)</f>
        <v>0</v>
      </c>
      <c r="AW40">
        <f>IF(AM40&gt;'Data Spread &amp; Correlation'!D$8+'Data Spread &amp; Correlation'!D$9,1,0)</f>
        <v>0</v>
      </c>
    </row>
    <row r="41" spans="1:49" x14ac:dyDescent="0.2">
      <c r="A41" t="str">
        <f t="shared" si="0"/>
        <v>California</v>
      </c>
      <c r="B41" t="str">
        <f t="shared" si="1"/>
        <v>2010</v>
      </c>
      <c r="C41" s="11" t="s">
        <v>70</v>
      </c>
      <c r="D41" s="19">
        <v>46</v>
      </c>
      <c r="E41" s="20">
        <v>47</v>
      </c>
      <c r="F41" s="20">
        <v>46</v>
      </c>
      <c r="G41" s="20">
        <v>64</v>
      </c>
      <c r="H41" s="20">
        <v>70</v>
      </c>
      <c r="I41" s="20">
        <v>141</v>
      </c>
      <c r="J41" s="20">
        <v>58</v>
      </c>
      <c r="K41" s="20">
        <v>351</v>
      </c>
      <c r="L41" s="20">
        <v>695</v>
      </c>
      <c r="M41" s="20">
        <v>1579</v>
      </c>
      <c r="N41" s="21">
        <v>2955</v>
      </c>
      <c r="O41" s="21">
        <f t="shared" si="12"/>
        <v>6052</v>
      </c>
      <c r="P41" s="22">
        <v>2205587</v>
      </c>
      <c r="Q41" s="23">
        <v>1082486</v>
      </c>
      <c r="R41" s="23">
        <v>1123101</v>
      </c>
      <c r="S41" s="23">
        <v>150663</v>
      </c>
      <c r="T41" s="23">
        <v>150617</v>
      </c>
      <c r="U41" s="23">
        <v>148044</v>
      </c>
      <c r="V41" s="23">
        <v>158688</v>
      </c>
      <c r="W41" s="23">
        <v>152154</v>
      </c>
      <c r="X41" s="23">
        <v>150675</v>
      </c>
      <c r="Y41" s="23">
        <v>137029</v>
      </c>
      <c r="Z41" s="23">
        <v>141606</v>
      </c>
      <c r="AA41" s="23">
        <v>146600</v>
      </c>
      <c r="AB41" s="23">
        <v>156816</v>
      </c>
      <c r="AC41" s="23">
        <v>151867</v>
      </c>
      <c r="AD41" s="23">
        <v>137630</v>
      </c>
      <c r="AE41" s="23">
        <v>120073</v>
      </c>
      <c r="AF41" s="23">
        <v>92758</v>
      </c>
      <c r="AG41" s="23">
        <v>74652</v>
      </c>
      <c r="AH41" s="23">
        <v>56615</v>
      </c>
      <c r="AI41" s="23">
        <v>42558</v>
      </c>
      <c r="AJ41" s="24">
        <v>36988</v>
      </c>
      <c r="AK41" s="32">
        <f t="shared" si="2"/>
        <v>6.1727165926604407E-4</v>
      </c>
      <c r="AL41" s="25">
        <f t="shared" si="3"/>
        <v>1.9420011317179009E-4</v>
      </c>
      <c r="AM41" s="25">
        <f t="shared" si="4"/>
        <v>1.4798515001190315E-4</v>
      </c>
      <c r="AN41" s="25">
        <f t="shared" si="5"/>
        <v>2.2245085226482773E-4</v>
      </c>
      <c r="AO41" s="25">
        <f t="shared" si="6"/>
        <v>2.4288182758166034E-4</v>
      </c>
      <c r="AP41" s="25">
        <f t="shared" si="7"/>
        <v>4.5677928489745143E-4</v>
      </c>
      <c r="AQ41" s="25">
        <f t="shared" si="8"/>
        <v>1.3620330380321533E-3</v>
      </c>
      <c r="AR41" s="25">
        <f t="shared" si="9"/>
        <v>4.1514843796666865E-3</v>
      </c>
      <c r="AS41" s="25">
        <f t="shared" si="10"/>
        <v>1.5921672229336613E-2</v>
      </c>
      <c r="AT41" s="33">
        <f t="shared" si="11"/>
        <v>0.16362063371904401</v>
      </c>
      <c r="AV41">
        <f>IF(AL41&gt;'Data Spread &amp; Correlation'!C$8+'Data Spread &amp; Correlation'!C$9,1,0)</f>
        <v>0</v>
      </c>
      <c r="AW41">
        <f>IF(AM41&gt;'Data Spread &amp; Correlation'!D$8+'Data Spread &amp; Correlation'!D$9,1,0)</f>
        <v>0</v>
      </c>
    </row>
    <row r="42" spans="1:49" x14ac:dyDescent="0.2">
      <c r="A42" t="str">
        <f t="shared" si="0"/>
        <v>California</v>
      </c>
      <c r="B42" t="str">
        <f t="shared" si="1"/>
        <v>2011</v>
      </c>
      <c r="C42" s="11" t="s">
        <v>71</v>
      </c>
      <c r="D42" s="19">
        <v>63</v>
      </c>
      <c r="E42" s="20">
        <v>47</v>
      </c>
      <c r="F42" s="20">
        <v>75</v>
      </c>
      <c r="G42" s="20">
        <v>73</v>
      </c>
      <c r="H42" s="20">
        <v>78</v>
      </c>
      <c r="I42" s="20">
        <v>213</v>
      </c>
      <c r="J42" s="20">
        <v>68</v>
      </c>
      <c r="K42" s="20">
        <v>444</v>
      </c>
      <c r="L42" s="20">
        <v>671</v>
      </c>
      <c r="M42" s="20">
        <v>1617</v>
      </c>
      <c r="N42" s="21">
        <v>3050</v>
      </c>
      <c r="O42" s="21">
        <f t="shared" si="12"/>
        <v>6399</v>
      </c>
      <c r="P42" s="22">
        <v>2724339</v>
      </c>
      <c r="Q42" s="23">
        <v>1314470</v>
      </c>
      <c r="R42" s="23">
        <v>1409869</v>
      </c>
      <c r="S42" s="23">
        <v>171476</v>
      </c>
      <c r="T42" s="23">
        <v>181815</v>
      </c>
      <c r="U42" s="23">
        <v>201381</v>
      </c>
      <c r="V42" s="23">
        <v>205671</v>
      </c>
      <c r="W42" s="23">
        <v>188734</v>
      </c>
      <c r="X42" s="23">
        <v>179953</v>
      </c>
      <c r="Y42" s="23">
        <v>172358</v>
      </c>
      <c r="Z42" s="23">
        <v>172336</v>
      </c>
      <c r="AA42" s="23">
        <v>183838</v>
      </c>
      <c r="AB42" s="23">
        <v>183698</v>
      </c>
      <c r="AC42" s="23">
        <v>178492</v>
      </c>
      <c r="AD42" s="23">
        <v>165727</v>
      </c>
      <c r="AE42" s="23">
        <v>155583</v>
      </c>
      <c r="AF42" s="23">
        <v>121868</v>
      </c>
      <c r="AG42" s="23">
        <v>96816</v>
      </c>
      <c r="AH42" s="23">
        <v>69268</v>
      </c>
      <c r="AI42" s="23">
        <v>50977</v>
      </c>
      <c r="AJ42" s="24">
        <v>45278</v>
      </c>
      <c r="AK42" s="32">
        <f t="shared" si="2"/>
        <v>6.4148918799132235E-4</v>
      </c>
      <c r="AL42" s="25">
        <f t="shared" si="3"/>
        <v>1.7745487948725978E-4</v>
      </c>
      <c r="AM42" s="25">
        <f t="shared" si="4"/>
        <v>1.9015986105652818E-4</v>
      </c>
      <c r="AN42" s="25">
        <f t="shared" si="5"/>
        <v>2.0720329481622771E-4</v>
      </c>
      <c r="AO42" s="25">
        <f t="shared" si="6"/>
        <v>2.1899408715964669E-4</v>
      </c>
      <c r="AP42" s="25">
        <f t="shared" si="7"/>
        <v>5.8808912449266962E-4</v>
      </c>
      <c r="AQ42" s="25">
        <f t="shared" si="8"/>
        <v>1.3818430798916933E-3</v>
      </c>
      <c r="AR42" s="25">
        <f t="shared" si="9"/>
        <v>3.0683543377659087E-3</v>
      </c>
      <c r="AS42" s="25">
        <f t="shared" si="10"/>
        <v>1.3447544596448917E-2</v>
      </c>
      <c r="AT42" s="33">
        <f t="shared" si="11"/>
        <v>0.14132691373293874</v>
      </c>
      <c r="AV42">
        <f>IF(AL42&gt;'Data Spread &amp; Correlation'!C$8+'Data Spread &amp; Correlation'!C$9,1,0)</f>
        <v>0</v>
      </c>
      <c r="AW42">
        <f>IF(AM42&gt;'Data Spread &amp; Correlation'!D$8+'Data Spread &amp; Correlation'!D$9,1,0)</f>
        <v>0</v>
      </c>
    </row>
    <row r="43" spans="1:49" x14ac:dyDescent="0.2">
      <c r="A43" t="str">
        <f t="shared" si="0"/>
        <v>California</v>
      </c>
      <c r="B43" t="str">
        <f t="shared" si="1"/>
        <v>2012</v>
      </c>
      <c r="C43" s="11" t="s">
        <v>72</v>
      </c>
      <c r="D43" s="19">
        <v>52</v>
      </c>
      <c r="E43" s="20">
        <v>50</v>
      </c>
      <c r="F43" s="20">
        <v>74</v>
      </c>
      <c r="G43" s="20">
        <v>56</v>
      </c>
      <c r="H43" s="20">
        <v>70</v>
      </c>
      <c r="I43" s="20">
        <v>166</v>
      </c>
      <c r="J43" s="20">
        <v>56</v>
      </c>
      <c r="K43" s="20">
        <v>412</v>
      </c>
      <c r="L43" s="20">
        <v>738</v>
      </c>
      <c r="M43" s="20">
        <v>1443</v>
      </c>
      <c r="N43" s="21">
        <v>2938</v>
      </c>
      <c r="O43" s="21">
        <f t="shared" si="12"/>
        <v>6055</v>
      </c>
      <c r="P43" s="22">
        <v>3828553</v>
      </c>
      <c r="Q43" s="23">
        <v>1873362</v>
      </c>
      <c r="R43" s="23">
        <v>1955191</v>
      </c>
      <c r="S43" s="23">
        <v>257327</v>
      </c>
      <c r="T43" s="23">
        <v>243970</v>
      </c>
      <c r="U43" s="23">
        <v>245461</v>
      </c>
      <c r="V43" s="23">
        <v>283542</v>
      </c>
      <c r="W43" s="23">
        <v>324741</v>
      </c>
      <c r="X43" s="23">
        <v>285290</v>
      </c>
      <c r="Y43" s="23">
        <v>249034</v>
      </c>
      <c r="Z43" s="23">
        <v>242994</v>
      </c>
      <c r="AA43" s="23">
        <v>252079</v>
      </c>
      <c r="AB43" s="23">
        <v>272033</v>
      </c>
      <c r="AC43" s="23">
        <v>266445</v>
      </c>
      <c r="AD43" s="23">
        <v>235198</v>
      </c>
      <c r="AE43" s="23">
        <v>202625</v>
      </c>
      <c r="AF43" s="23">
        <v>144111</v>
      </c>
      <c r="AG43" s="23">
        <v>109495</v>
      </c>
      <c r="AH43" s="23">
        <v>86439</v>
      </c>
      <c r="AI43" s="23">
        <v>67571</v>
      </c>
      <c r="AJ43" s="24">
        <v>62347</v>
      </c>
      <c r="AK43" s="32">
        <f t="shared" si="2"/>
        <v>3.9638281253036019E-4</v>
      </c>
      <c r="AL43" s="25">
        <f t="shared" si="3"/>
        <v>1.1441857994283158E-4</v>
      </c>
      <c r="AM43" s="25">
        <f t="shared" si="4"/>
        <v>1.2165390122689603E-4</v>
      </c>
      <c r="AN43" s="25">
        <f t="shared" si="5"/>
        <v>1.0480532411046481E-4</v>
      </c>
      <c r="AO43" s="25">
        <f t="shared" si="6"/>
        <v>1.4139328947448154E-4</v>
      </c>
      <c r="AP43" s="25">
        <f t="shared" si="7"/>
        <v>3.0827628983913919E-4</v>
      </c>
      <c r="AQ43" s="25">
        <f t="shared" si="8"/>
        <v>9.4101954442777106E-4</v>
      </c>
      <c r="AR43" s="25">
        <f t="shared" si="9"/>
        <v>2.910025788033406E-3</v>
      </c>
      <c r="AS43" s="25">
        <f t="shared" si="10"/>
        <v>9.3695214596454784E-3</v>
      </c>
      <c r="AT43" s="33">
        <f t="shared" si="11"/>
        <v>9.7117744237894363E-2</v>
      </c>
      <c r="AV43">
        <f>IF(AL43&gt;'Data Spread &amp; Correlation'!C$8+'Data Spread &amp; Correlation'!C$9,1,0)</f>
        <v>0</v>
      </c>
      <c r="AW43">
        <f>IF(AM43&gt;'Data Spread &amp; Correlation'!D$8+'Data Spread &amp; Correlation'!D$9,1,0)</f>
        <v>0</v>
      </c>
    </row>
    <row r="44" spans="1:49" x14ac:dyDescent="0.2">
      <c r="A44" t="str">
        <f t="shared" si="0"/>
        <v>California</v>
      </c>
      <c r="B44" t="str">
        <f t="shared" si="1"/>
        <v>2013</v>
      </c>
      <c r="C44" s="11" t="s">
        <v>73</v>
      </c>
      <c r="D44" s="19">
        <v>59</v>
      </c>
      <c r="E44" s="20">
        <v>47</v>
      </c>
      <c r="F44" s="20">
        <v>55</v>
      </c>
      <c r="G44" s="20">
        <v>50</v>
      </c>
      <c r="H44" s="20">
        <v>62</v>
      </c>
      <c r="I44" s="20">
        <v>181</v>
      </c>
      <c r="J44" s="20">
        <v>43</v>
      </c>
      <c r="K44" s="20">
        <v>501</v>
      </c>
      <c r="L44" s="20">
        <v>828</v>
      </c>
      <c r="M44" s="20">
        <v>1602</v>
      </c>
      <c r="N44" s="21">
        <v>3264</v>
      </c>
      <c r="O44" s="21">
        <f t="shared" si="12"/>
        <v>6692</v>
      </c>
      <c r="P44" s="22">
        <v>7546040</v>
      </c>
      <c r="Q44" s="23">
        <v>3752942</v>
      </c>
      <c r="R44" s="23">
        <v>3793098</v>
      </c>
      <c r="S44" s="23">
        <v>595874</v>
      </c>
      <c r="T44" s="23">
        <v>592361</v>
      </c>
      <c r="U44" s="23">
        <v>570453</v>
      </c>
      <c r="V44" s="23">
        <v>566946</v>
      </c>
      <c r="W44" s="23">
        <v>528684</v>
      </c>
      <c r="X44" s="23">
        <v>557917</v>
      </c>
      <c r="Y44" s="23">
        <v>543592</v>
      </c>
      <c r="Z44" s="23">
        <v>537535</v>
      </c>
      <c r="AA44" s="23">
        <v>514685</v>
      </c>
      <c r="AB44" s="23">
        <v>517737</v>
      </c>
      <c r="AC44" s="23">
        <v>503482</v>
      </c>
      <c r="AD44" s="23">
        <v>430017</v>
      </c>
      <c r="AE44" s="23">
        <v>347108</v>
      </c>
      <c r="AF44" s="23">
        <v>252248</v>
      </c>
      <c r="AG44" s="23">
        <v>178077</v>
      </c>
      <c r="AH44" s="23">
        <v>132535</v>
      </c>
      <c r="AI44" s="23">
        <v>95190</v>
      </c>
      <c r="AJ44" s="24">
        <v>86634</v>
      </c>
      <c r="AK44" s="32">
        <f t="shared" si="2"/>
        <v>1.7788995660156343E-4</v>
      </c>
      <c r="AL44" s="25">
        <f t="shared" si="3"/>
        <v>3.6979258935650929E-5</v>
      </c>
      <c r="AM44" s="25">
        <f t="shared" si="4"/>
        <v>5.0199428639230397E-5</v>
      </c>
      <c r="AN44" s="25">
        <f t="shared" si="5"/>
        <v>4.5392275505692643E-5</v>
      </c>
      <c r="AO44" s="25">
        <f t="shared" si="6"/>
        <v>5.8923038908213109E-5</v>
      </c>
      <c r="AP44" s="25">
        <f t="shared" si="7"/>
        <v>1.7723916221691919E-4</v>
      </c>
      <c r="AQ44" s="25">
        <f t="shared" si="8"/>
        <v>6.4468393115650635E-4</v>
      </c>
      <c r="AR44" s="25">
        <f t="shared" si="9"/>
        <v>1.9241271132283738E-3</v>
      </c>
      <c r="AS44" s="25">
        <f t="shared" si="10"/>
        <v>7.0348007465144361E-3</v>
      </c>
      <c r="AT44" s="33">
        <f t="shared" si="11"/>
        <v>7.7244499849943443E-2</v>
      </c>
      <c r="AV44">
        <f>IF(AL44&gt;'Data Spread &amp; Correlation'!C$8+'Data Spread &amp; Correlation'!C$9,1,0)</f>
        <v>0</v>
      </c>
      <c r="AW44">
        <f>IF(AM44&gt;'Data Spread &amp; Correlation'!D$8+'Data Spread &amp; Correlation'!D$9,1,0)</f>
        <v>0</v>
      </c>
    </row>
    <row r="45" spans="1:49" x14ac:dyDescent="0.2">
      <c r="A45" t="str">
        <f t="shared" si="0"/>
        <v>California</v>
      </c>
      <c r="B45" t="str">
        <f t="shared" si="1"/>
        <v>2014</v>
      </c>
      <c r="C45" s="11" t="s">
        <v>74</v>
      </c>
      <c r="D45" s="19">
        <v>59</v>
      </c>
      <c r="E45" s="20">
        <v>55</v>
      </c>
      <c r="F45" s="20">
        <v>44</v>
      </c>
      <c r="G45" s="20">
        <v>67</v>
      </c>
      <c r="H45" s="20">
        <v>129</v>
      </c>
      <c r="I45" s="20">
        <v>262</v>
      </c>
      <c r="J45" s="20">
        <v>36</v>
      </c>
      <c r="K45" s="20">
        <v>589</v>
      </c>
      <c r="L45" s="20">
        <v>800</v>
      </c>
      <c r="M45" s="20">
        <v>1450</v>
      </c>
      <c r="N45" s="21">
        <v>2638</v>
      </c>
      <c r="O45" s="21">
        <f t="shared" si="12"/>
        <v>6129</v>
      </c>
      <c r="P45" s="22">
        <v>7943022</v>
      </c>
      <c r="Q45" s="23">
        <v>3907882</v>
      </c>
      <c r="R45" s="23">
        <v>4035140</v>
      </c>
      <c r="S45" s="23">
        <v>454407</v>
      </c>
      <c r="T45" s="23">
        <v>479745</v>
      </c>
      <c r="U45" s="23">
        <v>488324</v>
      </c>
      <c r="V45" s="23">
        <v>535372</v>
      </c>
      <c r="W45" s="23">
        <v>537182</v>
      </c>
      <c r="X45" s="23">
        <v>509834</v>
      </c>
      <c r="Y45" s="23">
        <v>499298</v>
      </c>
      <c r="Z45" s="23">
        <v>481971</v>
      </c>
      <c r="AA45" s="23">
        <v>523805</v>
      </c>
      <c r="AB45" s="23">
        <v>558851</v>
      </c>
      <c r="AC45" s="23">
        <v>597284</v>
      </c>
      <c r="AD45" s="23">
        <v>569497</v>
      </c>
      <c r="AE45" s="23">
        <v>499083</v>
      </c>
      <c r="AF45" s="23">
        <v>372209</v>
      </c>
      <c r="AG45" s="23">
        <v>272378</v>
      </c>
      <c r="AH45" s="23">
        <v>209736</v>
      </c>
      <c r="AI45" s="23">
        <v>175472</v>
      </c>
      <c r="AJ45" s="24">
        <v>179490</v>
      </c>
      <c r="AK45" s="32">
        <f t="shared" si="2"/>
        <v>2.5087641695660496E-4</v>
      </c>
      <c r="AL45" s="25">
        <f t="shared" si="3"/>
        <v>3.7187431887603054E-5</v>
      </c>
      <c r="AM45" s="25">
        <f t="shared" si="4"/>
        <v>4.1023575502958362E-5</v>
      </c>
      <c r="AN45" s="25">
        <f t="shared" si="5"/>
        <v>6.6393692797374373E-5</v>
      </c>
      <c r="AO45" s="25">
        <f t="shared" si="6"/>
        <v>1.2825917500517014E-4</v>
      </c>
      <c r="AP45" s="25">
        <f t="shared" si="7"/>
        <v>2.2661713381222782E-4</v>
      </c>
      <c r="AQ45" s="25">
        <f t="shared" si="8"/>
        <v>5.5119878717550396E-4</v>
      </c>
      <c r="AR45" s="25">
        <f t="shared" si="9"/>
        <v>1.2411047694104907E-3</v>
      </c>
      <c r="AS45" s="25">
        <f t="shared" si="10"/>
        <v>3.7642001204544039E-3</v>
      </c>
      <c r="AT45" s="33">
        <f t="shared" si="11"/>
        <v>3.4146749122513788E-2</v>
      </c>
      <c r="AV45">
        <f>IF(AL45&gt;'Data Spread &amp; Correlation'!C$8+'Data Spread &amp; Correlation'!C$9,1,0)</f>
        <v>0</v>
      </c>
      <c r="AW45">
        <f>IF(AM45&gt;'Data Spread &amp; Correlation'!D$8+'Data Spread &amp; Correlation'!D$9,1,0)</f>
        <v>0</v>
      </c>
    </row>
    <row r="46" spans="1:49" x14ac:dyDescent="0.2">
      <c r="A46" t="str">
        <f t="shared" si="0"/>
        <v>California</v>
      </c>
      <c r="B46" t="str">
        <f t="shared" si="1"/>
        <v>2015</v>
      </c>
      <c r="C46" s="11" t="s">
        <v>75</v>
      </c>
      <c r="D46" s="19">
        <v>48</v>
      </c>
      <c r="E46" s="20">
        <v>63</v>
      </c>
      <c r="F46" s="20">
        <v>61</v>
      </c>
      <c r="G46" s="20">
        <v>41</v>
      </c>
      <c r="H46" s="20">
        <v>66</v>
      </c>
      <c r="I46" s="20">
        <v>165</v>
      </c>
      <c r="J46" s="20">
        <v>54</v>
      </c>
      <c r="K46" s="20">
        <v>441</v>
      </c>
      <c r="L46" s="20">
        <v>869</v>
      </c>
      <c r="M46" s="20">
        <v>1537</v>
      </c>
      <c r="N46" s="21">
        <v>3017</v>
      </c>
      <c r="O46" s="21">
        <f t="shared" si="12"/>
        <v>6362</v>
      </c>
      <c r="P46" s="22">
        <v>13194633</v>
      </c>
      <c r="Q46" s="23">
        <v>6491015</v>
      </c>
      <c r="R46" s="23">
        <v>6703618</v>
      </c>
      <c r="S46" s="23">
        <v>798630</v>
      </c>
      <c r="T46" s="23">
        <v>837468</v>
      </c>
      <c r="U46" s="23">
        <v>859881</v>
      </c>
      <c r="V46" s="23">
        <v>881121</v>
      </c>
      <c r="W46" s="23">
        <v>861197</v>
      </c>
      <c r="X46" s="23">
        <v>865573</v>
      </c>
      <c r="Y46" s="23">
        <v>868302</v>
      </c>
      <c r="Z46" s="23">
        <v>852098</v>
      </c>
      <c r="AA46" s="23">
        <v>934078</v>
      </c>
      <c r="AB46" s="23">
        <v>987441</v>
      </c>
      <c r="AC46" s="23">
        <v>1004417</v>
      </c>
      <c r="AD46" s="23">
        <v>891039</v>
      </c>
      <c r="AE46" s="23">
        <v>764974</v>
      </c>
      <c r="AF46" s="23">
        <v>583150</v>
      </c>
      <c r="AG46" s="23">
        <v>420951</v>
      </c>
      <c r="AH46" s="23">
        <v>304519</v>
      </c>
      <c r="AI46" s="23">
        <v>240217</v>
      </c>
      <c r="AJ46" s="24">
        <v>244057</v>
      </c>
      <c r="AK46" s="32">
        <f t="shared" si="2"/>
        <v>1.3898801697907666E-4</v>
      </c>
      <c r="AL46" s="25">
        <f t="shared" si="3"/>
        <v>3.1814317503353758E-5</v>
      </c>
      <c r="AM46" s="25">
        <f t="shared" si="4"/>
        <v>3.5010830399502272E-5</v>
      </c>
      <c r="AN46" s="25">
        <f t="shared" si="5"/>
        <v>2.3646456636147359E-5</v>
      </c>
      <c r="AO46" s="25">
        <f t="shared" si="6"/>
        <v>3.695044609265828E-5</v>
      </c>
      <c r="AP46" s="25">
        <f t="shared" si="7"/>
        <v>8.2837230364815162E-5</v>
      </c>
      <c r="AQ46" s="25">
        <f t="shared" si="8"/>
        <v>2.6630225728904304E-4</v>
      </c>
      <c r="AR46" s="25">
        <f t="shared" si="9"/>
        <v>8.6545078632527998E-4</v>
      </c>
      <c r="AS46" s="25">
        <f t="shared" si="10"/>
        <v>2.8215502555366269E-3</v>
      </c>
      <c r="AT46" s="33">
        <f t="shared" si="11"/>
        <v>2.6067680910606947E-2</v>
      </c>
      <c r="AV46">
        <f>IF(AL46&gt;'Data Spread &amp; Correlation'!C$8+'Data Spread &amp; Correlation'!C$9,1,0)</f>
        <v>0</v>
      </c>
      <c r="AW46">
        <f>IF(AM46&gt;'Data Spread &amp; Correlation'!D$8+'Data Spread &amp; Correlation'!D$9,1,0)</f>
        <v>0</v>
      </c>
    </row>
    <row r="47" spans="1:49" x14ac:dyDescent="0.2">
      <c r="A47" t="str">
        <f t="shared" si="0"/>
        <v>California</v>
      </c>
      <c r="B47" t="str">
        <f t="shared" si="1"/>
        <v>2016</v>
      </c>
      <c r="C47" s="11" t="s">
        <v>76</v>
      </c>
      <c r="D47" s="19">
        <v>34</v>
      </c>
      <c r="E47" s="20">
        <v>69</v>
      </c>
      <c r="F47" s="20">
        <v>69</v>
      </c>
      <c r="G47" s="20">
        <v>38</v>
      </c>
      <c r="H47" s="20">
        <v>79</v>
      </c>
      <c r="I47" s="20">
        <v>189</v>
      </c>
      <c r="J47" s="20">
        <v>54</v>
      </c>
      <c r="K47" s="20">
        <v>511</v>
      </c>
      <c r="L47" s="20">
        <v>921</v>
      </c>
      <c r="M47" s="20">
        <v>1439</v>
      </c>
      <c r="N47" s="21">
        <v>2725</v>
      </c>
      <c r="O47" s="21">
        <f t="shared" si="12"/>
        <v>6128</v>
      </c>
      <c r="P47" s="22">
        <v>10005404</v>
      </c>
      <c r="Q47" s="23">
        <v>4871538</v>
      </c>
      <c r="R47" s="23">
        <v>5133866</v>
      </c>
      <c r="S47" s="23">
        <v>556612</v>
      </c>
      <c r="T47" s="23">
        <v>578037</v>
      </c>
      <c r="U47" s="23">
        <v>603502</v>
      </c>
      <c r="V47" s="23">
        <v>685893</v>
      </c>
      <c r="W47" s="23">
        <v>730033</v>
      </c>
      <c r="X47" s="23">
        <v>689634</v>
      </c>
      <c r="Y47" s="23">
        <v>644274</v>
      </c>
      <c r="Z47" s="23">
        <v>585477</v>
      </c>
      <c r="AA47" s="23">
        <v>653851</v>
      </c>
      <c r="AB47" s="23">
        <v>708846</v>
      </c>
      <c r="AC47" s="23">
        <v>754050</v>
      </c>
      <c r="AD47" s="23">
        <v>705154</v>
      </c>
      <c r="AE47" s="23">
        <v>610040</v>
      </c>
      <c r="AF47" s="23">
        <v>477769</v>
      </c>
      <c r="AG47" s="23">
        <v>346597</v>
      </c>
      <c r="AH47" s="23">
        <v>253150</v>
      </c>
      <c r="AI47" s="23">
        <v>198780</v>
      </c>
      <c r="AJ47" s="24">
        <v>219159</v>
      </c>
      <c r="AK47" s="32">
        <f t="shared" si="2"/>
        <v>1.850481125092524E-4</v>
      </c>
      <c r="AL47" s="25">
        <f t="shared" si="3"/>
        <v>4.5703104171762422E-5</v>
      </c>
      <c r="AM47" s="25">
        <f t="shared" si="4"/>
        <v>4.8731360254702573E-5</v>
      </c>
      <c r="AN47" s="25">
        <f t="shared" si="5"/>
        <v>2.8487721791907686E-5</v>
      </c>
      <c r="AO47" s="25">
        <f t="shared" si="6"/>
        <v>6.3744222675514466E-5</v>
      </c>
      <c r="AP47" s="25">
        <f t="shared" si="7"/>
        <v>1.2919578698690815E-4</v>
      </c>
      <c r="AQ47" s="25">
        <f t="shared" si="8"/>
        <v>3.8853583577783964E-4</v>
      </c>
      <c r="AR47" s="25">
        <f t="shared" si="9"/>
        <v>1.1172222047003393E-3</v>
      </c>
      <c r="AS47" s="25">
        <f t="shared" si="10"/>
        <v>3.1841214347354679E-3</v>
      </c>
      <c r="AT47" s="33">
        <f t="shared" si="11"/>
        <v>2.7961434392381787E-2</v>
      </c>
      <c r="AV47">
        <f>IF(AL47&gt;'Data Spread &amp; Correlation'!C$8+'Data Spread &amp; Correlation'!C$9,1,0)</f>
        <v>0</v>
      </c>
      <c r="AW47">
        <f>IF(AM47&gt;'Data Spread &amp; Correlation'!D$8+'Data Spread &amp; Correlation'!D$9,1,0)</f>
        <v>0</v>
      </c>
    </row>
    <row r="48" spans="1:49" x14ac:dyDescent="0.2">
      <c r="A48" t="str">
        <f t="shared" si="0"/>
        <v>California</v>
      </c>
      <c r="B48" t="str">
        <f t="shared" si="1"/>
        <v>2017</v>
      </c>
      <c r="C48" s="11" t="s">
        <v>77</v>
      </c>
      <c r="D48" s="19">
        <v>50</v>
      </c>
      <c r="E48" s="20">
        <v>47</v>
      </c>
      <c r="F48" s="20">
        <v>49</v>
      </c>
      <c r="G48" s="20">
        <v>51</v>
      </c>
      <c r="H48" s="20">
        <v>74</v>
      </c>
      <c r="I48" s="20">
        <v>166</v>
      </c>
      <c r="J48" s="20">
        <v>58</v>
      </c>
      <c r="K48" s="20">
        <v>503</v>
      </c>
      <c r="L48" s="20">
        <v>930</v>
      </c>
      <c r="M48" s="20">
        <v>1595</v>
      </c>
      <c r="N48" s="21">
        <v>2985</v>
      </c>
      <c r="O48" s="21">
        <f t="shared" si="12"/>
        <v>6508</v>
      </c>
      <c r="P48" s="22">
        <v>5697419</v>
      </c>
      <c r="Q48" s="23">
        <v>2796627</v>
      </c>
      <c r="R48" s="23">
        <v>2900792</v>
      </c>
      <c r="S48" s="23">
        <v>370867</v>
      </c>
      <c r="T48" s="23">
        <v>396476</v>
      </c>
      <c r="U48" s="23">
        <v>402266</v>
      </c>
      <c r="V48" s="23">
        <v>391987</v>
      </c>
      <c r="W48" s="23">
        <v>375471</v>
      </c>
      <c r="X48" s="23">
        <v>359645</v>
      </c>
      <c r="Y48" s="23">
        <v>368804</v>
      </c>
      <c r="Z48" s="23">
        <v>360768</v>
      </c>
      <c r="AA48" s="23">
        <v>375499</v>
      </c>
      <c r="AB48" s="23">
        <v>384144</v>
      </c>
      <c r="AC48" s="23">
        <v>407197</v>
      </c>
      <c r="AD48" s="23">
        <v>384368</v>
      </c>
      <c r="AE48" s="23">
        <v>331881</v>
      </c>
      <c r="AF48" s="23">
        <v>261256</v>
      </c>
      <c r="AG48" s="23">
        <v>190216</v>
      </c>
      <c r="AH48" s="23">
        <v>134177</v>
      </c>
      <c r="AI48" s="23">
        <v>99618</v>
      </c>
      <c r="AJ48" s="24">
        <v>102799</v>
      </c>
      <c r="AK48" s="32">
        <f t="shared" si="2"/>
        <v>2.6154928855897129E-4</v>
      </c>
      <c r="AL48" s="25">
        <f t="shared" si="3"/>
        <v>7.2614185807181794E-5</v>
      </c>
      <c r="AM48" s="25">
        <f t="shared" si="4"/>
        <v>6.384714212373837E-5</v>
      </c>
      <c r="AN48" s="25">
        <f t="shared" si="5"/>
        <v>7.0011764722032705E-5</v>
      </c>
      <c r="AO48" s="25">
        <f t="shared" si="6"/>
        <v>1.0050701715546126E-4</v>
      </c>
      <c r="AP48" s="25">
        <f t="shared" si="7"/>
        <v>2.0977050348711869E-4</v>
      </c>
      <c r="AQ48" s="25">
        <f t="shared" si="8"/>
        <v>7.0226974138881866E-4</v>
      </c>
      <c r="AR48" s="25">
        <f t="shared" si="9"/>
        <v>2.0599284119502429E-3</v>
      </c>
      <c r="AS48" s="25">
        <f t="shared" si="10"/>
        <v>6.8222160439701451E-3</v>
      </c>
      <c r="AT48" s="33">
        <f t="shared" si="11"/>
        <v>6.330800883277074E-2</v>
      </c>
      <c r="AV48">
        <f>IF(AL48&gt;'Data Spread &amp; Correlation'!C$8+'Data Spread &amp; Correlation'!C$9,1,0)</f>
        <v>0</v>
      </c>
      <c r="AW48">
        <f>IF(AM48&gt;'Data Spread &amp; Correlation'!D$8+'Data Spread &amp; Correlation'!D$9,1,0)</f>
        <v>0</v>
      </c>
    </row>
    <row r="49" spans="1:49" x14ac:dyDescent="0.2">
      <c r="A49" t="str">
        <f t="shared" si="0"/>
        <v>Colorado</v>
      </c>
      <c r="B49" t="str">
        <f t="shared" si="1"/>
        <v>2009</v>
      </c>
      <c r="C49" s="11" t="s">
        <v>78</v>
      </c>
      <c r="D49" s="19">
        <v>46</v>
      </c>
      <c r="E49" s="20">
        <v>62</v>
      </c>
      <c r="F49" s="20">
        <v>67</v>
      </c>
      <c r="G49" s="20">
        <v>63</v>
      </c>
      <c r="H49" s="20">
        <v>62</v>
      </c>
      <c r="I49" s="20">
        <v>74</v>
      </c>
      <c r="J49" s="20">
        <v>51</v>
      </c>
      <c r="K49" s="20">
        <v>77</v>
      </c>
      <c r="L49" s="20">
        <v>69</v>
      </c>
      <c r="M49" s="20">
        <v>148</v>
      </c>
      <c r="N49" s="21">
        <v>266</v>
      </c>
      <c r="O49" s="21">
        <f t="shared" si="12"/>
        <v>985</v>
      </c>
      <c r="P49" s="22">
        <v>4843211</v>
      </c>
      <c r="Q49" s="23">
        <v>2438103</v>
      </c>
      <c r="R49" s="23">
        <v>2405108</v>
      </c>
      <c r="S49" s="23">
        <v>352172</v>
      </c>
      <c r="T49" s="23">
        <v>327808</v>
      </c>
      <c r="U49" s="23">
        <v>317420</v>
      </c>
      <c r="V49" s="23">
        <v>333129</v>
      </c>
      <c r="W49" s="23">
        <v>355359</v>
      </c>
      <c r="X49" s="23">
        <v>357350</v>
      </c>
      <c r="Y49" s="23">
        <v>341927</v>
      </c>
      <c r="Z49" s="23">
        <v>351949</v>
      </c>
      <c r="AA49" s="23">
        <v>359065</v>
      </c>
      <c r="AB49" s="23">
        <v>376771</v>
      </c>
      <c r="AC49" s="23">
        <v>350270</v>
      </c>
      <c r="AD49" s="23">
        <v>296445</v>
      </c>
      <c r="AE49" s="23">
        <v>222601</v>
      </c>
      <c r="AF49" s="23">
        <v>152591</v>
      </c>
      <c r="AG49" s="23">
        <v>116717</v>
      </c>
      <c r="AH49" s="23">
        <v>92981</v>
      </c>
      <c r="AI49" s="23">
        <v>71070</v>
      </c>
      <c r="AJ49" s="24">
        <v>63254</v>
      </c>
      <c r="AK49" s="32">
        <f t="shared" si="2"/>
        <v>3.0666833251933716E-4</v>
      </c>
      <c r="AL49" s="25">
        <f t="shared" si="3"/>
        <v>7.9041827075080438E-5</v>
      </c>
      <c r="AM49" s="25">
        <f t="shared" si="4"/>
        <v>9.7314695390478853E-5</v>
      </c>
      <c r="AN49" s="25">
        <f t="shared" si="5"/>
        <v>9.009305325357476E-5</v>
      </c>
      <c r="AO49" s="25">
        <f t="shared" si="6"/>
        <v>8.7199408169178107E-5</v>
      </c>
      <c r="AP49" s="25">
        <f t="shared" si="7"/>
        <v>1.0178243042689476E-4</v>
      </c>
      <c r="AQ49" s="25">
        <f t="shared" si="8"/>
        <v>1.4834908659348112E-4</v>
      </c>
      <c r="AR49" s="25">
        <f t="shared" si="9"/>
        <v>2.5621221798089919E-4</v>
      </c>
      <c r="AS49" s="25">
        <f t="shared" si="10"/>
        <v>9.0215847510835047E-4</v>
      </c>
      <c r="AT49" s="33">
        <f t="shared" si="11"/>
        <v>1.557213773042021E-2</v>
      </c>
      <c r="AV49">
        <f>IF(AL49&gt;'Data Spread &amp; Correlation'!C$8+'Data Spread &amp; Correlation'!C$9,1,0)</f>
        <v>0</v>
      </c>
      <c r="AW49">
        <f>IF(AM49&gt;'Data Spread &amp; Correlation'!D$8+'Data Spread &amp; Correlation'!D$9,1,0)</f>
        <v>0</v>
      </c>
    </row>
    <row r="50" spans="1:49" x14ac:dyDescent="0.2">
      <c r="A50" t="str">
        <f t="shared" si="0"/>
        <v>Colorado</v>
      </c>
      <c r="B50" t="str">
        <f t="shared" si="1"/>
        <v>2010</v>
      </c>
      <c r="C50" s="11" t="s">
        <v>79</v>
      </c>
      <c r="D50" s="19">
        <v>52</v>
      </c>
      <c r="E50" s="20">
        <v>62</v>
      </c>
      <c r="F50" s="20">
        <v>62</v>
      </c>
      <c r="G50" s="20">
        <v>50</v>
      </c>
      <c r="H50" s="20">
        <v>50</v>
      </c>
      <c r="I50" s="20">
        <v>43</v>
      </c>
      <c r="J50" s="20">
        <v>61</v>
      </c>
      <c r="K50" s="20">
        <v>60</v>
      </c>
      <c r="L50" s="20">
        <v>51</v>
      </c>
      <c r="M50" s="20">
        <v>127</v>
      </c>
      <c r="N50" s="21">
        <v>260</v>
      </c>
      <c r="O50" s="21">
        <f t="shared" si="12"/>
        <v>878</v>
      </c>
      <c r="P50" s="22">
        <v>35489212</v>
      </c>
      <c r="Q50" s="23">
        <v>17639487</v>
      </c>
      <c r="R50" s="23">
        <v>17849725</v>
      </c>
      <c r="S50" s="23">
        <v>2461784</v>
      </c>
      <c r="T50" s="23">
        <v>2402188</v>
      </c>
      <c r="U50" s="23">
        <v>2521192</v>
      </c>
      <c r="V50" s="23">
        <v>2703486</v>
      </c>
      <c r="W50" s="23">
        <v>2606849</v>
      </c>
      <c r="X50" s="23">
        <v>2627795</v>
      </c>
      <c r="Y50" s="23">
        <v>2449721</v>
      </c>
      <c r="Z50" s="23">
        <v>2573297</v>
      </c>
      <c r="AA50" s="23">
        <v>2562295</v>
      </c>
      <c r="AB50" s="23">
        <v>2598786</v>
      </c>
      <c r="AC50" s="23">
        <v>2397003</v>
      </c>
      <c r="AD50" s="23">
        <v>2038952</v>
      </c>
      <c r="AE50" s="23">
        <v>1624567</v>
      </c>
      <c r="AF50" s="23">
        <v>1167060</v>
      </c>
      <c r="AG50" s="23">
        <v>902751</v>
      </c>
      <c r="AH50" s="23">
        <v>735026</v>
      </c>
      <c r="AI50" s="23">
        <v>588728</v>
      </c>
      <c r="AJ50" s="24">
        <v>544369</v>
      </c>
      <c r="AK50" s="32">
        <f t="shared" si="2"/>
        <v>4.6307880788891308E-5</v>
      </c>
      <c r="AL50" s="25">
        <f t="shared" si="3"/>
        <v>1.2389862249105289E-5</v>
      </c>
      <c r="AM50" s="25">
        <f t="shared" si="4"/>
        <v>1.1675346282296692E-5</v>
      </c>
      <c r="AN50" s="25">
        <f t="shared" si="5"/>
        <v>9.8473347991419427E-6</v>
      </c>
      <c r="AO50" s="25">
        <f t="shared" si="6"/>
        <v>9.7359759108589631E-6</v>
      </c>
      <c r="AP50" s="25">
        <f t="shared" si="7"/>
        <v>8.6072490251289639E-6</v>
      </c>
      <c r="AQ50" s="25">
        <f t="shared" si="8"/>
        <v>1.6377695871100982E-5</v>
      </c>
      <c r="AR50" s="25">
        <f t="shared" si="9"/>
        <v>2.4639930892240884E-5</v>
      </c>
      <c r="AS50" s="25">
        <f t="shared" si="10"/>
        <v>9.5939275726456726E-5</v>
      </c>
      <c r="AT50" s="33">
        <f t="shared" si="11"/>
        <v>1.6128765598334954E-3</v>
      </c>
      <c r="AV50">
        <f>IF(AL50&gt;'Data Spread &amp; Correlation'!C$8+'Data Spread &amp; Correlation'!C$9,1,0)</f>
        <v>0</v>
      </c>
      <c r="AW50">
        <f>IF(AM50&gt;'Data Spread &amp; Correlation'!D$8+'Data Spread &amp; Correlation'!D$9,1,0)</f>
        <v>0</v>
      </c>
    </row>
    <row r="51" spans="1:49" x14ac:dyDescent="0.2">
      <c r="A51" t="str">
        <f t="shared" si="0"/>
        <v>Colorado</v>
      </c>
      <c r="B51" t="str">
        <f t="shared" si="1"/>
        <v>2011</v>
      </c>
      <c r="C51" s="11" t="s">
        <v>80</v>
      </c>
      <c r="D51" s="19">
        <v>63</v>
      </c>
      <c r="E51" s="20">
        <v>65</v>
      </c>
      <c r="F51" s="20">
        <v>52</v>
      </c>
      <c r="G51" s="20">
        <v>49</v>
      </c>
      <c r="H51" s="20">
        <v>61</v>
      </c>
      <c r="I51" s="20">
        <v>70</v>
      </c>
      <c r="J51" s="20">
        <v>63</v>
      </c>
      <c r="K51" s="20">
        <v>64</v>
      </c>
      <c r="L51" s="20">
        <v>57</v>
      </c>
      <c r="M51" s="20">
        <v>132</v>
      </c>
      <c r="N51" s="21">
        <v>272</v>
      </c>
      <c r="O51" s="21">
        <f t="shared" si="12"/>
        <v>948</v>
      </c>
      <c r="P51" s="22">
        <v>4113347</v>
      </c>
      <c r="Q51" s="23">
        <v>2005125</v>
      </c>
      <c r="R51" s="23">
        <v>2108222</v>
      </c>
      <c r="S51" s="23">
        <v>270443</v>
      </c>
      <c r="T51" s="23">
        <v>272476</v>
      </c>
      <c r="U51" s="23">
        <v>278319</v>
      </c>
      <c r="V51" s="23">
        <v>291069</v>
      </c>
      <c r="W51" s="23">
        <v>280075</v>
      </c>
      <c r="X51" s="23">
        <v>277450</v>
      </c>
      <c r="Y51" s="23">
        <v>258190</v>
      </c>
      <c r="Z51" s="23">
        <v>268704</v>
      </c>
      <c r="AA51" s="23">
        <v>277350</v>
      </c>
      <c r="AB51" s="23">
        <v>305930</v>
      </c>
      <c r="AC51" s="23">
        <v>303085</v>
      </c>
      <c r="AD51" s="23">
        <v>267944</v>
      </c>
      <c r="AE51" s="23">
        <v>229276</v>
      </c>
      <c r="AF51" s="23">
        <v>170998</v>
      </c>
      <c r="AG51" s="23">
        <v>127857</v>
      </c>
      <c r="AH51" s="23">
        <v>99928</v>
      </c>
      <c r="AI51" s="23">
        <v>73048</v>
      </c>
      <c r="AJ51" s="24">
        <v>61647</v>
      </c>
      <c r="AK51" s="32">
        <f t="shared" si="2"/>
        <v>4.7329751555780702E-4</v>
      </c>
      <c r="AL51" s="25">
        <f t="shared" si="3"/>
        <v>1.1438012327635509E-4</v>
      </c>
      <c r="AM51" s="25">
        <f t="shared" si="4"/>
        <v>9.1045340579608644E-5</v>
      </c>
      <c r="AN51" s="25">
        <f t="shared" si="5"/>
        <v>9.1479351803450083E-5</v>
      </c>
      <c r="AO51" s="25">
        <f t="shared" si="6"/>
        <v>1.1171056342413021E-4</v>
      </c>
      <c r="AP51" s="25">
        <f t="shared" si="7"/>
        <v>1.1493969770859503E-4</v>
      </c>
      <c r="AQ51" s="25">
        <f t="shared" si="8"/>
        <v>1.2871565906439806E-4</v>
      </c>
      <c r="AR51" s="25">
        <f t="shared" si="9"/>
        <v>1.9072794499004533E-4</v>
      </c>
      <c r="AS51" s="25">
        <f t="shared" si="10"/>
        <v>7.6311164554620299E-4</v>
      </c>
      <c r="AT51" s="33">
        <f t="shared" si="11"/>
        <v>1.5377877268966859E-2</v>
      </c>
      <c r="AV51">
        <f>IF(AL51&gt;'Data Spread &amp; Correlation'!C$8+'Data Spread &amp; Correlation'!C$9,1,0)</f>
        <v>0</v>
      </c>
      <c r="AW51">
        <f>IF(AM51&gt;'Data Spread &amp; Correlation'!D$8+'Data Spread &amp; Correlation'!D$9,1,0)</f>
        <v>0</v>
      </c>
    </row>
    <row r="52" spans="1:49" x14ac:dyDescent="0.2">
      <c r="A52" t="str">
        <f t="shared" si="0"/>
        <v>Colorado</v>
      </c>
      <c r="B52" t="str">
        <f t="shared" si="1"/>
        <v>2012</v>
      </c>
      <c r="C52" s="11" t="s">
        <v>81</v>
      </c>
      <c r="D52" s="19">
        <v>48</v>
      </c>
      <c r="E52" s="20">
        <v>47</v>
      </c>
      <c r="F52" s="20">
        <v>52</v>
      </c>
      <c r="G52" s="20">
        <v>52</v>
      </c>
      <c r="H52" s="20">
        <v>54</v>
      </c>
      <c r="I52" s="20">
        <v>48</v>
      </c>
      <c r="J52" s="20">
        <v>49</v>
      </c>
      <c r="K52" s="20">
        <v>41</v>
      </c>
      <c r="L52" s="20">
        <v>55</v>
      </c>
      <c r="M52" s="20">
        <v>125</v>
      </c>
      <c r="N52" s="21">
        <v>254</v>
      </c>
      <c r="O52" s="21">
        <f t="shared" si="12"/>
        <v>825</v>
      </c>
      <c r="P52" s="22">
        <v>6665712</v>
      </c>
      <c r="Q52" s="23">
        <v>3311551</v>
      </c>
      <c r="R52" s="23">
        <v>3354161</v>
      </c>
      <c r="S52" s="23">
        <v>415791</v>
      </c>
      <c r="T52" s="23">
        <v>407211</v>
      </c>
      <c r="U52" s="23">
        <v>420629</v>
      </c>
      <c r="V52" s="23">
        <v>459120</v>
      </c>
      <c r="W52" s="23">
        <v>475558</v>
      </c>
      <c r="X52" s="23">
        <v>474078</v>
      </c>
      <c r="Y52" s="23">
        <v>440635</v>
      </c>
      <c r="Z52" s="23">
        <v>450270</v>
      </c>
      <c r="AA52" s="23">
        <v>469653</v>
      </c>
      <c r="AB52" s="23">
        <v>496268</v>
      </c>
      <c r="AC52" s="23">
        <v>496798</v>
      </c>
      <c r="AD52" s="23">
        <v>449359</v>
      </c>
      <c r="AE52" s="23">
        <v>373810</v>
      </c>
      <c r="AF52" s="23">
        <v>261806</v>
      </c>
      <c r="AG52" s="23">
        <v>187982</v>
      </c>
      <c r="AH52" s="23">
        <v>151366</v>
      </c>
      <c r="AI52" s="23">
        <v>119249</v>
      </c>
      <c r="AJ52" s="24">
        <v>115140</v>
      </c>
      <c r="AK52" s="32">
        <f t="shared" si="2"/>
        <v>2.2848017393353872E-4</v>
      </c>
      <c r="AL52" s="25">
        <f t="shared" si="3"/>
        <v>5.9190181677618866E-5</v>
      </c>
      <c r="AM52" s="25">
        <f t="shared" si="4"/>
        <v>5.5634132824352343E-5</v>
      </c>
      <c r="AN52" s="25">
        <f t="shared" si="5"/>
        <v>5.6848432240495107E-5</v>
      </c>
      <c r="AO52" s="25">
        <f t="shared" si="6"/>
        <v>5.8700565155996753E-5</v>
      </c>
      <c r="AP52" s="25">
        <f t="shared" si="7"/>
        <v>4.8335155971506426E-5</v>
      </c>
      <c r="AQ52" s="25">
        <f t="shared" si="8"/>
        <v>4.980751218765527E-5</v>
      </c>
      <c r="AR52" s="25">
        <f t="shared" si="9"/>
        <v>1.2227982960861562E-4</v>
      </c>
      <c r="AS52" s="25">
        <f t="shared" si="10"/>
        <v>4.6191083273284926E-4</v>
      </c>
      <c r="AT52" s="33">
        <f t="shared" si="11"/>
        <v>7.1651902032308498E-3</v>
      </c>
      <c r="AV52">
        <f>IF(AL52&gt;'Data Spread &amp; Correlation'!C$8+'Data Spread &amp; Correlation'!C$9,1,0)</f>
        <v>0</v>
      </c>
      <c r="AW52">
        <f>IF(AM52&gt;'Data Spread &amp; Correlation'!D$8+'Data Spread &amp; Correlation'!D$9,1,0)</f>
        <v>0</v>
      </c>
    </row>
    <row r="53" spans="1:49" x14ac:dyDescent="0.2">
      <c r="A53" t="str">
        <f t="shared" si="0"/>
        <v>Colorado</v>
      </c>
      <c r="B53" t="str">
        <f t="shared" si="1"/>
        <v>2013</v>
      </c>
      <c r="C53" s="11" t="s">
        <v>82</v>
      </c>
      <c r="D53" s="19">
        <v>68</v>
      </c>
      <c r="E53" s="20">
        <v>71</v>
      </c>
      <c r="F53" s="20">
        <v>49</v>
      </c>
      <c r="G53" s="20">
        <v>57</v>
      </c>
      <c r="H53" s="20">
        <v>50</v>
      </c>
      <c r="I53" s="20">
        <v>51</v>
      </c>
      <c r="J53" s="20">
        <v>55</v>
      </c>
      <c r="K53" s="20">
        <v>60</v>
      </c>
      <c r="L53" s="20">
        <v>49</v>
      </c>
      <c r="M53" s="20">
        <v>100</v>
      </c>
      <c r="N53" s="21">
        <v>280</v>
      </c>
      <c r="O53" s="21">
        <f t="shared" si="12"/>
        <v>890</v>
      </c>
      <c r="P53" s="22">
        <v>2608637</v>
      </c>
      <c r="Q53" s="23">
        <v>1297905</v>
      </c>
      <c r="R53" s="23">
        <v>1310732</v>
      </c>
      <c r="S53" s="23">
        <v>182780</v>
      </c>
      <c r="T53" s="23">
        <v>184613</v>
      </c>
      <c r="U53" s="23">
        <v>187021</v>
      </c>
      <c r="V53" s="23">
        <v>194305</v>
      </c>
      <c r="W53" s="23">
        <v>189996</v>
      </c>
      <c r="X53" s="23">
        <v>171548</v>
      </c>
      <c r="Y53" s="23">
        <v>159804</v>
      </c>
      <c r="Z53" s="23">
        <v>160582</v>
      </c>
      <c r="AA53" s="23">
        <v>163865</v>
      </c>
      <c r="AB53" s="23">
        <v>180997</v>
      </c>
      <c r="AC53" s="23">
        <v>183020</v>
      </c>
      <c r="AD53" s="23">
        <v>162103</v>
      </c>
      <c r="AE53" s="23">
        <v>144743</v>
      </c>
      <c r="AF53" s="23">
        <v>110097</v>
      </c>
      <c r="AG53" s="23">
        <v>83671</v>
      </c>
      <c r="AH53" s="23">
        <v>64276</v>
      </c>
      <c r="AI53" s="23">
        <v>45877</v>
      </c>
      <c r="AJ53" s="24">
        <v>40190</v>
      </c>
      <c r="AK53" s="32">
        <f t="shared" si="2"/>
        <v>7.6047707626655E-4</v>
      </c>
      <c r="AL53" s="25">
        <f t="shared" si="3"/>
        <v>1.4799507041874532E-4</v>
      </c>
      <c r="AM53" s="25">
        <f t="shared" si="4"/>
        <v>1.2750422195102276E-4</v>
      </c>
      <c r="AN53" s="25">
        <f t="shared" si="5"/>
        <v>1.7202250175040441E-4</v>
      </c>
      <c r="AO53" s="25">
        <f t="shared" si="6"/>
        <v>1.5410837517375718E-4</v>
      </c>
      <c r="AP53" s="25">
        <f t="shared" si="7"/>
        <v>1.4010334682171437E-4</v>
      </c>
      <c r="AQ53" s="25">
        <f t="shared" si="8"/>
        <v>1.9553782679259302E-4</v>
      </c>
      <c r="AR53" s="25">
        <f t="shared" si="9"/>
        <v>2.528797324635647E-4</v>
      </c>
      <c r="AS53" s="25">
        <f t="shared" si="10"/>
        <v>9.078282025909417E-4</v>
      </c>
      <c r="AT53" s="33">
        <f t="shared" si="11"/>
        <v>2.2144812142323961E-2</v>
      </c>
      <c r="AV53">
        <f>IF(AL53&gt;'Data Spread &amp; Correlation'!C$8+'Data Spread &amp; Correlation'!C$9,1,0)</f>
        <v>0</v>
      </c>
      <c r="AW53">
        <f>IF(AM53&gt;'Data Spread &amp; Correlation'!D$8+'Data Spread &amp; Correlation'!D$9,1,0)</f>
        <v>0</v>
      </c>
    </row>
    <row r="54" spans="1:49" x14ac:dyDescent="0.2">
      <c r="A54" t="str">
        <f t="shared" si="0"/>
        <v>Colorado</v>
      </c>
      <c r="B54" t="str">
        <f t="shared" si="1"/>
        <v>2014</v>
      </c>
      <c r="C54" s="11" t="s">
        <v>83</v>
      </c>
      <c r="D54" s="19">
        <v>54</v>
      </c>
      <c r="E54" s="20">
        <v>50</v>
      </c>
      <c r="F54" s="20">
        <v>49</v>
      </c>
      <c r="G54" s="20">
        <v>47</v>
      </c>
      <c r="H54" s="20">
        <v>45</v>
      </c>
      <c r="I54" s="20">
        <v>47</v>
      </c>
      <c r="J54" s="20">
        <v>42</v>
      </c>
      <c r="K54" s="20">
        <v>74</v>
      </c>
      <c r="L54" s="20">
        <v>62</v>
      </c>
      <c r="M54" s="20">
        <v>131</v>
      </c>
      <c r="N54" s="21">
        <v>286</v>
      </c>
      <c r="O54" s="21">
        <f t="shared" si="12"/>
        <v>887</v>
      </c>
      <c r="P54" s="22">
        <v>8704574</v>
      </c>
      <c r="Q54" s="23">
        <v>4237005</v>
      </c>
      <c r="R54" s="23">
        <v>4467569</v>
      </c>
      <c r="S54" s="23">
        <v>520785</v>
      </c>
      <c r="T54" s="23">
        <v>533705</v>
      </c>
      <c r="U54" s="23">
        <v>546984</v>
      </c>
      <c r="V54" s="23">
        <v>605907</v>
      </c>
      <c r="W54" s="23">
        <v>601346</v>
      </c>
      <c r="X54" s="23">
        <v>567436</v>
      </c>
      <c r="Y54" s="23">
        <v>533553</v>
      </c>
      <c r="Z54" s="23">
        <v>523262</v>
      </c>
      <c r="AA54" s="23">
        <v>574262</v>
      </c>
      <c r="AB54" s="23">
        <v>620510</v>
      </c>
      <c r="AC54" s="23">
        <v>646490</v>
      </c>
      <c r="AD54" s="23">
        <v>593731</v>
      </c>
      <c r="AE54" s="23">
        <v>513589</v>
      </c>
      <c r="AF54" s="23">
        <v>390551</v>
      </c>
      <c r="AG54" s="23">
        <v>292612</v>
      </c>
      <c r="AH54" s="23">
        <v>237548</v>
      </c>
      <c r="AI54" s="23">
        <v>199167</v>
      </c>
      <c r="AJ54" s="24">
        <v>206292</v>
      </c>
      <c r="AK54" s="32">
        <f t="shared" si="2"/>
        <v>1.996985320237718E-4</v>
      </c>
      <c r="AL54" s="25">
        <f t="shared" si="3"/>
        <v>3.8864095035667059E-5</v>
      </c>
      <c r="AM54" s="25">
        <f t="shared" si="4"/>
        <v>4.0588012620386945E-5</v>
      </c>
      <c r="AN54" s="25">
        <f t="shared" si="5"/>
        <v>4.2688891532976264E-5</v>
      </c>
      <c r="AO54" s="25">
        <f t="shared" si="6"/>
        <v>4.1001381290978604E-5</v>
      </c>
      <c r="AP54" s="25">
        <f t="shared" si="7"/>
        <v>3.7095501183898971E-5</v>
      </c>
      <c r="AQ54" s="25">
        <f t="shared" si="8"/>
        <v>6.6828017194668206E-5</v>
      </c>
      <c r="AR54" s="25">
        <f t="shared" si="9"/>
        <v>9.0754329493839689E-5</v>
      </c>
      <c r="AS54" s="25">
        <f t="shared" si="10"/>
        <v>2.9996679756820807E-4</v>
      </c>
      <c r="AT54" s="33">
        <f t="shared" si="11"/>
        <v>4.2997304791266748E-3</v>
      </c>
      <c r="AV54">
        <f>IF(AL54&gt;'Data Spread &amp; Correlation'!C$8+'Data Spread &amp; Correlation'!C$9,1,0)</f>
        <v>0</v>
      </c>
      <c r="AW54">
        <f>IF(AM54&gt;'Data Spread &amp; Correlation'!D$8+'Data Spread &amp; Correlation'!D$9,1,0)</f>
        <v>0</v>
      </c>
    </row>
    <row r="55" spans="1:49" x14ac:dyDescent="0.2">
      <c r="A55" t="str">
        <f t="shared" si="0"/>
        <v>Colorado</v>
      </c>
      <c r="B55" t="str">
        <f t="shared" si="1"/>
        <v>2015</v>
      </c>
      <c r="C55" s="11" t="s">
        <v>84</v>
      </c>
      <c r="D55" s="19">
        <v>51</v>
      </c>
      <c r="E55" s="20">
        <v>41</v>
      </c>
      <c r="F55" s="20">
        <v>48</v>
      </c>
      <c r="G55" s="20">
        <v>41</v>
      </c>
      <c r="H55" s="20">
        <v>52</v>
      </c>
      <c r="I55" s="20">
        <v>49</v>
      </c>
      <c r="J55" s="20">
        <v>60</v>
      </c>
      <c r="K55" s="20">
        <v>61</v>
      </c>
      <c r="L55" s="20">
        <v>78</v>
      </c>
      <c r="M55" s="20">
        <v>145</v>
      </c>
      <c r="N55" s="21">
        <v>305</v>
      </c>
      <c r="O55" s="21">
        <f t="shared" si="12"/>
        <v>931</v>
      </c>
      <c r="P55" s="22">
        <v>11778792</v>
      </c>
      <c r="Q55" s="23">
        <v>5672658</v>
      </c>
      <c r="R55" s="23">
        <v>6106134</v>
      </c>
      <c r="S55" s="23">
        <v>724798</v>
      </c>
      <c r="T55" s="23">
        <v>695089</v>
      </c>
      <c r="U55" s="23">
        <v>705040</v>
      </c>
      <c r="V55" s="23">
        <v>777480</v>
      </c>
      <c r="W55" s="23">
        <v>886900</v>
      </c>
      <c r="X55" s="23">
        <v>920600</v>
      </c>
      <c r="Y55" s="23">
        <v>835920</v>
      </c>
      <c r="Z55" s="23">
        <v>746346</v>
      </c>
      <c r="AA55" s="23">
        <v>765636</v>
      </c>
      <c r="AB55" s="23">
        <v>807941</v>
      </c>
      <c r="AC55" s="23">
        <v>830690</v>
      </c>
      <c r="AD55" s="23">
        <v>760651</v>
      </c>
      <c r="AE55" s="23">
        <v>670318</v>
      </c>
      <c r="AF55" s="23">
        <v>507671</v>
      </c>
      <c r="AG55" s="23">
        <v>379699</v>
      </c>
      <c r="AH55" s="23">
        <v>285651</v>
      </c>
      <c r="AI55" s="23">
        <v>234536</v>
      </c>
      <c r="AJ55" s="24">
        <v>242530</v>
      </c>
      <c r="AK55" s="32">
        <f t="shared" si="2"/>
        <v>1.2693191758255404E-4</v>
      </c>
      <c r="AL55" s="25">
        <f t="shared" si="3"/>
        <v>4.2853194241387756E-5</v>
      </c>
      <c r="AM55" s="25">
        <f t="shared" si="4"/>
        <v>2.8839567887141157E-5</v>
      </c>
      <c r="AN55" s="25">
        <f t="shared" si="5"/>
        <v>2.334160726891809E-5</v>
      </c>
      <c r="AO55" s="25">
        <f t="shared" si="6"/>
        <v>3.4391943819437003E-5</v>
      </c>
      <c r="AP55" s="25">
        <f t="shared" si="7"/>
        <v>2.990301050083881E-5</v>
      </c>
      <c r="AQ55" s="25">
        <f t="shared" si="8"/>
        <v>4.2628456661185529E-5</v>
      </c>
      <c r="AR55" s="25">
        <f t="shared" si="9"/>
        <v>8.7900199465837248E-5</v>
      </c>
      <c r="AS55" s="25">
        <f t="shared" si="10"/>
        <v>2.7874591252761028E-4</v>
      </c>
      <c r="AT55" s="33">
        <f t="shared" si="11"/>
        <v>3.8387003669649116E-3</v>
      </c>
      <c r="AV55">
        <f>IF(AL55&gt;'Data Spread &amp; Correlation'!C$8+'Data Spread &amp; Correlation'!C$9,1,0)</f>
        <v>0</v>
      </c>
      <c r="AW55">
        <f>IF(AM55&gt;'Data Spread &amp; Correlation'!D$8+'Data Spread &amp; Correlation'!D$9,1,0)</f>
        <v>0</v>
      </c>
    </row>
    <row r="56" spans="1:49" x14ac:dyDescent="0.2">
      <c r="A56" t="str">
        <f t="shared" si="0"/>
        <v>Colorado</v>
      </c>
      <c r="B56" t="str">
        <f t="shared" si="1"/>
        <v>2016</v>
      </c>
      <c r="C56" s="11" t="s">
        <v>85</v>
      </c>
      <c r="D56" s="19">
        <v>52</v>
      </c>
      <c r="E56" s="20">
        <v>73</v>
      </c>
      <c r="F56" s="20">
        <v>45</v>
      </c>
      <c r="G56" s="20">
        <v>56</v>
      </c>
      <c r="H56" s="20">
        <v>56</v>
      </c>
      <c r="I56" s="20">
        <v>59</v>
      </c>
      <c r="J56" s="20">
        <v>52</v>
      </c>
      <c r="K56" s="20">
        <v>52</v>
      </c>
      <c r="L56" s="20">
        <v>76</v>
      </c>
      <c r="M56" s="20">
        <v>85</v>
      </c>
      <c r="N56" s="21">
        <v>231</v>
      </c>
      <c r="O56" s="21">
        <f t="shared" si="12"/>
        <v>837</v>
      </c>
      <c r="P56" s="22">
        <v>6198750</v>
      </c>
      <c r="Q56" s="23">
        <v>3056984</v>
      </c>
      <c r="R56" s="23">
        <v>3141766</v>
      </c>
      <c r="S56" s="23">
        <v>360079</v>
      </c>
      <c r="T56" s="23">
        <v>387747</v>
      </c>
      <c r="U56" s="23">
        <v>406849</v>
      </c>
      <c r="V56" s="23">
        <v>433642</v>
      </c>
      <c r="W56" s="23">
        <v>444011</v>
      </c>
      <c r="X56" s="23">
        <v>380015</v>
      </c>
      <c r="Y56" s="23">
        <v>378590</v>
      </c>
      <c r="Z56" s="23">
        <v>363549</v>
      </c>
      <c r="AA56" s="23">
        <v>400548</v>
      </c>
      <c r="AB56" s="23">
        <v>432362</v>
      </c>
      <c r="AC56" s="23">
        <v>469482</v>
      </c>
      <c r="AD56" s="23">
        <v>445156</v>
      </c>
      <c r="AE56" s="23">
        <v>385914</v>
      </c>
      <c r="AF56" s="23">
        <v>296065</v>
      </c>
      <c r="AG56" s="23">
        <v>216080</v>
      </c>
      <c r="AH56" s="23">
        <v>155354</v>
      </c>
      <c r="AI56" s="23">
        <v>120247</v>
      </c>
      <c r="AJ56" s="24">
        <v>126385</v>
      </c>
      <c r="AK56" s="32">
        <f t="shared" si="2"/>
        <v>3.4714604295168561E-4</v>
      </c>
      <c r="AL56" s="25">
        <f t="shared" si="3"/>
        <v>6.5442061122885088E-5</v>
      </c>
      <c r="AM56" s="25">
        <f t="shared" si="4"/>
        <v>5.127311135494324E-5</v>
      </c>
      <c r="AN56" s="25">
        <f t="shared" si="5"/>
        <v>7.3819708543972158E-5</v>
      </c>
      <c r="AO56" s="25">
        <f t="shared" si="6"/>
        <v>7.3289124286576184E-5</v>
      </c>
      <c r="AP56" s="25">
        <f t="shared" si="7"/>
        <v>6.5421514142135451E-5</v>
      </c>
      <c r="AQ56" s="25">
        <f t="shared" si="8"/>
        <v>6.2569939956923009E-5</v>
      </c>
      <c r="AR56" s="25">
        <f t="shared" si="9"/>
        <v>1.483954739380449E-4</v>
      </c>
      <c r="AS56" s="25">
        <f t="shared" si="10"/>
        <v>3.0841687802293896E-4</v>
      </c>
      <c r="AT56" s="33">
        <f t="shared" si="11"/>
        <v>6.6226213553823637E-3</v>
      </c>
      <c r="AV56">
        <f>IF(AL56&gt;'Data Spread &amp; Correlation'!C$8+'Data Spread &amp; Correlation'!C$9,1,0)</f>
        <v>0</v>
      </c>
      <c r="AW56">
        <f>IF(AM56&gt;'Data Spread &amp; Correlation'!D$8+'Data Spread &amp; Correlation'!D$9,1,0)</f>
        <v>0</v>
      </c>
    </row>
    <row r="57" spans="1:49" x14ac:dyDescent="0.2">
      <c r="A57" t="str">
        <f t="shared" si="0"/>
        <v>Colorado</v>
      </c>
      <c r="B57" t="str">
        <f t="shared" si="1"/>
        <v>2017</v>
      </c>
      <c r="C57" s="11" t="s">
        <v>86</v>
      </c>
      <c r="D57" s="19">
        <v>61</v>
      </c>
      <c r="E57" s="20">
        <v>48</v>
      </c>
      <c r="F57" s="20">
        <v>41</v>
      </c>
      <c r="G57" s="20">
        <v>34</v>
      </c>
      <c r="H57" s="20">
        <v>60</v>
      </c>
      <c r="I57" s="20">
        <v>72</v>
      </c>
      <c r="J57" s="20">
        <v>62</v>
      </c>
      <c r="K57" s="20">
        <v>80</v>
      </c>
      <c r="L57" s="20">
        <v>69</v>
      </c>
      <c r="M57" s="20">
        <v>98</v>
      </c>
      <c r="N57" s="21">
        <v>241</v>
      </c>
      <c r="O57" s="21">
        <f t="shared" si="12"/>
        <v>866</v>
      </c>
      <c r="P57" s="22">
        <v>4699275</v>
      </c>
      <c r="Q57" s="23">
        <v>2313950</v>
      </c>
      <c r="R57" s="23">
        <v>2385325</v>
      </c>
      <c r="S57" s="23">
        <v>301224</v>
      </c>
      <c r="T57" s="23">
        <v>322932</v>
      </c>
      <c r="U57" s="23">
        <v>330529</v>
      </c>
      <c r="V57" s="23">
        <v>329008</v>
      </c>
      <c r="W57" s="23">
        <v>324441</v>
      </c>
      <c r="X57" s="23">
        <v>304921</v>
      </c>
      <c r="Y57" s="23">
        <v>306906</v>
      </c>
      <c r="Z57" s="23">
        <v>296867</v>
      </c>
      <c r="AA57" s="23">
        <v>307053</v>
      </c>
      <c r="AB57" s="23">
        <v>318466</v>
      </c>
      <c r="AC57" s="23">
        <v>339043</v>
      </c>
      <c r="AD57" s="23">
        <v>316208</v>
      </c>
      <c r="AE57" s="23">
        <v>271504</v>
      </c>
      <c r="AF57" s="23">
        <v>213532</v>
      </c>
      <c r="AG57" s="23">
        <v>149033</v>
      </c>
      <c r="AH57" s="23">
        <v>109347</v>
      </c>
      <c r="AI57" s="23">
        <v>77833</v>
      </c>
      <c r="AJ57" s="24">
        <v>78796</v>
      </c>
      <c r="AK57" s="32">
        <f t="shared" si="2"/>
        <v>3.6185695694898151E-4</v>
      </c>
      <c r="AL57" s="25">
        <f t="shared" si="3"/>
        <v>9.4879418970680724E-5</v>
      </c>
      <c r="AM57" s="25">
        <f t="shared" si="4"/>
        <v>6.2743993792935645E-5</v>
      </c>
      <c r="AN57" s="25">
        <f t="shared" si="5"/>
        <v>5.5571264426055075E-5</v>
      </c>
      <c r="AO57" s="25">
        <f t="shared" si="6"/>
        <v>9.9350907404954292E-5</v>
      </c>
      <c r="AP57" s="25">
        <f t="shared" si="7"/>
        <v>1.0950420450518548E-4</v>
      </c>
      <c r="AQ57" s="25">
        <f t="shared" si="8"/>
        <v>1.3612109332462158E-4</v>
      </c>
      <c r="AR57" s="25">
        <f t="shared" si="9"/>
        <v>1.90310702908444E-4</v>
      </c>
      <c r="AS57" s="25">
        <f t="shared" si="10"/>
        <v>5.2356020942408382E-4</v>
      </c>
      <c r="AT57" s="33">
        <f t="shared" si="11"/>
        <v>1.0990405604345398E-2</v>
      </c>
      <c r="AV57">
        <f>IF(AL57&gt;'Data Spread &amp; Correlation'!C$8+'Data Spread &amp; Correlation'!C$9,1,0)</f>
        <v>0</v>
      </c>
      <c r="AW57">
        <f>IF(AM57&gt;'Data Spread &amp; Correlation'!D$8+'Data Spread &amp; Correlation'!D$9,1,0)</f>
        <v>0</v>
      </c>
    </row>
    <row r="58" spans="1:49" x14ac:dyDescent="0.2">
      <c r="A58" t="str">
        <f t="shared" si="0"/>
        <v>Connecticut</v>
      </c>
      <c r="B58" t="str">
        <f t="shared" si="1"/>
        <v>2009</v>
      </c>
      <c r="C58" s="11" t="s">
        <v>87</v>
      </c>
      <c r="D58" s="19">
        <v>57</v>
      </c>
      <c r="E58" s="20">
        <v>40</v>
      </c>
      <c r="F58" s="20">
        <v>55</v>
      </c>
      <c r="G58" s="20">
        <v>58</v>
      </c>
      <c r="H58" s="20">
        <v>64</v>
      </c>
      <c r="I58" s="20">
        <v>41</v>
      </c>
      <c r="J58" s="20">
        <v>69</v>
      </c>
      <c r="K58" s="20">
        <v>62</v>
      </c>
      <c r="L58" s="20">
        <v>62</v>
      </c>
      <c r="M58" s="20">
        <v>172</v>
      </c>
      <c r="N58" s="21">
        <v>364</v>
      </c>
      <c r="O58" s="21">
        <f t="shared" si="12"/>
        <v>1044</v>
      </c>
      <c r="P58" s="22">
        <v>3494487</v>
      </c>
      <c r="Q58" s="23">
        <v>1704135</v>
      </c>
      <c r="R58" s="23">
        <v>1790352</v>
      </c>
      <c r="S58" s="23">
        <v>212558</v>
      </c>
      <c r="T58" s="23">
        <v>220480</v>
      </c>
      <c r="U58" s="23">
        <v>239006</v>
      </c>
      <c r="V58" s="23">
        <v>252564</v>
      </c>
      <c r="W58" s="23">
        <v>225479</v>
      </c>
      <c r="X58" s="23">
        <v>200964</v>
      </c>
      <c r="Y58" s="23">
        <v>202303</v>
      </c>
      <c r="Z58" s="23">
        <v>242591</v>
      </c>
      <c r="AA58" s="23">
        <v>277210</v>
      </c>
      <c r="AB58" s="23">
        <v>289141</v>
      </c>
      <c r="AC58" s="23">
        <v>259210</v>
      </c>
      <c r="AD58" s="23">
        <v>218603</v>
      </c>
      <c r="AE58" s="23">
        <v>178440</v>
      </c>
      <c r="AF58" s="23">
        <v>129341</v>
      </c>
      <c r="AG58" s="23">
        <v>104608</v>
      </c>
      <c r="AH58" s="23">
        <v>89121</v>
      </c>
      <c r="AI58" s="23">
        <v>75801</v>
      </c>
      <c r="AJ58" s="24">
        <v>77303</v>
      </c>
      <c r="AK58" s="32">
        <f t="shared" si="2"/>
        <v>4.5634603261227524E-4</v>
      </c>
      <c r="AL58" s="25">
        <f t="shared" si="3"/>
        <v>1.501677961896554E-4</v>
      </c>
      <c r="AM58" s="25">
        <f t="shared" si="4"/>
        <v>1.1505241160314031E-4</v>
      </c>
      <c r="AN58" s="25">
        <f t="shared" si="5"/>
        <v>1.4382530680665664E-4</v>
      </c>
      <c r="AO58" s="25">
        <f t="shared" si="6"/>
        <v>1.2312404170057388E-4</v>
      </c>
      <c r="AP58" s="25">
        <f t="shared" si="7"/>
        <v>7.4769627483126685E-5</v>
      </c>
      <c r="AQ58" s="25">
        <f t="shared" si="8"/>
        <v>1.5615437118901478E-4</v>
      </c>
      <c r="AR58" s="25">
        <f t="shared" si="9"/>
        <v>2.6501502464212288E-4</v>
      </c>
      <c r="AS58" s="25">
        <f t="shared" si="10"/>
        <v>1.0429172578552285E-3</v>
      </c>
      <c r="AT58" s="33">
        <f t="shared" si="11"/>
        <v>1.3505297336455247E-2</v>
      </c>
      <c r="AV58">
        <f>IF(AL58&gt;'Data Spread &amp; Correlation'!C$8+'Data Spread &amp; Correlation'!C$9,1,0)</f>
        <v>0</v>
      </c>
      <c r="AW58">
        <f>IF(AM58&gt;'Data Spread &amp; Correlation'!D$8+'Data Spread &amp; Correlation'!D$9,1,0)</f>
        <v>0</v>
      </c>
    </row>
    <row r="59" spans="1:49" x14ac:dyDescent="0.2">
      <c r="A59" t="str">
        <f t="shared" si="0"/>
        <v>Connecticut</v>
      </c>
      <c r="B59" t="str">
        <f t="shared" si="1"/>
        <v>2010</v>
      </c>
      <c r="C59" s="11" t="s">
        <v>88</v>
      </c>
      <c r="D59" s="19">
        <v>36</v>
      </c>
      <c r="E59" s="20">
        <v>46</v>
      </c>
      <c r="F59" s="20">
        <v>51</v>
      </c>
      <c r="G59" s="20">
        <v>56</v>
      </c>
      <c r="H59" s="20">
        <v>57</v>
      </c>
      <c r="I59" s="20">
        <v>68</v>
      </c>
      <c r="J59" s="20">
        <v>46</v>
      </c>
      <c r="K59" s="20">
        <v>47</v>
      </c>
      <c r="L59" s="20">
        <v>60</v>
      </c>
      <c r="M59" s="20">
        <v>110</v>
      </c>
      <c r="N59" s="21">
        <v>339</v>
      </c>
      <c r="O59" s="21">
        <f t="shared" si="12"/>
        <v>916</v>
      </c>
      <c r="P59" s="22">
        <v>393965</v>
      </c>
      <c r="Q59" s="23">
        <v>199050</v>
      </c>
      <c r="R59" s="23">
        <v>194915</v>
      </c>
      <c r="S59" s="23">
        <v>22981</v>
      </c>
      <c r="T59" s="23">
        <v>24301</v>
      </c>
      <c r="U59" s="23">
        <v>24132</v>
      </c>
      <c r="V59" s="23">
        <v>30939</v>
      </c>
      <c r="W59" s="23">
        <v>35870</v>
      </c>
      <c r="X59" s="23">
        <v>25299</v>
      </c>
      <c r="Y59" s="23">
        <v>25564</v>
      </c>
      <c r="Z59" s="23">
        <v>27987</v>
      </c>
      <c r="AA59" s="23">
        <v>28935</v>
      </c>
      <c r="AB59" s="23">
        <v>30887</v>
      </c>
      <c r="AC59" s="23">
        <v>30307</v>
      </c>
      <c r="AD59" s="23">
        <v>26545</v>
      </c>
      <c r="AE59" s="23">
        <v>19831</v>
      </c>
      <c r="AF59" s="23">
        <v>12754</v>
      </c>
      <c r="AG59" s="23">
        <v>9314</v>
      </c>
      <c r="AH59" s="23">
        <v>7280</v>
      </c>
      <c r="AI59" s="23">
        <v>5180</v>
      </c>
      <c r="AJ59" s="24">
        <v>5772</v>
      </c>
      <c r="AK59" s="32">
        <f t="shared" si="2"/>
        <v>3.568165005874418E-3</v>
      </c>
      <c r="AL59" s="25">
        <f t="shared" si="3"/>
        <v>9.4976565564800863E-4</v>
      </c>
      <c r="AM59" s="25">
        <f t="shared" si="4"/>
        <v>7.6337020461315094E-4</v>
      </c>
      <c r="AN59" s="25">
        <f t="shared" si="5"/>
        <v>1.1009967953128994E-3</v>
      </c>
      <c r="AO59" s="25">
        <f t="shared" si="6"/>
        <v>1.0013702961947928E-3</v>
      </c>
      <c r="AP59" s="25">
        <f t="shared" si="7"/>
        <v>1.1112200542536851E-3</v>
      </c>
      <c r="AQ59" s="25">
        <f t="shared" si="8"/>
        <v>1.0134552354666207E-3</v>
      </c>
      <c r="AR59" s="25">
        <f t="shared" si="9"/>
        <v>2.7188689505165853E-3</v>
      </c>
      <c r="AS59" s="25">
        <f t="shared" si="10"/>
        <v>8.8282504012841094E-3</v>
      </c>
      <c r="AT59" s="33">
        <f t="shared" si="11"/>
        <v>0.1586971586971587</v>
      </c>
      <c r="AV59">
        <f>IF(AL59&gt;'Data Spread &amp; Correlation'!C$8+'Data Spread &amp; Correlation'!C$9,1,0)</f>
        <v>0</v>
      </c>
      <c r="AW59">
        <f>IF(AM59&gt;'Data Spread &amp; Correlation'!D$8+'Data Spread &amp; Correlation'!D$9,1,0)</f>
        <v>0</v>
      </c>
    </row>
    <row r="60" spans="1:49" x14ac:dyDescent="0.2">
      <c r="A60" t="str">
        <f t="shared" si="0"/>
        <v>Connecticut</v>
      </c>
      <c r="B60" t="str">
        <f t="shared" si="1"/>
        <v>2011</v>
      </c>
      <c r="C60" s="11" t="s">
        <v>89</v>
      </c>
      <c r="D60" s="19">
        <v>45</v>
      </c>
      <c r="E60" s="20">
        <v>55</v>
      </c>
      <c r="F60" s="20">
        <v>76</v>
      </c>
      <c r="G60" s="20">
        <v>52</v>
      </c>
      <c r="H60" s="20">
        <v>51</v>
      </c>
      <c r="I60" s="20">
        <v>44</v>
      </c>
      <c r="J60" s="20">
        <v>52</v>
      </c>
      <c r="K60" s="20">
        <v>50</v>
      </c>
      <c r="L60" s="20">
        <v>50</v>
      </c>
      <c r="M60" s="20">
        <v>134</v>
      </c>
      <c r="N60" s="21">
        <v>415</v>
      </c>
      <c r="O60" s="21">
        <f t="shared" si="12"/>
        <v>1024</v>
      </c>
      <c r="P60" s="22">
        <v>196043</v>
      </c>
      <c r="Q60" s="23">
        <v>102629</v>
      </c>
      <c r="R60" s="23">
        <v>93414</v>
      </c>
      <c r="S60" s="23">
        <v>14678</v>
      </c>
      <c r="T60" s="23">
        <v>14245</v>
      </c>
      <c r="U60" s="23">
        <v>15627</v>
      </c>
      <c r="V60" s="23">
        <v>15744</v>
      </c>
      <c r="W60" s="23">
        <v>12274</v>
      </c>
      <c r="X60" s="23">
        <v>12381</v>
      </c>
      <c r="Y60" s="23">
        <v>11775</v>
      </c>
      <c r="Z60" s="23">
        <v>12584</v>
      </c>
      <c r="AA60" s="23">
        <v>13561</v>
      </c>
      <c r="AB60" s="23">
        <v>15673</v>
      </c>
      <c r="AC60" s="23">
        <v>16522</v>
      </c>
      <c r="AD60" s="23">
        <v>15016</v>
      </c>
      <c r="AE60" s="23">
        <v>9654</v>
      </c>
      <c r="AF60" s="23">
        <v>6216</v>
      </c>
      <c r="AG60" s="23">
        <v>4203</v>
      </c>
      <c r="AH60" s="23">
        <v>2633</v>
      </c>
      <c r="AI60" s="23">
        <v>1885</v>
      </c>
      <c r="AJ60" s="24">
        <v>1372</v>
      </c>
      <c r="AK60" s="32">
        <f t="shared" si="2"/>
        <v>6.8129172911840855E-3</v>
      </c>
      <c r="AL60" s="25">
        <f t="shared" si="3"/>
        <v>1.7407605784681307E-3</v>
      </c>
      <c r="AM60" s="25">
        <f t="shared" si="4"/>
        <v>2.7125419373260047E-3</v>
      </c>
      <c r="AN60" s="25">
        <f t="shared" si="5"/>
        <v>2.1526742838218248E-3</v>
      </c>
      <c r="AO60" s="25">
        <f t="shared" si="6"/>
        <v>1.9506597819850832E-3</v>
      </c>
      <c r="AP60" s="25">
        <f t="shared" si="7"/>
        <v>1.3666718434539524E-3</v>
      </c>
      <c r="AQ60" s="25">
        <f t="shared" si="8"/>
        <v>2.0267531414673691E-3</v>
      </c>
      <c r="AR60" s="25">
        <f t="shared" si="9"/>
        <v>4.7989250407908628E-3</v>
      </c>
      <c r="AS60" s="25">
        <f t="shared" si="10"/>
        <v>2.9659141212926073E-2</v>
      </c>
      <c r="AT60" s="33">
        <f t="shared" si="11"/>
        <v>0.74635568513119532</v>
      </c>
      <c r="AV60">
        <f>IF(AL60&gt;'Data Spread &amp; Correlation'!C$8+'Data Spread &amp; Correlation'!C$9,1,0)</f>
        <v>0</v>
      </c>
      <c r="AW60">
        <f>IF(AM60&gt;'Data Spread &amp; Correlation'!D$8+'Data Spread &amp; Correlation'!D$9,1,0)</f>
        <v>0</v>
      </c>
    </row>
    <row r="61" spans="1:49" x14ac:dyDescent="0.2">
      <c r="A61" t="str">
        <f t="shared" si="0"/>
        <v>Connecticut</v>
      </c>
      <c r="B61" t="str">
        <f t="shared" si="1"/>
        <v>2012</v>
      </c>
      <c r="C61" s="11" t="s">
        <v>90</v>
      </c>
      <c r="D61" s="19">
        <v>51</v>
      </c>
      <c r="E61" s="20">
        <v>67</v>
      </c>
      <c r="F61" s="20">
        <v>54</v>
      </c>
      <c r="G61" s="20">
        <v>41</v>
      </c>
      <c r="H61" s="20">
        <v>56</v>
      </c>
      <c r="I61" s="20">
        <v>67</v>
      </c>
      <c r="J61" s="20">
        <v>64</v>
      </c>
      <c r="K61" s="20">
        <v>50</v>
      </c>
      <c r="L61" s="20">
        <v>53</v>
      </c>
      <c r="M61" s="20">
        <v>133</v>
      </c>
      <c r="N61" s="21">
        <v>317</v>
      </c>
      <c r="O61" s="21">
        <f t="shared" si="12"/>
        <v>953</v>
      </c>
      <c r="P61" s="22">
        <v>244691</v>
      </c>
      <c r="Q61" s="23">
        <v>121936</v>
      </c>
      <c r="R61" s="23">
        <v>122755</v>
      </c>
      <c r="S61" s="23">
        <v>14101</v>
      </c>
      <c r="T61" s="23">
        <v>13499</v>
      </c>
      <c r="U61" s="23">
        <v>15000</v>
      </c>
      <c r="V61" s="23">
        <v>14420</v>
      </c>
      <c r="W61" s="23">
        <v>12938</v>
      </c>
      <c r="X61" s="23">
        <v>14124</v>
      </c>
      <c r="Y61" s="23">
        <v>15645</v>
      </c>
      <c r="Z61" s="23">
        <v>16781</v>
      </c>
      <c r="AA61" s="23">
        <v>16042</v>
      </c>
      <c r="AB61" s="23">
        <v>18032</v>
      </c>
      <c r="AC61" s="23">
        <v>19377</v>
      </c>
      <c r="AD61" s="23">
        <v>18506</v>
      </c>
      <c r="AE61" s="23">
        <v>16795</v>
      </c>
      <c r="AF61" s="23">
        <v>12261</v>
      </c>
      <c r="AG61" s="23">
        <v>9789</v>
      </c>
      <c r="AH61" s="23">
        <v>7295</v>
      </c>
      <c r="AI61" s="23">
        <v>5581</v>
      </c>
      <c r="AJ61" s="24">
        <v>4626</v>
      </c>
      <c r="AK61" s="32">
        <f t="shared" si="2"/>
        <v>8.368200836820083E-3</v>
      </c>
      <c r="AL61" s="25">
        <f t="shared" si="3"/>
        <v>2.245692831327415E-3</v>
      </c>
      <c r="AM61" s="25">
        <f t="shared" si="4"/>
        <v>1.973828496235105E-3</v>
      </c>
      <c r="AN61" s="25">
        <f t="shared" si="5"/>
        <v>1.3772716584366288E-3</v>
      </c>
      <c r="AO61" s="25">
        <f t="shared" si="6"/>
        <v>1.7061207080400938E-3</v>
      </c>
      <c r="AP61" s="25">
        <f t="shared" si="7"/>
        <v>1.7910128578684274E-3</v>
      </c>
      <c r="AQ61" s="25">
        <f t="shared" si="8"/>
        <v>1.4163904705249144E-3</v>
      </c>
      <c r="AR61" s="25">
        <f t="shared" si="9"/>
        <v>2.403628117913832E-3</v>
      </c>
      <c r="AS61" s="25">
        <f t="shared" si="10"/>
        <v>1.0329294812053432E-2</v>
      </c>
      <c r="AT61" s="33">
        <f t="shared" si="11"/>
        <v>0.20600951145698226</v>
      </c>
      <c r="AV61">
        <f>IF(AL61&gt;'Data Spread &amp; Correlation'!C$8+'Data Spread &amp; Correlation'!C$9,1,0)</f>
        <v>0</v>
      </c>
      <c r="AW61">
        <f>IF(AM61&gt;'Data Spread &amp; Correlation'!D$8+'Data Spread &amp; Correlation'!D$9,1,0)</f>
        <v>0</v>
      </c>
    </row>
    <row r="62" spans="1:49" x14ac:dyDescent="0.2">
      <c r="A62" t="str">
        <f t="shared" si="0"/>
        <v>Connecticut</v>
      </c>
      <c r="B62" t="str">
        <f t="shared" si="1"/>
        <v>2013</v>
      </c>
      <c r="C62" s="11" t="s">
        <v>91</v>
      </c>
      <c r="D62" s="19">
        <v>39</v>
      </c>
      <c r="E62" s="20">
        <v>46</v>
      </c>
      <c r="F62" s="20">
        <v>37</v>
      </c>
      <c r="G62" s="20">
        <v>44</v>
      </c>
      <c r="H62" s="20">
        <v>58</v>
      </c>
      <c r="I62" s="20">
        <v>37</v>
      </c>
      <c r="J62" s="20">
        <v>55</v>
      </c>
      <c r="K62" s="20">
        <v>53</v>
      </c>
      <c r="L62" s="20">
        <v>71</v>
      </c>
      <c r="M62" s="20">
        <v>107</v>
      </c>
      <c r="N62" s="21">
        <v>377</v>
      </c>
      <c r="O62" s="21">
        <f t="shared" si="12"/>
        <v>924</v>
      </c>
      <c r="P62" s="22">
        <v>143889</v>
      </c>
      <c r="Q62" s="23">
        <v>71490</v>
      </c>
      <c r="R62" s="23">
        <v>72399</v>
      </c>
      <c r="S62" s="23">
        <v>9623</v>
      </c>
      <c r="T62" s="23">
        <v>10385</v>
      </c>
      <c r="U62" s="23">
        <v>11485</v>
      </c>
      <c r="V62" s="23">
        <v>10754</v>
      </c>
      <c r="W62" s="23">
        <v>6685</v>
      </c>
      <c r="X62" s="23">
        <v>7882</v>
      </c>
      <c r="Y62" s="23">
        <v>9049</v>
      </c>
      <c r="Z62" s="23">
        <v>10099</v>
      </c>
      <c r="AA62" s="23">
        <v>10192</v>
      </c>
      <c r="AB62" s="23">
        <v>10753</v>
      </c>
      <c r="AC62" s="23">
        <v>9948</v>
      </c>
      <c r="AD62" s="23">
        <v>8863</v>
      </c>
      <c r="AE62" s="23">
        <v>8070</v>
      </c>
      <c r="AF62" s="23">
        <v>6220</v>
      </c>
      <c r="AG62" s="23">
        <v>5280</v>
      </c>
      <c r="AH62" s="23">
        <v>3686</v>
      </c>
      <c r="AI62" s="23">
        <v>2637</v>
      </c>
      <c r="AJ62" s="24">
        <v>2205</v>
      </c>
      <c r="AK62" s="32">
        <f t="shared" si="2"/>
        <v>8.8330042606255838E-3</v>
      </c>
      <c r="AL62" s="25">
        <f t="shared" si="3"/>
        <v>2.5148605395518978E-3</v>
      </c>
      <c r="AM62" s="25">
        <f t="shared" si="4"/>
        <v>2.1216812890647399E-3</v>
      </c>
      <c r="AN62" s="25">
        <f t="shared" si="5"/>
        <v>2.5987832969109918E-3</v>
      </c>
      <c r="AO62" s="25">
        <f t="shared" si="6"/>
        <v>2.8584101325710904E-3</v>
      </c>
      <c r="AP62" s="25">
        <f t="shared" si="7"/>
        <v>1.7873532679580696E-3</v>
      </c>
      <c r="AQ62" s="25">
        <f t="shared" si="8"/>
        <v>3.1299828736786159E-3</v>
      </c>
      <c r="AR62" s="25">
        <f t="shared" si="9"/>
        <v>6.1739130434782605E-3</v>
      </c>
      <c r="AS62" s="25">
        <f t="shared" si="10"/>
        <v>1.6922346987189626E-2</v>
      </c>
      <c r="AT62" s="33">
        <f t="shared" si="11"/>
        <v>0.41904761904761906</v>
      </c>
      <c r="AV62">
        <f>IF(AL62&gt;'Data Spread &amp; Correlation'!C$8+'Data Spread &amp; Correlation'!C$9,1,0)</f>
        <v>0</v>
      </c>
      <c r="AW62">
        <f>IF(AM62&gt;'Data Spread &amp; Correlation'!D$8+'Data Spread &amp; Correlation'!D$9,1,0)</f>
        <v>0</v>
      </c>
    </row>
    <row r="63" spans="1:49" x14ac:dyDescent="0.2">
      <c r="A63" t="str">
        <f t="shared" si="0"/>
        <v>Connecticut</v>
      </c>
      <c r="B63" t="str">
        <f t="shared" si="1"/>
        <v>2014</v>
      </c>
      <c r="C63" s="11" t="s">
        <v>92</v>
      </c>
      <c r="D63" s="19">
        <v>63</v>
      </c>
      <c r="E63" s="20">
        <v>45</v>
      </c>
      <c r="F63" s="20">
        <v>44</v>
      </c>
      <c r="G63" s="20">
        <v>55</v>
      </c>
      <c r="H63" s="20">
        <v>43</v>
      </c>
      <c r="I63" s="20">
        <v>56</v>
      </c>
      <c r="J63" s="20">
        <v>44</v>
      </c>
      <c r="K63" s="20">
        <v>63</v>
      </c>
      <c r="L63" s="20">
        <v>56</v>
      </c>
      <c r="M63" s="20">
        <v>126</v>
      </c>
      <c r="N63" s="21">
        <v>364</v>
      </c>
      <c r="O63" s="21">
        <f t="shared" si="12"/>
        <v>959</v>
      </c>
      <c r="P63" s="22">
        <v>880882</v>
      </c>
      <c r="Q63" s="23">
        <v>430974</v>
      </c>
      <c r="R63" s="23">
        <v>449908</v>
      </c>
      <c r="S63" s="23">
        <v>57800</v>
      </c>
      <c r="T63" s="23">
        <v>55798</v>
      </c>
      <c r="U63" s="23">
        <v>50700</v>
      </c>
      <c r="V63" s="23">
        <v>57189</v>
      </c>
      <c r="W63" s="23">
        <v>67792</v>
      </c>
      <c r="X63" s="23">
        <v>65848</v>
      </c>
      <c r="Y63" s="23">
        <v>58794</v>
      </c>
      <c r="Z63" s="23">
        <v>55324</v>
      </c>
      <c r="AA63" s="23">
        <v>53463</v>
      </c>
      <c r="AB63" s="23">
        <v>58532</v>
      </c>
      <c r="AC63" s="23">
        <v>59594</v>
      </c>
      <c r="AD63" s="23">
        <v>56783</v>
      </c>
      <c r="AE63" s="23">
        <v>55159</v>
      </c>
      <c r="AF63" s="23">
        <v>45366</v>
      </c>
      <c r="AG63" s="23">
        <v>31826</v>
      </c>
      <c r="AH63" s="23">
        <v>21874</v>
      </c>
      <c r="AI63" s="23">
        <v>15747</v>
      </c>
      <c r="AJ63" s="24">
        <v>13380</v>
      </c>
      <c r="AK63" s="32">
        <f t="shared" si="2"/>
        <v>1.8685121107266437E-3</v>
      </c>
      <c r="AL63" s="25">
        <f t="shared" si="3"/>
        <v>4.1315329865349585E-4</v>
      </c>
      <c r="AM63" s="25">
        <f t="shared" si="4"/>
        <v>3.5205351213384435E-4</v>
      </c>
      <c r="AN63" s="25">
        <f t="shared" si="5"/>
        <v>4.41263779464386E-4</v>
      </c>
      <c r="AO63" s="25">
        <f t="shared" si="6"/>
        <v>3.9526781692665483E-4</v>
      </c>
      <c r="AP63" s="25">
        <f t="shared" si="7"/>
        <v>4.7407006078255422E-4</v>
      </c>
      <c r="AQ63" s="25">
        <f t="shared" si="8"/>
        <v>5.6279144557002737E-4</v>
      </c>
      <c r="AR63" s="25">
        <f t="shared" si="9"/>
        <v>7.2546377862990987E-4</v>
      </c>
      <c r="AS63" s="25">
        <f t="shared" si="10"/>
        <v>3.3491932697163819E-3</v>
      </c>
      <c r="AT63" s="33">
        <f t="shared" si="11"/>
        <v>7.1674140508221226E-2</v>
      </c>
      <c r="AV63">
        <f>IF(AL63&gt;'Data Spread &amp; Correlation'!C$8+'Data Spread &amp; Correlation'!C$9,1,0)</f>
        <v>0</v>
      </c>
      <c r="AW63">
        <f>IF(AM63&gt;'Data Spread &amp; Correlation'!D$8+'Data Spread &amp; Correlation'!D$9,1,0)</f>
        <v>0</v>
      </c>
    </row>
    <row r="64" spans="1:49" x14ac:dyDescent="0.2">
      <c r="A64" t="str">
        <f t="shared" si="0"/>
        <v>Connecticut</v>
      </c>
      <c r="B64" t="str">
        <f t="shared" si="1"/>
        <v>2015</v>
      </c>
      <c r="C64" s="11" t="s">
        <v>93</v>
      </c>
      <c r="D64" s="19">
        <v>59</v>
      </c>
      <c r="E64" s="20">
        <v>52</v>
      </c>
      <c r="F64" s="20">
        <v>49</v>
      </c>
      <c r="G64" s="20">
        <v>46</v>
      </c>
      <c r="H64" s="20">
        <v>45</v>
      </c>
      <c r="I64" s="20">
        <v>61</v>
      </c>
      <c r="J64" s="20">
        <v>58</v>
      </c>
      <c r="K64" s="20">
        <v>62</v>
      </c>
      <c r="L64" s="20">
        <v>65</v>
      </c>
      <c r="M64" s="20">
        <v>146</v>
      </c>
      <c r="N64" s="21">
        <v>397</v>
      </c>
      <c r="O64" s="21">
        <f t="shared" si="12"/>
        <v>1040</v>
      </c>
      <c r="P64" s="22">
        <v>1510909</v>
      </c>
      <c r="Q64" s="23">
        <v>744329</v>
      </c>
      <c r="R64" s="23">
        <v>766580</v>
      </c>
      <c r="S64" s="23">
        <v>87714</v>
      </c>
      <c r="T64" s="23">
        <v>94596</v>
      </c>
      <c r="U64" s="23">
        <v>100977</v>
      </c>
      <c r="V64" s="23">
        <v>115002</v>
      </c>
      <c r="W64" s="23">
        <v>109834</v>
      </c>
      <c r="X64" s="23">
        <v>89070</v>
      </c>
      <c r="Y64" s="23">
        <v>84516</v>
      </c>
      <c r="Z64" s="23">
        <v>83556</v>
      </c>
      <c r="AA64" s="23">
        <v>99716</v>
      </c>
      <c r="AB64" s="23">
        <v>114332</v>
      </c>
      <c r="AC64" s="23">
        <v>118121</v>
      </c>
      <c r="AD64" s="23">
        <v>104633</v>
      </c>
      <c r="AE64" s="23">
        <v>92215</v>
      </c>
      <c r="AF64" s="23">
        <v>68531</v>
      </c>
      <c r="AG64" s="23">
        <v>48790</v>
      </c>
      <c r="AH64" s="23">
        <v>35640</v>
      </c>
      <c r="AI64" s="23">
        <v>30269</v>
      </c>
      <c r="AJ64" s="24">
        <v>33370</v>
      </c>
      <c r="AK64" s="32">
        <f t="shared" si="2"/>
        <v>1.2654764347766606E-3</v>
      </c>
      <c r="AL64" s="25">
        <f t="shared" si="3"/>
        <v>2.9656445419357476E-4</v>
      </c>
      <c r="AM64" s="25">
        <f t="shared" si="4"/>
        <v>2.1793662936540412E-4</v>
      </c>
      <c r="AN64" s="25">
        <f t="shared" si="5"/>
        <v>2.6499832935835842E-4</v>
      </c>
      <c r="AO64" s="25">
        <f t="shared" si="6"/>
        <v>2.4553668863765333E-4</v>
      </c>
      <c r="AP64" s="25">
        <f t="shared" si="7"/>
        <v>2.6241863946690298E-4</v>
      </c>
      <c r="AQ64" s="25">
        <f t="shared" si="8"/>
        <v>3.1496382996017234E-4</v>
      </c>
      <c r="AR64" s="25">
        <f t="shared" si="9"/>
        <v>5.540355094143418E-4</v>
      </c>
      <c r="AS64" s="25">
        <f t="shared" si="10"/>
        <v>2.2151754692075437E-3</v>
      </c>
      <c r="AT64" s="33">
        <f t="shared" si="11"/>
        <v>3.1165717710518431E-2</v>
      </c>
      <c r="AV64">
        <f>IF(AL64&gt;'Data Spread &amp; Correlation'!C$8+'Data Spread &amp; Correlation'!C$9,1,0)</f>
        <v>0</v>
      </c>
      <c r="AW64">
        <f>IF(AM64&gt;'Data Spread &amp; Correlation'!D$8+'Data Spread &amp; Correlation'!D$9,1,0)</f>
        <v>0</v>
      </c>
    </row>
    <row r="65" spans="1:49" x14ac:dyDescent="0.2">
      <c r="A65" t="str">
        <f t="shared" si="0"/>
        <v>Connecticut</v>
      </c>
      <c r="B65" t="str">
        <f t="shared" si="1"/>
        <v>2016</v>
      </c>
      <c r="C65" s="11" t="s">
        <v>94</v>
      </c>
      <c r="D65" s="19">
        <v>48</v>
      </c>
      <c r="E65" s="20">
        <v>64</v>
      </c>
      <c r="F65" s="20">
        <v>67</v>
      </c>
      <c r="G65" s="20">
        <v>43</v>
      </c>
      <c r="H65" s="20">
        <v>52</v>
      </c>
      <c r="I65" s="20">
        <v>59</v>
      </c>
      <c r="J65" s="20">
        <v>65</v>
      </c>
      <c r="K65" s="20">
        <v>57</v>
      </c>
      <c r="L65" s="20">
        <v>54</v>
      </c>
      <c r="M65" s="20">
        <v>125</v>
      </c>
      <c r="N65" s="21">
        <v>307</v>
      </c>
      <c r="O65" s="21">
        <f t="shared" si="12"/>
        <v>941</v>
      </c>
      <c r="P65" s="22">
        <v>580313</v>
      </c>
      <c r="Q65" s="23">
        <v>286365</v>
      </c>
      <c r="R65" s="23">
        <v>293948</v>
      </c>
      <c r="S65" s="23">
        <v>37014</v>
      </c>
      <c r="T65" s="23">
        <v>40392</v>
      </c>
      <c r="U65" s="23">
        <v>40389</v>
      </c>
      <c r="V65" s="23">
        <v>37428</v>
      </c>
      <c r="W65" s="23">
        <v>32029</v>
      </c>
      <c r="X65" s="23">
        <v>35436</v>
      </c>
      <c r="Y65" s="23">
        <v>38592</v>
      </c>
      <c r="Z65" s="23">
        <v>35767</v>
      </c>
      <c r="AA65" s="23">
        <v>38240</v>
      </c>
      <c r="AB65" s="23">
        <v>41333</v>
      </c>
      <c r="AC65" s="23">
        <v>46266</v>
      </c>
      <c r="AD65" s="23">
        <v>41512</v>
      </c>
      <c r="AE65" s="23">
        <v>34643</v>
      </c>
      <c r="AF65" s="23">
        <v>26190</v>
      </c>
      <c r="AG65" s="23">
        <v>19732</v>
      </c>
      <c r="AH65" s="23">
        <v>14358</v>
      </c>
      <c r="AI65" s="23">
        <v>10540</v>
      </c>
      <c r="AJ65" s="24">
        <v>10258</v>
      </c>
      <c r="AK65" s="32">
        <f t="shared" si="2"/>
        <v>3.0258820986653698E-3</v>
      </c>
      <c r="AL65" s="25">
        <f t="shared" si="3"/>
        <v>8.0464465654052309E-4</v>
      </c>
      <c r="AM65" s="25">
        <f t="shared" si="4"/>
        <v>9.6462559569229886E-4</v>
      </c>
      <c r="AN65" s="25">
        <f t="shared" si="5"/>
        <v>5.8086129572594157E-4</v>
      </c>
      <c r="AO65" s="25">
        <f t="shared" si="6"/>
        <v>7.0263623711270553E-4</v>
      </c>
      <c r="AP65" s="25">
        <f t="shared" si="7"/>
        <v>6.7352367036153384E-4</v>
      </c>
      <c r="AQ65" s="25">
        <f t="shared" si="8"/>
        <v>7.4847350797715181E-4</v>
      </c>
      <c r="AR65" s="25">
        <f t="shared" si="9"/>
        <v>1.1759069726928269E-3</v>
      </c>
      <c r="AS65" s="25">
        <f t="shared" si="10"/>
        <v>5.0204835729777495E-3</v>
      </c>
      <c r="AT65" s="33">
        <f t="shared" si="11"/>
        <v>9.1733281341392081E-2</v>
      </c>
      <c r="AV65">
        <f>IF(AL65&gt;'Data Spread &amp; Correlation'!C$8+'Data Spread &amp; Correlation'!C$9,1,0)</f>
        <v>0</v>
      </c>
      <c r="AW65">
        <f>IF(AM65&gt;'Data Spread &amp; Correlation'!D$8+'Data Spread &amp; Correlation'!D$9,1,0)</f>
        <v>0</v>
      </c>
    </row>
    <row r="66" spans="1:49" x14ac:dyDescent="0.2">
      <c r="A66" t="str">
        <f t="shared" si="0"/>
        <v>Connecticut</v>
      </c>
      <c r="B66" t="str">
        <f t="shared" si="1"/>
        <v>2017</v>
      </c>
      <c r="C66" s="11" t="s">
        <v>95</v>
      </c>
      <c r="D66" s="19">
        <v>59</v>
      </c>
      <c r="E66" s="20">
        <v>63</v>
      </c>
      <c r="F66" s="20">
        <v>47</v>
      </c>
      <c r="G66" s="20">
        <v>42</v>
      </c>
      <c r="H66" s="20">
        <v>59</v>
      </c>
      <c r="I66" s="20">
        <v>50</v>
      </c>
      <c r="J66" s="20">
        <v>59</v>
      </c>
      <c r="K66" s="20">
        <v>55</v>
      </c>
      <c r="L66" s="20">
        <v>88</v>
      </c>
      <c r="M66" s="20">
        <v>109</v>
      </c>
      <c r="N66" s="21">
        <v>389</v>
      </c>
      <c r="O66" s="21">
        <f t="shared" si="12"/>
        <v>1020</v>
      </c>
      <c r="P66" s="22">
        <v>175824</v>
      </c>
      <c r="Q66" s="23">
        <v>86916</v>
      </c>
      <c r="R66" s="23">
        <v>88908</v>
      </c>
      <c r="S66" s="23">
        <v>10578</v>
      </c>
      <c r="T66" s="23">
        <v>10687</v>
      </c>
      <c r="U66" s="23">
        <v>11697</v>
      </c>
      <c r="V66" s="23">
        <v>10568</v>
      </c>
      <c r="W66" s="23">
        <v>10226</v>
      </c>
      <c r="X66" s="23">
        <v>9256</v>
      </c>
      <c r="Y66" s="23">
        <v>9756</v>
      </c>
      <c r="Z66" s="23">
        <v>9392</v>
      </c>
      <c r="AA66" s="23">
        <v>9314</v>
      </c>
      <c r="AB66" s="23">
        <v>11029</v>
      </c>
      <c r="AC66" s="23">
        <v>13442</v>
      </c>
      <c r="AD66" s="23">
        <v>13546</v>
      </c>
      <c r="AE66" s="23">
        <v>12493</v>
      </c>
      <c r="AF66" s="23">
        <v>9839</v>
      </c>
      <c r="AG66" s="23">
        <v>7278</v>
      </c>
      <c r="AH66" s="23">
        <v>5922</v>
      </c>
      <c r="AI66" s="23">
        <v>4839</v>
      </c>
      <c r="AJ66" s="24">
        <v>5801</v>
      </c>
      <c r="AK66" s="32">
        <f t="shared" si="2"/>
        <v>1.1533371147664964E-2</v>
      </c>
      <c r="AL66" s="25">
        <f t="shared" si="3"/>
        <v>2.6358112937812724E-3</v>
      </c>
      <c r="AM66" s="25">
        <f t="shared" si="4"/>
        <v>2.2602673848225448E-3</v>
      </c>
      <c r="AN66" s="25">
        <f t="shared" si="5"/>
        <v>2.2091310751104565E-3</v>
      </c>
      <c r="AO66" s="25">
        <f t="shared" si="6"/>
        <v>3.154068213407463E-3</v>
      </c>
      <c r="AP66" s="25">
        <f t="shared" si="7"/>
        <v>2.0432348494135917E-3</v>
      </c>
      <c r="AQ66" s="25">
        <f t="shared" si="8"/>
        <v>2.1122162909481931E-3</v>
      </c>
      <c r="AR66" s="25">
        <f t="shared" si="9"/>
        <v>5.1410878074428928E-3</v>
      </c>
      <c r="AS66" s="25">
        <f t="shared" si="10"/>
        <v>1.0129170151472912E-2</v>
      </c>
      <c r="AT66" s="33">
        <f t="shared" si="11"/>
        <v>0.1758317531460093</v>
      </c>
      <c r="AV66">
        <f>IF(AL66&gt;'Data Spread &amp; Correlation'!C$8+'Data Spread &amp; Correlation'!C$9,1,0)</f>
        <v>0</v>
      </c>
      <c r="AW66">
        <f>IF(AM66&gt;'Data Spread &amp; Correlation'!D$8+'Data Spread &amp; Correlation'!D$9,1,0)</f>
        <v>0</v>
      </c>
    </row>
    <row r="67" spans="1:49" x14ac:dyDescent="0.2">
      <c r="A67" t="str">
        <f t="shared" si="0"/>
        <v>Delaware</v>
      </c>
      <c r="B67" t="str">
        <f t="shared" si="1"/>
        <v>2009</v>
      </c>
      <c r="C67" s="11" t="s">
        <v>96</v>
      </c>
      <c r="D67" s="19">
        <v>45</v>
      </c>
      <c r="E67" s="20">
        <v>63</v>
      </c>
      <c r="F67" s="20">
        <v>39</v>
      </c>
      <c r="G67" s="20">
        <v>61</v>
      </c>
      <c r="H67" s="20">
        <v>43</v>
      </c>
      <c r="I67" s="20">
        <v>52</v>
      </c>
      <c r="J67" s="20">
        <v>49</v>
      </c>
      <c r="K67" s="20">
        <v>79</v>
      </c>
      <c r="L67" s="20">
        <v>46</v>
      </c>
      <c r="M67" s="20">
        <v>55</v>
      </c>
      <c r="N67" s="21">
        <v>54</v>
      </c>
      <c r="O67" s="21">
        <f t="shared" si="12"/>
        <v>586</v>
      </c>
      <c r="P67" s="22">
        <v>863832</v>
      </c>
      <c r="Q67" s="23">
        <v>419541</v>
      </c>
      <c r="R67" s="23">
        <v>444291</v>
      </c>
      <c r="S67" s="23">
        <v>58272</v>
      </c>
      <c r="T67" s="23">
        <v>55210</v>
      </c>
      <c r="U67" s="23">
        <v>55955</v>
      </c>
      <c r="V67" s="23">
        <v>61278</v>
      </c>
      <c r="W67" s="23">
        <v>56686</v>
      </c>
      <c r="X67" s="23">
        <v>58984</v>
      </c>
      <c r="Y67" s="23">
        <v>53342</v>
      </c>
      <c r="Z67" s="23">
        <v>58525</v>
      </c>
      <c r="AA67" s="23">
        <v>62782</v>
      </c>
      <c r="AB67" s="23">
        <v>65329</v>
      </c>
      <c r="AC67" s="23">
        <v>59745</v>
      </c>
      <c r="AD67" s="23">
        <v>52302</v>
      </c>
      <c r="AE67" s="23">
        <v>46839</v>
      </c>
      <c r="AF67" s="23">
        <v>34547</v>
      </c>
      <c r="AG67" s="23">
        <v>28547</v>
      </c>
      <c r="AH67" s="23">
        <v>24017</v>
      </c>
      <c r="AI67" s="23">
        <v>16547</v>
      </c>
      <c r="AJ67" s="24">
        <v>15491</v>
      </c>
      <c r="AK67" s="32">
        <f t="shared" si="2"/>
        <v>1.8533772652388797E-3</v>
      </c>
      <c r="AL67" s="25">
        <f t="shared" si="3"/>
        <v>4.4078621868393829E-4</v>
      </c>
      <c r="AM67" s="25">
        <f t="shared" si="4"/>
        <v>3.3060933844223663E-4</v>
      </c>
      <c r="AN67" s="25">
        <f t="shared" si="5"/>
        <v>5.4306215836048648E-4</v>
      </c>
      <c r="AO67" s="25">
        <f t="shared" si="6"/>
        <v>3.5447253662195915E-4</v>
      </c>
      <c r="AP67" s="25">
        <f t="shared" si="7"/>
        <v>4.1575387370676562E-4</v>
      </c>
      <c r="AQ67" s="25">
        <f t="shared" si="8"/>
        <v>7.9684489767099386E-4</v>
      </c>
      <c r="AR67" s="25">
        <f t="shared" si="9"/>
        <v>7.2907091007068815E-4</v>
      </c>
      <c r="AS67" s="25">
        <f t="shared" si="10"/>
        <v>1.3558820629129278E-3</v>
      </c>
      <c r="AT67" s="33">
        <f t="shared" si="11"/>
        <v>3.7828416499903171E-2</v>
      </c>
      <c r="AV67">
        <f>IF(AL67&gt;'Data Spread &amp; Correlation'!C$8+'Data Spread &amp; Correlation'!C$9,1,0)</f>
        <v>0</v>
      </c>
      <c r="AW67">
        <f>IF(AM67&gt;'Data Spread &amp; Correlation'!D$8+'Data Spread &amp; Correlation'!D$9,1,0)</f>
        <v>0</v>
      </c>
    </row>
    <row r="68" spans="1:49" x14ac:dyDescent="0.2">
      <c r="A68" t="str">
        <f t="shared" si="0"/>
        <v>Delaware</v>
      </c>
      <c r="B68" t="str">
        <f t="shared" si="1"/>
        <v>2010</v>
      </c>
      <c r="C68" s="11" t="s">
        <v>97</v>
      </c>
      <c r="D68" s="19">
        <v>32</v>
      </c>
      <c r="E68" s="20">
        <v>33</v>
      </c>
      <c r="F68" s="20">
        <v>57</v>
      </c>
      <c r="G68" s="20">
        <v>32</v>
      </c>
      <c r="H68" s="20">
        <v>70</v>
      </c>
      <c r="I68" s="20">
        <v>42</v>
      </c>
      <c r="J68" s="20">
        <v>47</v>
      </c>
      <c r="K68" s="20">
        <v>65</v>
      </c>
      <c r="L68" s="20">
        <v>39</v>
      </c>
      <c r="M68" s="20">
        <v>62</v>
      </c>
      <c r="N68" s="21">
        <v>46</v>
      </c>
      <c r="O68" s="21">
        <f t="shared" si="12"/>
        <v>525</v>
      </c>
      <c r="P68" s="22">
        <v>17653</v>
      </c>
      <c r="Q68" s="23">
        <v>10041</v>
      </c>
      <c r="R68" s="23">
        <v>7612</v>
      </c>
      <c r="S68" s="23">
        <v>968</v>
      </c>
      <c r="T68" s="23">
        <v>999</v>
      </c>
      <c r="U68" s="23">
        <v>1204</v>
      </c>
      <c r="V68" s="23">
        <v>1519</v>
      </c>
      <c r="W68" s="23">
        <v>1032</v>
      </c>
      <c r="X68" s="23">
        <v>1001</v>
      </c>
      <c r="Y68" s="23">
        <v>1063</v>
      </c>
      <c r="Z68" s="23">
        <v>1175</v>
      </c>
      <c r="AA68" s="23">
        <v>1346</v>
      </c>
      <c r="AB68" s="23">
        <v>1350</v>
      </c>
      <c r="AC68" s="23">
        <v>1220</v>
      </c>
      <c r="AD68" s="23">
        <v>1105</v>
      </c>
      <c r="AE68" s="23">
        <v>1056</v>
      </c>
      <c r="AF68" s="23">
        <v>814</v>
      </c>
      <c r="AG68" s="23">
        <v>654</v>
      </c>
      <c r="AH68" s="23">
        <v>499</v>
      </c>
      <c r="AI68" s="23">
        <v>363</v>
      </c>
      <c r="AJ68" s="24">
        <v>273</v>
      </c>
      <c r="AK68" s="32">
        <f t="shared" si="2"/>
        <v>6.7148760330578511E-2</v>
      </c>
      <c r="AL68" s="25">
        <f t="shared" si="3"/>
        <v>2.1334543803903767E-2</v>
      </c>
      <c r="AM68" s="25">
        <f t="shared" si="4"/>
        <v>2.2344178753430026E-2</v>
      </c>
      <c r="AN68" s="25">
        <f t="shared" si="5"/>
        <v>1.5503875968992248E-2</v>
      </c>
      <c r="AO68" s="25">
        <f t="shared" si="6"/>
        <v>2.7766759222530742E-2</v>
      </c>
      <c r="AP68" s="25">
        <f t="shared" si="7"/>
        <v>1.6342412451361869E-2</v>
      </c>
      <c r="AQ68" s="25">
        <f t="shared" si="8"/>
        <v>3.007866728366497E-2</v>
      </c>
      <c r="AR68" s="25">
        <f t="shared" si="9"/>
        <v>2.6566757493188011E-2</v>
      </c>
      <c r="AS68" s="25">
        <f t="shared" si="10"/>
        <v>7.1925754060324823E-2</v>
      </c>
      <c r="AT68" s="33">
        <f t="shared" si="11"/>
        <v>1.9230769230769231</v>
      </c>
      <c r="AV68">
        <f>IF(AL68&gt;'Data Spread &amp; Correlation'!C$8+'Data Spread &amp; Correlation'!C$9,1,0)</f>
        <v>0</v>
      </c>
      <c r="AW68">
        <f>IF(AM68&gt;'Data Spread &amp; Correlation'!D$8+'Data Spread &amp; Correlation'!D$9,1,0)</f>
        <v>0</v>
      </c>
    </row>
    <row r="69" spans="1:49" x14ac:dyDescent="0.2">
      <c r="A69" t="str">
        <f t="shared" ref="A69:A132" si="13">LEFT(C69,LEN(C69)-6)</f>
        <v>Delaware</v>
      </c>
      <c r="B69" t="str">
        <f t="shared" ref="B69:B132" si="14">RIGHT(C69,4)</f>
        <v>2011</v>
      </c>
      <c r="C69" s="11" t="s">
        <v>98</v>
      </c>
      <c r="D69" s="19">
        <v>52</v>
      </c>
      <c r="E69" s="20">
        <v>39</v>
      </c>
      <c r="F69" s="20">
        <v>50</v>
      </c>
      <c r="G69" s="20">
        <v>50</v>
      </c>
      <c r="H69" s="20">
        <v>38</v>
      </c>
      <c r="I69" s="20">
        <v>32</v>
      </c>
      <c r="J69" s="20">
        <v>61</v>
      </c>
      <c r="K69" s="20">
        <v>77</v>
      </c>
      <c r="L69" s="20">
        <v>72</v>
      </c>
      <c r="M69" s="20">
        <v>34</v>
      </c>
      <c r="N69" s="21">
        <v>68</v>
      </c>
      <c r="O69" s="21">
        <f t="shared" si="12"/>
        <v>573</v>
      </c>
      <c r="P69" s="22">
        <v>18251</v>
      </c>
      <c r="Q69" s="23">
        <v>9521</v>
      </c>
      <c r="R69" s="23">
        <v>8730</v>
      </c>
      <c r="S69" s="23">
        <v>1219</v>
      </c>
      <c r="T69" s="23">
        <v>1002</v>
      </c>
      <c r="U69" s="23">
        <v>1220</v>
      </c>
      <c r="V69" s="23">
        <v>1370</v>
      </c>
      <c r="W69" s="23">
        <v>1189</v>
      </c>
      <c r="X69" s="23">
        <v>996</v>
      </c>
      <c r="Y69" s="23">
        <v>1056</v>
      </c>
      <c r="Z69" s="23">
        <v>1021</v>
      </c>
      <c r="AA69" s="23">
        <v>1496</v>
      </c>
      <c r="AB69" s="23">
        <v>1435</v>
      </c>
      <c r="AC69" s="23">
        <v>1706</v>
      </c>
      <c r="AD69" s="23">
        <v>1635</v>
      </c>
      <c r="AE69" s="23">
        <v>1069</v>
      </c>
      <c r="AF69" s="23">
        <v>791</v>
      </c>
      <c r="AG69" s="23">
        <v>422</v>
      </c>
      <c r="AH69" s="23">
        <v>235</v>
      </c>
      <c r="AI69" s="23">
        <v>257</v>
      </c>
      <c r="AJ69" s="24">
        <v>156</v>
      </c>
      <c r="AK69" s="32">
        <f t="shared" ref="AK69:AK132" si="15">(D69+E69)/S69</f>
        <v>7.4651353568498766E-2</v>
      </c>
      <c r="AL69" s="25">
        <f t="shared" ref="AL69:AL132" si="16">J69/(T69+U69)</f>
        <v>2.7452745274527453E-2</v>
      </c>
      <c r="AM69" s="25">
        <f t="shared" ref="AM69:AM132" si="17">F69/(V69+W69)</f>
        <v>1.9538882375928098E-2</v>
      </c>
      <c r="AN69" s="25">
        <f t="shared" ref="AN69:AN132" si="18">G69/(X69+Y69)</f>
        <v>2.4366471734892786E-2</v>
      </c>
      <c r="AO69" s="25">
        <f t="shared" ref="AO69:AO132" si="19">H69/(Z69+AA69)</f>
        <v>1.5097338100913786E-2</v>
      </c>
      <c r="AP69" s="25">
        <f t="shared" ref="AP69:AP132" si="20">I69/(AB69+AC69)</f>
        <v>1.0187838268067495E-2</v>
      </c>
      <c r="AQ69" s="25">
        <f t="shared" ref="AQ69:AQ132" si="21">K69/(AD69+AE69)</f>
        <v>2.8476331360946745E-2</v>
      </c>
      <c r="AR69" s="25">
        <f t="shared" ref="AR69:AR132" si="22">L69/(AF69+AG69)</f>
        <v>5.9356966199505361E-2</v>
      </c>
      <c r="AS69" s="25">
        <f t="shared" ref="AS69:AS132" si="23">M69/(AH69+AI69)</f>
        <v>6.910569105691057E-2</v>
      </c>
      <c r="AT69" s="33">
        <f t="shared" ref="AT69:AT132" si="24">O69/AJ69</f>
        <v>3.6730769230769229</v>
      </c>
      <c r="AV69">
        <f>IF(AL69&gt;'Data Spread &amp; Correlation'!C$8+'Data Spread &amp; Correlation'!C$9,1,0)</f>
        <v>1</v>
      </c>
      <c r="AW69">
        <f>IF(AM69&gt;'Data Spread &amp; Correlation'!D$8+'Data Spread &amp; Correlation'!D$9,1,0)</f>
        <v>0</v>
      </c>
    </row>
    <row r="70" spans="1:49" x14ac:dyDescent="0.2">
      <c r="A70" t="str">
        <f t="shared" si="13"/>
        <v>Delaware</v>
      </c>
      <c r="B70" t="str">
        <f t="shared" si="14"/>
        <v>2012</v>
      </c>
      <c r="C70" s="11" t="s">
        <v>99</v>
      </c>
      <c r="D70" s="19">
        <v>62</v>
      </c>
      <c r="E70" s="20">
        <v>47</v>
      </c>
      <c r="F70" s="20">
        <v>61</v>
      </c>
      <c r="G70" s="20">
        <v>46</v>
      </c>
      <c r="H70" s="20">
        <v>43</v>
      </c>
      <c r="I70" s="20">
        <v>58</v>
      </c>
      <c r="J70" s="20">
        <v>55</v>
      </c>
      <c r="K70" s="20">
        <v>61</v>
      </c>
      <c r="L70" s="20">
        <v>45</v>
      </c>
      <c r="M70" s="20">
        <v>50</v>
      </c>
      <c r="N70" s="21">
        <v>63</v>
      </c>
      <c r="O70" s="21">
        <f t="shared" ref="O70:O133" si="25">SUM(D70:N70)</f>
        <v>591</v>
      </c>
      <c r="P70" s="22">
        <v>33206</v>
      </c>
      <c r="Q70" s="23">
        <v>16549</v>
      </c>
      <c r="R70" s="23">
        <v>16657</v>
      </c>
      <c r="S70" s="23">
        <v>1750</v>
      </c>
      <c r="T70" s="23">
        <v>1917</v>
      </c>
      <c r="U70" s="23">
        <v>1900</v>
      </c>
      <c r="V70" s="23">
        <v>2030</v>
      </c>
      <c r="W70" s="23">
        <v>1623</v>
      </c>
      <c r="X70" s="23">
        <v>1709</v>
      </c>
      <c r="Y70" s="23">
        <v>1858</v>
      </c>
      <c r="Z70" s="23">
        <v>1890</v>
      </c>
      <c r="AA70" s="23">
        <v>2532</v>
      </c>
      <c r="AB70" s="23">
        <v>2548</v>
      </c>
      <c r="AC70" s="23">
        <v>2651</v>
      </c>
      <c r="AD70" s="23">
        <v>2603</v>
      </c>
      <c r="AE70" s="23">
        <v>2278</v>
      </c>
      <c r="AF70" s="23">
        <v>1873</v>
      </c>
      <c r="AG70" s="23">
        <v>1350</v>
      </c>
      <c r="AH70" s="23">
        <v>1104</v>
      </c>
      <c r="AI70" s="23">
        <v>833</v>
      </c>
      <c r="AJ70" s="24">
        <v>736</v>
      </c>
      <c r="AK70" s="32">
        <f t="shared" si="15"/>
        <v>6.2285714285714285E-2</v>
      </c>
      <c r="AL70" s="25">
        <f t="shared" si="16"/>
        <v>1.4409221902017291E-2</v>
      </c>
      <c r="AM70" s="25">
        <f t="shared" si="17"/>
        <v>1.6698603887215988E-2</v>
      </c>
      <c r="AN70" s="25">
        <f t="shared" si="18"/>
        <v>1.2895991028875805E-2</v>
      </c>
      <c r="AO70" s="25">
        <f t="shared" si="19"/>
        <v>9.724106739032113E-3</v>
      </c>
      <c r="AP70" s="25">
        <f t="shared" si="20"/>
        <v>1.1155991536834007E-2</v>
      </c>
      <c r="AQ70" s="25">
        <f t="shared" si="21"/>
        <v>1.2497439049375128E-2</v>
      </c>
      <c r="AR70" s="25">
        <f t="shared" si="22"/>
        <v>1.3962147067949116E-2</v>
      </c>
      <c r="AS70" s="25">
        <f t="shared" si="23"/>
        <v>2.581311306143521E-2</v>
      </c>
      <c r="AT70" s="33">
        <f t="shared" si="24"/>
        <v>0.80298913043478259</v>
      </c>
      <c r="AV70">
        <f>IF(AL70&gt;'Data Spread &amp; Correlation'!C$8+'Data Spread &amp; Correlation'!C$9,1,0)</f>
        <v>0</v>
      </c>
      <c r="AW70">
        <f>IF(AM70&gt;'Data Spread &amp; Correlation'!D$8+'Data Spread &amp; Correlation'!D$9,1,0)</f>
        <v>0</v>
      </c>
    </row>
    <row r="71" spans="1:49" x14ac:dyDescent="0.2">
      <c r="A71" t="str">
        <f t="shared" si="13"/>
        <v>Delaware</v>
      </c>
      <c r="B71" t="str">
        <f t="shared" si="14"/>
        <v>2013</v>
      </c>
      <c r="C71" s="11" t="s">
        <v>100</v>
      </c>
      <c r="D71" s="19">
        <v>39</v>
      </c>
      <c r="E71" s="20">
        <v>62</v>
      </c>
      <c r="F71" s="20">
        <v>46</v>
      </c>
      <c r="G71" s="20">
        <v>38</v>
      </c>
      <c r="H71" s="20">
        <v>43</v>
      </c>
      <c r="I71" s="20">
        <v>54</v>
      </c>
      <c r="J71" s="20">
        <v>60</v>
      </c>
      <c r="K71" s="20">
        <v>53</v>
      </c>
      <c r="L71" s="20">
        <v>57</v>
      </c>
      <c r="M71" s="20">
        <v>69</v>
      </c>
      <c r="N71" s="21">
        <v>39</v>
      </c>
      <c r="O71" s="21">
        <f t="shared" si="25"/>
        <v>560</v>
      </c>
      <c r="P71" s="22">
        <v>72751</v>
      </c>
      <c r="Q71" s="23">
        <v>37535</v>
      </c>
      <c r="R71" s="23">
        <v>35216</v>
      </c>
      <c r="S71" s="23">
        <v>4443</v>
      </c>
      <c r="T71" s="23">
        <v>4175</v>
      </c>
      <c r="U71" s="23">
        <v>4898</v>
      </c>
      <c r="V71" s="23">
        <v>4743</v>
      </c>
      <c r="W71" s="23">
        <v>4520</v>
      </c>
      <c r="X71" s="23">
        <v>4207</v>
      </c>
      <c r="Y71" s="23">
        <v>4127</v>
      </c>
      <c r="Z71" s="23">
        <v>3592</v>
      </c>
      <c r="AA71" s="23">
        <v>5144</v>
      </c>
      <c r="AB71" s="23">
        <v>5338</v>
      </c>
      <c r="AC71" s="23">
        <v>5297</v>
      </c>
      <c r="AD71" s="23">
        <v>4878</v>
      </c>
      <c r="AE71" s="23">
        <v>4722</v>
      </c>
      <c r="AF71" s="23">
        <v>3876</v>
      </c>
      <c r="AG71" s="23">
        <v>3073</v>
      </c>
      <c r="AH71" s="23">
        <v>2139</v>
      </c>
      <c r="AI71" s="23">
        <v>1822</v>
      </c>
      <c r="AJ71" s="24">
        <v>1729</v>
      </c>
      <c r="AK71" s="32">
        <f t="shared" si="15"/>
        <v>2.2732388026108486E-2</v>
      </c>
      <c r="AL71" s="25">
        <f t="shared" si="16"/>
        <v>6.613027664499063E-3</v>
      </c>
      <c r="AM71" s="25">
        <f t="shared" si="17"/>
        <v>4.9659937385296343E-3</v>
      </c>
      <c r="AN71" s="25">
        <f t="shared" si="18"/>
        <v>4.5596352291816652E-3</v>
      </c>
      <c r="AO71" s="25">
        <f t="shared" si="19"/>
        <v>4.922161172161172E-3</v>
      </c>
      <c r="AP71" s="25">
        <f t="shared" si="20"/>
        <v>5.0775740479548663E-3</v>
      </c>
      <c r="AQ71" s="25">
        <f t="shared" si="21"/>
        <v>5.5208333333333333E-3</v>
      </c>
      <c r="AR71" s="25">
        <f t="shared" si="22"/>
        <v>8.2026190818822852E-3</v>
      </c>
      <c r="AS71" s="25">
        <f t="shared" si="23"/>
        <v>1.7419843473870236E-2</v>
      </c>
      <c r="AT71" s="33">
        <f t="shared" si="24"/>
        <v>0.32388663967611336</v>
      </c>
      <c r="AV71">
        <f>IF(AL71&gt;'Data Spread &amp; Correlation'!C$8+'Data Spread &amp; Correlation'!C$9,1,0)</f>
        <v>0</v>
      </c>
      <c r="AW71">
        <f>IF(AM71&gt;'Data Spread &amp; Correlation'!D$8+'Data Spread &amp; Correlation'!D$9,1,0)</f>
        <v>0</v>
      </c>
    </row>
    <row r="72" spans="1:49" x14ac:dyDescent="0.2">
      <c r="A72" t="str">
        <f t="shared" si="13"/>
        <v>Delaware</v>
      </c>
      <c r="B72" t="str">
        <f t="shared" si="14"/>
        <v>2014</v>
      </c>
      <c r="C72" s="11" t="s">
        <v>101</v>
      </c>
      <c r="D72" s="19">
        <v>40</v>
      </c>
      <c r="E72" s="20">
        <v>57</v>
      </c>
      <c r="F72" s="20">
        <v>57</v>
      </c>
      <c r="G72" s="20">
        <v>63</v>
      </c>
      <c r="H72" s="20">
        <v>42</v>
      </c>
      <c r="I72" s="20">
        <v>47</v>
      </c>
      <c r="J72" s="20">
        <v>46</v>
      </c>
      <c r="K72" s="20">
        <v>50</v>
      </c>
      <c r="L72" s="20">
        <v>54</v>
      </c>
      <c r="M72" s="20">
        <v>53</v>
      </c>
      <c r="N72" s="21">
        <v>70</v>
      </c>
      <c r="O72" s="21">
        <f t="shared" si="25"/>
        <v>579</v>
      </c>
      <c r="P72" s="22">
        <v>141451</v>
      </c>
      <c r="Q72" s="23">
        <v>68001</v>
      </c>
      <c r="R72" s="23">
        <v>73450</v>
      </c>
      <c r="S72" s="23">
        <v>8498</v>
      </c>
      <c r="T72" s="23">
        <v>8516</v>
      </c>
      <c r="U72" s="23">
        <v>9808</v>
      </c>
      <c r="V72" s="23">
        <v>9890</v>
      </c>
      <c r="W72" s="23">
        <v>9212</v>
      </c>
      <c r="X72" s="23">
        <v>7501</v>
      </c>
      <c r="Y72" s="23">
        <v>7632</v>
      </c>
      <c r="Z72" s="23">
        <v>8351</v>
      </c>
      <c r="AA72" s="23">
        <v>8677</v>
      </c>
      <c r="AB72" s="23">
        <v>9840</v>
      </c>
      <c r="AC72" s="23">
        <v>10357</v>
      </c>
      <c r="AD72" s="23">
        <v>10084</v>
      </c>
      <c r="AE72" s="23">
        <v>10352</v>
      </c>
      <c r="AF72" s="23">
        <v>8160</v>
      </c>
      <c r="AG72" s="23">
        <v>5438</v>
      </c>
      <c r="AH72" s="23">
        <v>3773</v>
      </c>
      <c r="AI72" s="23">
        <v>2768</v>
      </c>
      <c r="AJ72" s="24">
        <v>2456</v>
      </c>
      <c r="AK72" s="32">
        <f t="shared" si="15"/>
        <v>1.1414450458931514E-2</v>
      </c>
      <c r="AL72" s="25">
        <f t="shared" si="16"/>
        <v>2.5103689150840426E-3</v>
      </c>
      <c r="AM72" s="25">
        <f t="shared" si="17"/>
        <v>2.9839807350015707E-3</v>
      </c>
      <c r="AN72" s="25">
        <f t="shared" si="18"/>
        <v>4.1630872926716449E-3</v>
      </c>
      <c r="AO72" s="25">
        <f t="shared" si="19"/>
        <v>2.4665257223396757E-3</v>
      </c>
      <c r="AP72" s="25">
        <f t="shared" si="20"/>
        <v>2.3270782789523198E-3</v>
      </c>
      <c r="AQ72" s="25">
        <f t="shared" si="21"/>
        <v>2.4466627520062633E-3</v>
      </c>
      <c r="AR72" s="25">
        <f t="shared" si="22"/>
        <v>3.971172231210472E-3</v>
      </c>
      <c r="AS72" s="25">
        <f t="shared" si="23"/>
        <v>8.1027365846200895E-3</v>
      </c>
      <c r="AT72" s="33">
        <f t="shared" si="24"/>
        <v>0.23574918566775244</v>
      </c>
      <c r="AV72">
        <f>IF(AL72&gt;'Data Spread &amp; Correlation'!C$8+'Data Spread &amp; Correlation'!C$9,1,0)</f>
        <v>0</v>
      </c>
      <c r="AW72">
        <f>IF(AM72&gt;'Data Spread &amp; Correlation'!D$8+'Data Spread &amp; Correlation'!D$9,1,0)</f>
        <v>0</v>
      </c>
    </row>
    <row r="73" spans="1:49" x14ac:dyDescent="0.2">
      <c r="A73" t="str">
        <f t="shared" si="13"/>
        <v>Delaware</v>
      </c>
      <c r="B73" t="str">
        <f t="shared" si="14"/>
        <v>2015</v>
      </c>
      <c r="C73" s="11" t="s">
        <v>102</v>
      </c>
      <c r="D73" s="19">
        <v>66</v>
      </c>
      <c r="E73" s="20">
        <v>59</v>
      </c>
      <c r="F73" s="20">
        <v>59</v>
      </c>
      <c r="G73" s="20">
        <v>53</v>
      </c>
      <c r="H73" s="20">
        <v>59</v>
      </c>
      <c r="I73" s="20">
        <v>35</v>
      </c>
      <c r="J73" s="20">
        <v>50</v>
      </c>
      <c r="K73" s="20">
        <v>51</v>
      </c>
      <c r="L73" s="20">
        <v>61</v>
      </c>
      <c r="M73" s="20">
        <v>55</v>
      </c>
      <c r="N73" s="21">
        <v>97</v>
      </c>
      <c r="O73" s="21">
        <f t="shared" si="25"/>
        <v>645</v>
      </c>
      <c r="P73" s="22">
        <v>2911724</v>
      </c>
      <c r="Q73" s="23">
        <v>1412033</v>
      </c>
      <c r="R73" s="23">
        <v>1499691</v>
      </c>
      <c r="S73" s="23">
        <v>177835</v>
      </c>
      <c r="T73" s="23">
        <v>163612</v>
      </c>
      <c r="U73" s="23">
        <v>163051</v>
      </c>
      <c r="V73" s="23">
        <v>172924</v>
      </c>
      <c r="W73" s="23">
        <v>206747</v>
      </c>
      <c r="X73" s="23">
        <v>228511</v>
      </c>
      <c r="Y73" s="23">
        <v>221890</v>
      </c>
      <c r="Z73" s="23">
        <v>204017</v>
      </c>
      <c r="AA73" s="23">
        <v>209325</v>
      </c>
      <c r="AB73" s="23">
        <v>208307</v>
      </c>
      <c r="AC73" s="23">
        <v>210208</v>
      </c>
      <c r="AD73" s="23">
        <v>191634</v>
      </c>
      <c r="AE73" s="23">
        <v>162921</v>
      </c>
      <c r="AF73" s="23">
        <v>119943</v>
      </c>
      <c r="AG73" s="23">
        <v>90736</v>
      </c>
      <c r="AH73" s="23">
        <v>66970</v>
      </c>
      <c r="AI73" s="23">
        <v>52099</v>
      </c>
      <c r="AJ73" s="24">
        <v>58082</v>
      </c>
      <c r="AK73" s="32">
        <f t="shared" si="15"/>
        <v>7.0289875446340709E-4</v>
      </c>
      <c r="AL73" s="25">
        <f t="shared" si="16"/>
        <v>1.5306294254323262E-4</v>
      </c>
      <c r="AM73" s="25">
        <f t="shared" si="17"/>
        <v>1.5539769958727425E-4</v>
      </c>
      <c r="AN73" s="25">
        <f t="shared" si="18"/>
        <v>1.1767291813295263E-4</v>
      </c>
      <c r="AO73" s="25">
        <f t="shared" si="19"/>
        <v>1.4273894257055901E-4</v>
      </c>
      <c r="AP73" s="25">
        <f t="shared" si="20"/>
        <v>8.3629021659916612E-5</v>
      </c>
      <c r="AQ73" s="25">
        <f t="shared" si="21"/>
        <v>1.4384228116935314E-4</v>
      </c>
      <c r="AR73" s="25">
        <f t="shared" si="22"/>
        <v>2.8954001110694471E-4</v>
      </c>
      <c r="AS73" s="25">
        <f t="shared" si="23"/>
        <v>4.6191703969966993E-4</v>
      </c>
      <c r="AT73" s="33">
        <f t="shared" si="24"/>
        <v>1.1104989497606832E-2</v>
      </c>
      <c r="AV73">
        <f>IF(AL73&gt;'Data Spread &amp; Correlation'!C$8+'Data Spread &amp; Correlation'!C$9,1,0)</f>
        <v>0</v>
      </c>
      <c r="AW73">
        <f>IF(AM73&gt;'Data Spread &amp; Correlation'!D$8+'Data Spread &amp; Correlation'!D$9,1,0)</f>
        <v>0</v>
      </c>
    </row>
    <row r="74" spans="1:49" x14ac:dyDescent="0.2">
      <c r="A74" t="str">
        <f t="shared" si="13"/>
        <v>Delaware</v>
      </c>
      <c r="B74" t="str">
        <f t="shared" si="14"/>
        <v>2016</v>
      </c>
      <c r="C74" s="11" t="s">
        <v>103</v>
      </c>
      <c r="D74" s="19">
        <v>46</v>
      </c>
      <c r="E74" s="20">
        <v>41</v>
      </c>
      <c r="F74" s="20">
        <v>47</v>
      </c>
      <c r="G74" s="20">
        <v>57</v>
      </c>
      <c r="H74" s="20">
        <v>52</v>
      </c>
      <c r="I74" s="20">
        <v>65</v>
      </c>
      <c r="J74" s="20">
        <v>74</v>
      </c>
      <c r="K74" s="20">
        <v>41</v>
      </c>
      <c r="L74" s="20">
        <v>49</v>
      </c>
      <c r="M74" s="20">
        <v>60</v>
      </c>
      <c r="N74" s="21">
        <v>63</v>
      </c>
      <c r="O74" s="21">
        <f t="shared" si="25"/>
        <v>595</v>
      </c>
      <c r="P74" s="22">
        <v>83235</v>
      </c>
      <c r="Q74" s="23">
        <v>41387</v>
      </c>
      <c r="R74" s="23">
        <v>41848</v>
      </c>
      <c r="S74" s="23">
        <v>4821</v>
      </c>
      <c r="T74" s="23">
        <v>5228</v>
      </c>
      <c r="U74" s="23">
        <v>5301</v>
      </c>
      <c r="V74" s="23">
        <v>4989</v>
      </c>
      <c r="W74" s="23">
        <v>4360</v>
      </c>
      <c r="X74" s="23">
        <v>4370</v>
      </c>
      <c r="Y74" s="23">
        <v>4794</v>
      </c>
      <c r="Z74" s="23">
        <v>4433</v>
      </c>
      <c r="AA74" s="23">
        <v>4708</v>
      </c>
      <c r="AB74" s="23">
        <v>5502</v>
      </c>
      <c r="AC74" s="23">
        <v>6682</v>
      </c>
      <c r="AD74" s="23">
        <v>6532</v>
      </c>
      <c r="AE74" s="23">
        <v>5400</v>
      </c>
      <c r="AF74" s="23">
        <v>4550</v>
      </c>
      <c r="AG74" s="23">
        <v>3693</v>
      </c>
      <c r="AH74" s="23">
        <v>2780</v>
      </c>
      <c r="AI74" s="23">
        <v>2315</v>
      </c>
      <c r="AJ74" s="24">
        <v>2848</v>
      </c>
      <c r="AK74" s="32">
        <f t="shared" si="15"/>
        <v>1.8046048537647789E-2</v>
      </c>
      <c r="AL74" s="25">
        <f t="shared" si="16"/>
        <v>7.0282078070092128E-3</v>
      </c>
      <c r="AM74" s="25">
        <f t="shared" si="17"/>
        <v>5.0272756444539523E-3</v>
      </c>
      <c r="AN74" s="25">
        <f t="shared" si="18"/>
        <v>6.219991270187691E-3</v>
      </c>
      <c r="AO74" s="25">
        <f t="shared" si="19"/>
        <v>5.6886555081500931E-3</v>
      </c>
      <c r="AP74" s="25">
        <f t="shared" si="20"/>
        <v>5.3348653972422853E-3</v>
      </c>
      <c r="AQ74" s="25">
        <f t="shared" si="21"/>
        <v>3.4361381159906134E-3</v>
      </c>
      <c r="AR74" s="25">
        <f t="shared" si="22"/>
        <v>5.9444377047191558E-3</v>
      </c>
      <c r="AS74" s="25">
        <f t="shared" si="23"/>
        <v>1.1776251226692836E-2</v>
      </c>
      <c r="AT74" s="33">
        <f t="shared" si="24"/>
        <v>0.2089185393258427</v>
      </c>
      <c r="AV74">
        <f>IF(AL74&gt;'Data Spread &amp; Correlation'!C$8+'Data Spread &amp; Correlation'!C$9,1,0)</f>
        <v>0</v>
      </c>
      <c r="AW74">
        <f>IF(AM74&gt;'Data Spread &amp; Correlation'!D$8+'Data Spread &amp; Correlation'!D$9,1,0)</f>
        <v>0</v>
      </c>
    </row>
    <row r="75" spans="1:49" x14ac:dyDescent="0.2">
      <c r="A75" t="str">
        <f t="shared" si="13"/>
        <v>Delaware</v>
      </c>
      <c r="B75" t="str">
        <f t="shared" si="14"/>
        <v>2017</v>
      </c>
      <c r="C75" s="11" t="s">
        <v>104</v>
      </c>
      <c r="D75" s="19">
        <v>50</v>
      </c>
      <c r="E75" s="20">
        <v>67</v>
      </c>
      <c r="F75" s="20">
        <v>55</v>
      </c>
      <c r="G75" s="20">
        <v>60</v>
      </c>
      <c r="H75" s="20">
        <v>44</v>
      </c>
      <c r="I75" s="20">
        <v>46</v>
      </c>
      <c r="J75" s="20">
        <v>64</v>
      </c>
      <c r="K75" s="20">
        <v>45</v>
      </c>
      <c r="L75" s="20">
        <v>52</v>
      </c>
      <c r="M75" s="20">
        <v>61</v>
      </c>
      <c r="N75" s="21">
        <v>46</v>
      </c>
      <c r="O75" s="21">
        <f t="shared" si="25"/>
        <v>590</v>
      </c>
      <c r="P75" s="22">
        <v>95052</v>
      </c>
      <c r="Q75" s="23">
        <v>46940</v>
      </c>
      <c r="R75" s="23">
        <v>48112</v>
      </c>
      <c r="S75" s="23">
        <v>7599</v>
      </c>
      <c r="T75" s="23">
        <v>7573</v>
      </c>
      <c r="U75" s="23">
        <v>7376</v>
      </c>
      <c r="V75" s="23">
        <v>6174</v>
      </c>
      <c r="W75" s="23">
        <v>4910</v>
      </c>
      <c r="X75" s="23">
        <v>6162</v>
      </c>
      <c r="Y75" s="23">
        <v>7383</v>
      </c>
      <c r="Z75" s="23">
        <v>7102</v>
      </c>
      <c r="AA75" s="23">
        <v>6552</v>
      </c>
      <c r="AB75" s="23">
        <v>6367</v>
      </c>
      <c r="AC75" s="23">
        <v>5912</v>
      </c>
      <c r="AD75" s="23">
        <v>5013</v>
      </c>
      <c r="AE75" s="23">
        <v>5125</v>
      </c>
      <c r="AF75" s="23">
        <v>4035</v>
      </c>
      <c r="AG75" s="23">
        <v>2576</v>
      </c>
      <c r="AH75" s="23">
        <v>1908</v>
      </c>
      <c r="AI75" s="23">
        <v>1481</v>
      </c>
      <c r="AJ75" s="24">
        <v>1874</v>
      </c>
      <c r="AK75" s="32">
        <f t="shared" si="15"/>
        <v>1.5396762731938412E-2</v>
      </c>
      <c r="AL75" s="25">
        <f t="shared" si="16"/>
        <v>4.2812228242691819E-3</v>
      </c>
      <c r="AM75" s="25">
        <f t="shared" si="17"/>
        <v>4.9621075424034645E-3</v>
      </c>
      <c r="AN75" s="25">
        <f t="shared" si="18"/>
        <v>4.4296788482834993E-3</v>
      </c>
      <c r="AO75" s="25">
        <f t="shared" si="19"/>
        <v>3.2224989014208289E-3</v>
      </c>
      <c r="AP75" s="25">
        <f t="shared" si="20"/>
        <v>3.7462334066292041E-3</v>
      </c>
      <c r="AQ75" s="25">
        <f t="shared" si="21"/>
        <v>4.4387453146577235E-3</v>
      </c>
      <c r="AR75" s="25">
        <f t="shared" si="22"/>
        <v>7.8656784147632733E-3</v>
      </c>
      <c r="AS75" s="25">
        <f t="shared" si="23"/>
        <v>1.7999409855414577E-2</v>
      </c>
      <c r="AT75" s="33">
        <f t="shared" si="24"/>
        <v>0.31483457844183566</v>
      </c>
      <c r="AV75">
        <f>IF(AL75&gt;'Data Spread &amp; Correlation'!C$8+'Data Spread &amp; Correlation'!C$9,1,0)</f>
        <v>0</v>
      </c>
      <c r="AW75">
        <f>IF(AM75&gt;'Data Spread &amp; Correlation'!D$8+'Data Spread &amp; Correlation'!D$9,1,0)</f>
        <v>0</v>
      </c>
    </row>
    <row r="76" spans="1:49" x14ac:dyDescent="0.2">
      <c r="A76" t="str">
        <f t="shared" si="13"/>
        <v>District of Columbia</v>
      </c>
      <c r="B76" t="str">
        <f t="shared" si="14"/>
        <v>2009</v>
      </c>
      <c r="C76" s="11" t="s">
        <v>105</v>
      </c>
      <c r="D76" s="19">
        <v>62</v>
      </c>
      <c r="E76" s="20">
        <v>41</v>
      </c>
      <c r="F76" s="20">
        <v>44</v>
      </c>
      <c r="G76" s="20">
        <v>69</v>
      </c>
      <c r="H76" s="20">
        <v>63</v>
      </c>
      <c r="I76" s="20">
        <v>54</v>
      </c>
      <c r="J76" s="20">
        <v>53</v>
      </c>
      <c r="K76" s="20">
        <v>57</v>
      </c>
      <c r="L76" s="20">
        <v>60</v>
      </c>
      <c r="M76" s="20">
        <v>58</v>
      </c>
      <c r="N76" s="21">
        <v>67</v>
      </c>
      <c r="O76" s="21">
        <f t="shared" si="25"/>
        <v>628</v>
      </c>
      <c r="P76" s="22">
        <v>588433</v>
      </c>
      <c r="Q76" s="23">
        <v>277522</v>
      </c>
      <c r="R76" s="23">
        <v>310911</v>
      </c>
      <c r="S76" s="23">
        <v>35894</v>
      </c>
      <c r="T76" s="23">
        <v>28833</v>
      </c>
      <c r="U76" s="23">
        <v>30599</v>
      </c>
      <c r="V76" s="23">
        <v>42367</v>
      </c>
      <c r="W76" s="23">
        <v>47075</v>
      </c>
      <c r="X76" s="23">
        <v>55901</v>
      </c>
      <c r="Y76" s="23">
        <v>50017</v>
      </c>
      <c r="Z76" s="23">
        <v>45898</v>
      </c>
      <c r="AA76" s="23">
        <v>40602</v>
      </c>
      <c r="AB76" s="23">
        <v>40013</v>
      </c>
      <c r="AC76" s="23">
        <v>38248</v>
      </c>
      <c r="AD76" s="23">
        <v>35894</v>
      </c>
      <c r="AE76" s="23">
        <v>28245</v>
      </c>
      <c r="AF76" s="23">
        <v>20595</v>
      </c>
      <c r="AG76" s="23">
        <v>15888</v>
      </c>
      <c r="AH76" s="23">
        <v>12946</v>
      </c>
      <c r="AI76" s="23">
        <v>10592</v>
      </c>
      <c r="AJ76" s="24">
        <v>10003</v>
      </c>
      <c r="AK76" s="32">
        <f t="shared" si="15"/>
        <v>2.869560372207054E-3</v>
      </c>
      <c r="AL76" s="25">
        <f t="shared" si="16"/>
        <v>8.9177547449185621E-4</v>
      </c>
      <c r="AM76" s="25">
        <f t="shared" si="17"/>
        <v>4.9193891013170549E-4</v>
      </c>
      <c r="AN76" s="25">
        <f t="shared" si="18"/>
        <v>6.5144734606015979E-4</v>
      </c>
      <c r="AO76" s="25">
        <f t="shared" si="19"/>
        <v>7.2832369942196534E-4</v>
      </c>
      <c r="AP76" s="25">
        <f t="shared" si="20"/>
        <v>6.8999885000191666E-4</v>
      </c>
      <c r="AQ76" s="25">
        <f t="shared" si="21"/>
        <v>8.8869486583825752E-4</v>
      </c>
      <c r="AR76" s="25">
        <f t="shared" si="22"/>
        <v>1.6446015952635473E-3</v>
      </c>
      <c r="AS76" s="25">
        <f t="shared" si="23"/>
        <v>2.4641006032798027E-3</v>
      </c>
      <c r="AT76" s="33">
        <f t="shared" si="24"/>
        <v>6.2781165650304907E-2</v>
      </c>
      <c r="AV76">
        <f>IF(AL76&gt;'Data Spread &amp; Correlation'!C$8+'Data Spread &amp; Correlation'!C$9,1,0)</f>
        <v>0</v>
      </c>
      <c r="AW76">
        <f>IF(AM76&gt;'Data Spread &amp; Correlation'!D$8+'Data Spread &amp; Correlation'!D$9,1,0)</f>
        <v>0</v>
      </c>
    </row>
    <row r="77" spans="1:49" x14ac:dyDescent="0.2">
      <c r="A77" t="str">
        <f t="shared" si="13"/>
        <v>District of Columbia</v>
      </c>
      <c r="B77" t="str">
        <f t="shared" si="14"/>
        <v>2010</v>
      </c>
      <c r="C77" s="11" t="s">
        <v>106</v>
      </c>
      <c r="D77" s="19">
        <v>46</v>
      </c>
      <c r="E77" s="20">
        <v>56</v>
      </c>
      <c r="F77" s="20">
        <v>46</v>
      </c>
      <c r="G77" s="20">
        <v>52</v>
      </c>
      <c r="H77" s="20">
        <v>56</v>
      </c>
      <c r="I77" s="20">
        <v>51</v>
      </c>
      <c r="J77" s="20">
        <v>67</v>
      </c>
      <c r="K77" s="20">
        <v>58</v>
      </c>
      <c r="L77" s="20">
        <v>52</v>
      </c>
      <c r="M77" s="20">
        <v>64</v>
      </c>
      <c r="N77" s="21">
        <v>55</v>
      </c>
      <c r="O77" s="21">
        <f t="shared" si="25"/>
        <v>603</v>
      </c>
      <c r="P77" s="22">
        <v>3899</v>
      </c>
      <c r="Q77" s="23">
        <v>1996</v>
      </c>
      <c r="R77" s="23">
        <v>1903</v>
      </c>
      <c r="S77" s="23">
        <v>183</v>
      </c>
      <c r="T77" s="23">
        <v>211</v>
      </c>
      <c r="U77" s="23">
        <v>160</v>
      </c>
      <c r="V77" s="23">
        <v>234</v>
      </c>
      <c r="W77" s="23">
        <v>136</v>
      </c>
      <c r="X77" s="23">
        <v>27</v>
      </c>
      <c r="Y77" s="23">
        <v>105</v>
      </c>
      <c r="Z77" s="23">
        <v>133</v>
      </c>
      <c r="AA77" s="23">
        <v>238</v>
      </c>
      <c r="AB77" s="23">
        <v>367</v>
      </c>
      <c r="AC77" s="23">
        <v>409</v>
      </c>
      <c r="AD77" s="23">
        <v>441</v>
      </c>
      <c r="AE77" s="23">
        <v>417</v>
      </c>
      <c r="AF77" s="23">
        <v>211</v>
      </c>
      <c r="AG77" s="23">
        <v>382</v>
      </c>
      <c r="AH77" s="23">
        <v>133</v>
      </c>
      <c r="AI77" s="23">
        <v>39</v>
      </c>
      <c r="AJ77" s="24">
        <v>74</v>
      </c>
      <c r="AK77" s="32">
        <f t="shared" si="15"/>
        <v>0.55737704918032782</v>
      </c>
      <c r="AL77" s="25">
        <f t="shared" si="16"/>
        <v>0.18059299191374664</v>
      </c>
      <c r="AM77" s="25">
        <f t="shared" si="17"/>
        <v>0.12432432432432433</v>
      </c>
      <c r="AN77" s="25">
        <f t="shared" si="18"/>
        <v>0.39393939393939392</v>
      </c>
      <c r="AO77" s="25">
        <f t="shared" si="19"/>
        <v>0.15094339622641509</v>
      </c>
      <c r="AP77" s="25">
        <f t="shared" si="20"/>
        <v>6.5721649484536085E-2</v>
      </c>
      <c r="AQ77" s="25">
        <f t="shared" si="21"/>
        <v>6.75990675990676E-2</v>
      </c>
      <c r="AR77" s="25">
        <f t="shared" si="22"/>
        <v>8.7689713322091065E-2</v>
      </c>
      <c r="AS77" s="25">
        <f t="shared" si="23"/>
        <v>0.37209302325581395</v>
      </c>
      <c r="AT77" s="33">
        <f t="shared" si="24"/>
        <v>8.1486486486486491</v>
      </c>
      <c r="AV77">
        <f>IF(AL77&gt;'Data Spread &amp; Correlation'!C$8+'Data Spread &amp; Correlation'!C$9,1,0)</f>
        <v>1</v>
      </c>
      <c r="AW77">
        <f>IF(AM77&gt;'Data Spread &amp; Correlation'!D$8+'Data Spread &amp; Correlation'!D$9,1,0)</f>
        <v>1</v>
      </c>
    </row>
    <row r="78" spans="1:49" x14ac:dyDescent="0.2">
      <c r="A78" t="str">
        <f t="shared" si="13"/>
        <v>District of Columbia</v>
      </c>
      <c r="B78" t="str">
        <f t="shared" si="14"/>
        <v>2011</v>
      </c>
      <c r="C78" s="35" t="s">
        <v>107</v>
      </c>
      <c r="D78" s="36">
        <v>46</v>
      </c>
      <c r="E78" s="37">
        <v>49</v>
      </c>
      <c r="F78" s="37">
        <v>53</v>
      </c>
      <c r="G78" s="37">
        <v>66</v>
      </c>
      <c r="H78" s="37">
        <v>45</v>
      </c>
      <c r="I78" s="37">
        <v>48</v>
      </c>
      <c r="J78" s="37">
        <v>54</v>
      </c>
      <c r="K78" s="37">
        <v>69</v>
      </c>
      <c r="L78" s="37">
        <v>63</v>
      </c>
      <c r="M78" s="37">
        <v>49</v>
      </c>
      <c r="N78" s="38">
        <v>68</v>
      </c>
      <c r="O78" s="21">
        <f t="shared" si="25"/>
        <v>610</v>
      </c>
      <c r="P78" s="39">
        <v>1105</v>
      </c>
      <c r="Q78" s="40">
        <v>631</v>
      </c>
      <c r="R78" s="40">
        <v>474</v>
      </c>
      <c r="S78" s="40">
        <v>83</v>
      </c>
      <c r="T78" s="40">
        <v>53</v>
      </c>
      <c r="U78" s="40">
        <v>54</v>
      </c>
      <c r="V78" s="40">
        <v>36</v>
      </c>
      <c r="W78" s="40">
        <v>85</v>
      </c>
      <c r="X78" s="40">
        <v>88</v>
      </c>
      <c r="Y78" s="40">
        <v>60</v>
      </c>
      <c r="Z78" s="40">
        <v>90</v>
      </c>
      <c r="AA78" s="40">
        <v>78</v>
      </c>
      <c r="AB78" s="40">
        <v>150</v>
      </c>
      <c r="AC78" s="40">
        <v>85</v>
      </c>
      <c r="AD78" s="40">
        <v>115</v>
      </c>
      <c r="AE78" s="40">
        <v>36</v>
      </c>
      <c r="AF78" s="40">
        <v>45</v>
      </c>
      <c r="AG78" s="40">
        <v>15</v>
      </c>
      <c r="AH78" s="40">
        <v>15</v>
      </c>
      <c r="AI78" s="40">
        <v>14</v>
      </c>
      <c r="AJ78" s="41">
        <v>0</v>
      </c>
      <c r="AK78" s="42">
        <f t="shared" si="15"/>
        <v>1.1445783132530121</v>
      </c>
      <c r="AL78" s="43">
        <f t="shared" si="16"/>
        <v>0.50467289719626163</v>
      </c>
      <c r="AM78" s="43">
        <f t="shared" si="17"/>
        <v>0.43801652892561982</v>
      </c>
      <c r="AN78" s="43">
        <f t="shared" si="18"/>
        <v>0.44594594594594594</v>
      </c>
      <c r="AO78" s="43">
        <f t="shared" si="19"/>
        <v>0.26785714285714285</v>
      </c>
      <c r="AP78" s="43">
        <f t="shared" si="20"/>
        <v>0.20425531914893616</v>
      </c>
      <c r="AQ78" s="43">
        <f t="shared" si="21"/>
        <v>0.45695364238410596</v>
      </c>
      <c r="AR78" s="43">
        <f t="shared" si="22"/>
        <v>1.05</v>
      </c>
      <c r="AS78" s="43">
        <f t="shared" si="23"/>
        <v>1.6896551724137931</v>
      </c>
      <c r="AT78" s="44"/>
      <c r="AV78">
        <f>IF(AL78&gt;'Data Spread &amp; Correlation'!C$8+'Data Spread &amp; Correlation'!C$9,1,0)</f>
        <v>1</v>
      </c>
      <c r="AW78">
        <f>IF(AM78&gt;'Data Spread &amp; Correlation'!D$8+'Data Spread &amp; Correlation'!D$9,1,0)</f>
        <v>1</v>
      </c>
    </row>
    <row r="79" spans="1:49" x14ac:dyDescent="0.2">
      <c r="A79" t="str">
        <f t="shared" si="13"/>
        <v>District of Columbia</v>
      </c>
      <c r="B79" t="str">
        <f t="shared" si="14"/>
        <v>2012</v>
      </c>
      <c r="C79" s="11" t="s">
        <v>108</v>
      </c>
      <c r="D79" s="19">
        <v>65</v>
      </c>
      <c r="E79" s="20">
        <v>45</v>
      </c>
      <c r="F79" s="20">
        <v>57</v>
      </c>
      <c r="G79" s="20">
        <v>72</v>
      </c>
      <c r="H79" s="20">
        <v>55</v>
      </c>
      <c r="I79" s="20">
        <v>47</v>
      </c>
      <c r="J79" s="20">
        <v>56</v>
      </c>
      <c r="K79" s="20">
        <v>42</v>
      </c>
      <c r="L79" s="20">
        <v>50</v>
      </c>
      <c r="M79" s="20">
        <v>41</v>
      </c>
      <c r="N79" s="21">
        <v>71</v>
      </c>
      <c r="O79" s="21">
        <f t="shared" si="25"/>
        <v>601</v>
      </c>
      <c r="P79" s="22">
        <v>24096</v>
      </c>
      <c r="Q79" s="23">
        <v>11894</v>
      </c>
      <c r="R79" s="23">
        <v>12202</v>
      </c>
      <c r="S79" s="23">
        <v>1373</v>
      </c>
      <c r="T79" s="23">
        <v>1108</v>
      </c>
      <c r="U79" s="23">
        <v>1518</v>
      </c>
      <c r="V79" s="23">
        <v>1928</v>
      </c>
      <c r="W79" s="23">
        <v>1783</v>
      </c>
      <c r="X79" s="23">
        <v>1277</v>
      </c>
      <c r="Y79" s="23">
        <v>1229</v>
      </c>
      <c r="Z79" s="23">
        <v>1229</v>
      </c>
      <c r="AA79" s="23">
        <v>1783</v>
      </c>
      <c r="AB79" s="23">
        <v>1687</v>
      </c>
      <c r="AC79" s="23">
        <v>1807</v>
      </c>
      <c r="AD79" s="23">
        <v>1639</v>
      </c>
      <c r="AE79" s="23">
        <v>1663</v>
      </c>
      <c r="AF79" s="23">
        <v>1373</v>
      </c>
      <c r="AG79" s="23">
        <v>916</v>
      </c>
      <c r="AH79" s="23">
        <v>819</v>
      </c>
      <c r="AI79" s="23">
        <v>482</v>
      </c>
      <c r="AJ79" s="24">
        <v>434</v>
      </c>
      <c r="AK79" s="32">
        <f t="shared" si="15"/>
        <v>8.0116533139111434E-2</v>
      </c>
      <c r="AL79" s="25">
        <f t="shared" si="16"/>
        <v>2.1325209444021324E-2</v>
      </c>
      <c r="AM79" s="25">
        <f t="shared" si="17"/>
        <v>1.5359741309620048E-2</v>
      </c>
      <c r="AN79" s="25">
        <f t="shared" si="18"/>
        <v>2.8731045490822026E-2</v>
      </c>
      <c r="AO79" s="25">
        <f t="shared" si="19"/>
        <v>1.8260292164674636E-2</v>
      </c>
      <c r="AP79" s="25">
        <f t="shared" si="20"/>
        <v>1.3451631368059531E-2</v>
      </c>
      <c r="AQ79" s="25">
        <f t="shared" si="21"/>
        <v>1.2719563900666263E-2</v>
      </c>
      <c r="AR79" s="25">
        <f t="shared" si="22"/>
        <v>2.1843599825251202E-2</v>
      </c>
      <c r="AS79" s="25">
        <f t="shared" si="23"/>
        <v>3.1514219830899311E-2</v>
      </c>
      <c r="AT79" s="33">
        <f t="shared" si="24"/>
        <v>1.3847926267281105</v>
      </c>
      <c r="AV79">
        <f>IF(AL79&gt;'Data Spread &amp; Correlation'!C$8+'Data Spread &amp; Correlation'!C$9,1,0)</f>
        <v>0</v>
      </c>
      <c r="AW79">
        <f>IF(AM79&gt;'Data Spread &amp; Correlation'!D$8+'Data Spread &amp; Correlation'!D$9,1,0)</f>
        <v>0</v>
      </c>
    </row>
    <row r="80" spans="1:49" x14ac:dyDescent="0.2">
      <c r="A80" t="str">
        <f t="shared" si="13"/>
        <v>District of Columbia</v>
      </c>
      <c r="B80" t="str">
        <f t="shared" si="14"/>
        <v>2013</v>
      </c>
      <c r="C80" s="11" t="s">
        <v>109</v>
      </c>
      <c r="D80" s="19">
        <v>53</v>
      </c>
      <c r="E80" s="20">
        <v>46</v>
      </c>
      <c r="F80" s="20">
        <v>46</v>
      </c>
      <c r="G80" s="20">
        <v>51</v>
      </c>
      <c r="H80" s="20">
        <v>67</v>
      </c>
      <c r="I80" s="20">
        <v>55</v>
      </c>
      <c r="J80" s="20">
        <v>44</v>
      </c>
      <c r="K80" s="20">
        <v>55</v>
      </c>
      <c r="L80" s="20">
        <v>43</v>
      </c>
      <c r="M80" s="20">
        <v>58</v>
      </c>
      <c r="N80" s="21">
        <v>69</v>
      </c>
      <c r="O80" s="21">
        <f t="shared" si="25"/>
        <v>587</v>
      </c>
      <c r="P80" s="22">
        <v>26482</v>
      </c>
      <c r="Q80" s="23">
        <v>13006</v>
      </c>
      <c r="R80" s="23">
        <v>13476</v>
      </c>
      <c r="S80" s="23">
        <v>1615</v>
      </c>
      <c r="T80" s="23">
        <v>1695</v>
      </c>
      <c r="U80" s="23">
        <v>2013</v>
      </c>
      <c r="V80" s="23">
        <v>1695</v>
      </c>
      <c r="W80" s="23">
        <v>1457</v>
      </c>
      <c r="X80" s="23">
        <v>1298</v>
      </c>
      <c r="Y80" s="23">
        <v>1165</v>
      </c>
      <c r="Z80" s="23">
        <v>1562</v>
      </c>
      <c r="AA80" s="23">
        <v>1377</v>
      </c>
      <c r="AB80" s="23">
        <v>1801</v>
      </c>
      <c r="AC80" s="23">
        <v>2304</v>
      </c>
      <c r="AD80" s="23">
        <v>1907</v>
      </c>
      <c r="AE80" s="23">
        <v>2013</v>
      </c>
      <c r="AF80" s="23">
        <v>1615</v>
      </c>
      <c r="AG80" s="23">
        <v>1245</v>
      </c>
      <c r="AH80" s="23">
        <v>689</v>
      </c>
      <c r="AI80" s="23">
        <v>583</v>
      </c>
      <c r="AJ80" s="24">
        <v>424</v>
      </c>
      <c r="AK80" s="32">
        <f t="shared" si="15"/>
        <v>6.1300309597523223E-2</v>
      </c>
      <c r="AL80" s="25">
        <f t="shared" si="16"/>
        <v>1.1866235167206042E-2</v>
      </c>
      <c r="AM80" s="25">
        <f t="shared" si="17"/>
        <v>1.4593908629441625E-2</v>
      </c>
      <c r="AN80" s="25">
        <f t="shared" si="18"/>
        <v>2.0706455542021926E-2</v>
      </c>
      <c r="AO80" s="25">
        <f t="shared" si="19"/>
        <v>2.279686968356584E-2</v>
      </c>
      <c r="AP80" s="25">
        <f t="shared" si="20"/>
        <v>1.3398294762484775E-2</v>
      </c>
      <c r="AQ80" s="25">
        <f t="shared" si="21"/>
        <v>1.4030612244897959E-2</v>
      </c>
      <c r="AR80" s="25">
        <f t="shared" si="22"/>
        <v>1.5034965034965035E-2</v>
      </c>
      <c r="AS80" s="25">
        <f t="shared" si="23"/>
        <v>4.5597484276729557E-2</v>
      </c>
      <c r="AT80" s="33">
        <f t="shared" si="24"/>
        <v>1.3844339622641511</v>
      </c>
      <c r="AV80">
        <f>IF(AL80&gt;'Data Spread &amp; Correlation'!C$8+'Data Spread &amp; Correlation'!C$9,1,0)</f>
        <v>0</v>
      </c>
      <c r="AW80">
        <f>IF(AM80&gt;'Data Spread &amp; Correlation'!D$8+'Data Spread &amp; Correlation'!D$9,1,0)</f>
        <v>0</v>
      </c>
    </row>
    <row r="81" spans="1:49" x14ac:dyDescent="0.2">
      <c r="A81" t="str">
        <f t="shared" si="13"/>
        <v>District of Columbia</v>
      </c>
      <c r="B81" t="str">
        <f t="shared" si="14"/>
        <v>2014</v>
      </c>
      <c r="C81" s="11" t="s">
        <v>110</v>
      </c>
      <c r="D81" s="19">
        <v>69</v>
      </c>
      <c r="E81" s="20">
        <v>57</v>
      </c>
      <c r="F81" s="20">
        <v>49</v>
      </c>
      <c r="G81" s="20">
        <v>56</v>
      </c>
      <c r="H81" s="20">
        <v>50</v>
      </c>
      <c r="I81" s="20">
        <v>31</v>
      </c>
      <c r="J81" s="20">
        <v>67</v>
      </c>
      <c r="K81" s="20">
        <v>48</v>
      </c>
      <c r="L81" s="20">
        <v>71</v>
      </c>
      <c r="M81" s="20">
        <v>62</v>
      </c>
      <c r="N81" s="21">
        <v>69</v>
      </c>
      <c r="O81" s="21">
        <f t="shared" si="25"/>
        <v>629</v>
      </c>
      <c r="P81" s="22">
        <v>31661</v>
      </c>
      <c r="Q81" s="23">
        <v>14753</v>
      </c>
      <c r="R81" s="23">
        <v>16908</v>
      </c>
      <c r="S81" s="23">
        <v>2311</v>
      </c>
      <c r="T81" s="23">
        <v>2470</v>
      </c>
      <c r="U81" s="23">
        <v>2216</v>
      </c>
      <c r="V81" s="23">
        <v>2026</v>
      </c>
      <c r="W81" s="23">
        <v>2248</v>
      </c>
      <c r="X81" s="23">
        <v>1773</v>
      </c>
      <c r="Y81" s="23">
        <v>1900</v>
      </c>
      <c r="Z81" s="23">
        <v>1868</v>
      </c>
      <c r="AA81" s="23">
        <v>2058</v>
      </c>
      <c r="AB81" s="23">
        <v>2121</v>
      </c>
      <c r="AC81" s="23">
        <v>2311</v>
      </c>
      <c r="AD81" s="23">
        <v>2090</v>
      </c>
      <c r="AE81" s="23">
        <v>1900</v>
      </c>
      <c r="AF81" s="23">
        <v>1330</v>
      </c>
      <c r="AG81" s="23">
        <v>1235</v>
      </c>
      <c r="AH81" s="23">
        <v>760</v>
      </c>
      <c r="AI81" s="23">
        <v>538</v>
      </c>
      <c r="AJ81" s="24">
        <v>475</v>
      </c>
      <c r="AK81" s="32">
        <f t="shared" si="15"/>
        <v>5.4521852012115971E-2</v>
      </c>
      <c r="AL81" s="25">
        <f t="shared" si="16"/>
        <v>1.4297908664105847E-2</v>
      </c>
      <c r="AM81" s="25">
        <f t="shared" si="17"/>
        <v>1.1464670098268601E-2</v>
      </c>
      <c r="AN81" s="25">
        <f t="shared" si="18"/>
        <v>1.5246392594609311E-2</v>
      </c>
      <c r="AO81" s="25">
        <f t="shared" si="19"/>
        <v>1.2735608762098829E-2</v>
      </c>
      <c r="AP81" s="25">
        <f t="shared" si="20"/>
        <v>6.994584837545126E-3</v>
      </c>
      <c r="AQ81" s="25">
        <f t="shared" si="21"/>
        <v>1.2030075187969926E-2</v>
      </c>
      <c r="AR81" s="25">
        <f t="shared" si="22"/>
        <v>2.7680311890838208E-2</v>
      </c>
      <c r="AS81" s="25">
        <f t="shared" si="23"/>
        <v>4.7765793528505393E-2</v>
      </c>
      <c r="AT81" s="33">
        <f t="shared" si="24"/>
        <v>1.3242105263157895</v>
      </c>
      <c r="AV81">
        <f>IF(AL81&gt;'Data Spread &amp; Correlation'!C$8+'Data Spread &amp; Correlation'!C$9,1,0)</f>
        <v>0</v>
      </c>
      <c r="AW81">
        <f>IF(AM81&gt;'Data Spread &amp; Correlation'!D$8+'Data Spread &amp; Correlation'!D$9,1,0)</f>
        <v>0</v>
      </c>
    </row>
    <row r="82" spans="1:49" x14ac:dyDescent="0.2">
      <c r="A82" t="str">
        <f t="shared" si="13"/>
        <v>District of Columbia</v>
      </c>
      <c r="B82" t="str">
        <f t="shared" si="14"/>
        <v>2015</v>
      </c>
      <c r="C82" s="11" t="s">
        <v>111</v>
      </c>
      <c r="D82" s="19">
        <v>54</v>
      </c>
      <c r="E82" s="20">
        <v>45</v>
      </c>
      <c r="F82" s="20">
        <v>45</v>
      </c>
      <c r="G82" s="20">
        <v>46</v>
      </c>
      <c r="H82" s="20">
        <v>53</v>
      </c>
      <c r="I82" s="20">
        <v>53</v>
      </c>
      <c r="J82" s="20">
        <v>47</v>
      </c>
      <c r="K82" s="20">
        <v>53</v>
      </c>
      <c r="L82" s="20">
        <v>39</v>
      </c>
      <c r="M82" s="20">
        <v>60</v>
      </c>
      <c r="N82" s="21">
        <v>65</v>
      </c>
      <c r="O82" s="21">
        <f t="shared" si="25"/>
        <v>560</v>
      </c>
      <c r="P82" s="22">
        <v>318186</v>
      </c>
      <c r="Q82" s="23">
        <v>156073</v>
      </c>
      <c r="R82" s="23">
        <v>162113</v>
      </c>
      <c r="S82" s="23">
        <v>23864</v>
      </c>
      <c r="T82" s="23">
        <v>25455</v>
      </c>
      <c r="U82" s="23">
        <v>24182</v>
      </c>
      <c r="V82" s="23">
        <v>23864</v>
      </c>
      <c r="W82" s="23">
        <v>20364</v>
      </c>
      <c r="X82" s="23">
        <v>18455</v>
      </c>
      <c r="Y82" s="23">
        <v>17818</v>
      </c>
      <c r="Z82" s="23">
        <v>17500</v>
      </c>
      <c r="AA82" s="23">
        <v>19728</v>
      </c>
      <c r="AB82" s="23">
        <v>21955</v>
      </c>
      <c r="AC82" s="23">
        <v>22273</v>
      </c>
      <c r="AD82" s="23">
        <v>20046</v>
      </c>
      <c r="AE82" s="23">
        <v>17818</v>
      </c>
      <c r="AF82" s="23">
        <v>14318</v>
      </c>
      <c r="AG82" s="23">
        <v>10182</v>
      </c>
      <c r="AH82" s="23">
        <v>7955</v>
      </c>
      <c r="AI82" s="23">
        <v>6364</v>
      </c>
      <c r="AJ82" s="24">
        <v>6364</v>
      </c>
      <c r="AK82" s="32">
        <f t="shared" si="15"/>
        <v>4.1485082132081798E-3</v>
      </c>
      <c r="AL82" s="25">
        <f t="shared" si="16"/>
        <v>9.4687430747224851E-4</v>
      </c>
      <c r="AM82" s="25">
        <f t="shared" si="17"/>
        <v>1.017455005878629E-3</v>
      </c>
      <c r="AN82" s="25">
        <f t="shared" si="18"/>
        <v>1.2681608910208694E-3</v>
      </c>
      <c r="AO82" s="25">
        <f t="shared" si="19"/>
        <v>1.4236596110454496E-3</v>
      </c>
      <c r="AP82" s="25">
        <f t="shared" si="20"/>
        <v>1.1983358958126075E-3</v>
      </c>
      <c r="AQ82" s="25">
        <f t="shared" si="21"/>
        <v>1.3997464610183816E-3</v>
      </c>
      <c r="AR82" s="25">
        <f t="shared" si="22"/>
        <v>1.5918367346938775E-3</v>
      </c>
      <c r="AS82" s="25">
        <f t="shared" si="23"/>
        <v>4.1902367483762836E-3</v>
      </c>
      <c r="AT82" s="33">
        <f t="shared" si="24"/>
        <v>8.7994971715901954E-2</v>
      </c>
      <c r="AV82">
        <f>IF(AL82&gt;'Data Spread &amp; Correlation'!C$8+'Data Spread &amp; Correlation'!C$9,1,0)</f>
        <v>0</v>
      </c>
      <c r="AW82">
        <f>IF(AM82&gt;'Data Spread &amp; Correlation'!D$8+'Data Spread &amp; Correlation'!D$9,1,0)</f>
        <v>0</v>
      </c>
    </row>
    <row r="83" spans="1:49" x14ac:dyDescent="0.2">
      <c r="A83" t="str">
        <f t="shared" si="13"/>
        <v>District of Columbia</v>
      </c>
      <c r="B83" t="str">
        <f t="shared" si="14"/>
        <v>2016</v>
      </c>
      <c r="C83" s="11" t="s">
        <v>112</v>
      </c>
      <c r="D83" s="19">
        <v>56</v>
      </c>
      <c r="E83" s="20">
        <v>52</v>
      </c>
      <c r="F83" s="20">
        <v>60</v>
      </c>
      <c r="G83" s="20">
        <v>27</v>
      </c>
      <c r="H83" s="20">
        <v>62</v>
      </c>
      <c r="I83" s="20">
        <v>72</v>
      </c>
      <c r="J83" s="20">
        <v>55</v>
      </c>
      <c r="K83" s="20">
        <v>55</v>
      </c>
      <c r="L83" s="20">
        <v>38</v>
      </c>
      <c r="M83" s="20">
        <v>61</v>
      </c>
      <c r="N83" s="21">
        <v>53</v>
      </c>
      <c r="O83" s="21">
        <f t="shared" si="25"/>
        <v>591</v>
      </c>
      <c r="P83" s="22">
        <v>1197776</v>
      </c>
      <c r="Q83" s="23">
        <v>589781</v>
      </c>
      <c r="R83" s="23">
        <v>607995</v>
      </c>
      <c r="S83" s="23">
        <v>79053</v>
      </c>
      <c r="T83" s="23">
        <v>75460</v>
      </c>
      <c r="U83" s="23">
        <v>70669</v>
      </c>
      <c r="V83" s="23">
        <v>71867</v>
      </c>
      <c r="W83" s="23">
        <v>79053</v>
      </c>
      <c r="X83" s="23">
        <v>105404</v>
      </c>
      <c r="Y83" s="23">
        <v>98218</v>
      </c>
      <c r="Z83" s="23">
        <v>79053</v>
      </c>
      <c r="AA83" s="23">
        <v>79053</v>
      </c>
      <c r="AB83" s="23">
        <v>80251</v>
      </c>
      <c r="AC83" s="23">
        <v>86240</v>
      </c>
      <c r="AD83" s="23">
        <v>81449</v>
      </c>
      <c r="AE83" s="23">
        <v>67075</v>
      </c>
      <c r="AF83" s="23">
        <v>47911</v>
      </c>
      <c r="AG83" s="23">
        <v>31142</v>
      </c>
      <c r="AH83" s="23">
        <v>23956</v>
      </c>
      <c r="AI83" s="23">
        <v>19164</v>
      </c>
      <c r="AJ83" s="24">
        <v>22758</v>
      </c>
      <c r="AK83" s="32">
        <f t="shared" si="15"/>
        <v>1.3661720617813365E-3</v>
      </c>
      <c r="AL83" s="25">
        <f t="shared" si="16"/>
        <v>3.7637977403527021E-4</v>
      </c>
      <c r="AM83" s="25">
        <f t="shared" si="17"/>
        <v>3.9756162205141797E-4</v>
      </c>
      <c r="AN83" s="25">
        <f t="shared" si="18"/>
        <v>1.3259863865397648E-4</v>
      </c>
      <c r="AO83" s="25">
        <f t="shared" si="19"/>
        <v>3.9214198069649475E-4</v>
      </c>
      <c r="AP83" s="25">
        <f t="shared" si="20"/>
        <v>4.3245580842207689E-4</v>
      </c>
      <c r="AQ83" s="25">
        <f t="shared" si="21"/>
        <v>3.703105222051655E-4</v>
      </c>
      <c r="AR83" s="25">
        <f t="shared" si="22"/>
        <v>4.8069016988602585E-4</v>
      </c>
      <c r="AS83" s="25">
        <f t="shared" si="23"/>
        <v>1.414656771799629E-3</v>
      </c>
      <c r="AT83" s="33">
        <f t="shared" si="24"/>
        <v>2.5968890060638017E-2</v>
      </c>
      <c r="AV83">
        <f>IF(AL83&gt;'Data Spread &amp; Correlation'!C$8+'Data Spread &amp; Correlation'!C$9,1,0)</f>
        <v>0</v>
      </c>
      <c r="AW83">
        <f>IF(AM83&gt;'Data Spread &amp; Correlation'!D$8+'Data Spread &amp; Correlation'!D$9,1,0)</f>
        <v>0</v>
      </c>
    </row>
    <row r="84" spans="1:49" x14ac:dyDescent="0.2">
      <c r="A84" t="str">
        <f t="shared" si="13"/>
        <v>District of Columbia</v>
      </c>
      <c r="B84" t="str">
        <f t="shared" si="14"/>
        <v>2017</v>
      </c>
      <c r="C84" s="11" t="s">
        <v>113</v>
      </c>
      <c r="D84" s="19">
        <v>46</v>
      </c>
      <c r="E84" s="20">
        <v>64</v>
      </c>
      <c r="F84" s="20">
        <v>51</v>
      </c>
      <c r="G84" s="20">
        <v>64</v>
      </c>
      <c r="H84" s="20">
        <v>67</v>
      </c>
      <c r="I84" s="20">
        <v>44</v>
      </c>
      <c r="J84" s="20">
        <v>69</v>
      </c>
      <c r="K84" s="20">
        <v>50</v>
      </c>
      <c r="L84" s="20">
        <v>53</v>
      </c>
      <c r="M84" s="20">
        <v>61</v>
      </c>
      <c r="N84" s="21">
        <v>79</v>
      </c>
      <c r="O84" s="21">
        <f t="shared" si="25"/>
        <v>648</v>
      </c>
      <c r="P84" s="22">
        <v>17445</v>
      </c>
      <c r="Q84" s="23">
        <v>8710</v>
      </c>
      <c r="R84" s="23">
        <v>8735</v>
      </c>
      <c r="S84" s="23">
        <v>1099</v>
      </c>
      <c r="T84" s="23">
        <v>1151</v>
      </c>
      <c r="U84" s="23">
        <v>1221</v>
      </c>
      <c r="V84" s="23">
        <v>1169</v>
      </c>
      <c r="W84" s="23">
        <v>907</v>
      </c>
      <c r="X84" s="23">
        <v>715</v>
      </c>
      <c r="Y84" s="23">
        <v>977</v>
      </c>
      <c r="Z84" s="23">
        <v>1012</v>
      </c>
      <c r="AA84" s="23">
        <v>890</v>
      </c>
      <c r="AB84" s="23">
        <v>1134</v>
      </c>
      <c r="AC84" s="23">
        <v>1483</v>
      </c>
      <c r="AD84" s="23">
        <v>1273</v>
      </c>
      <c r="AE84" s="23">
        <v>1291</v>
      </c>
      <c r="AF84" s="23">
        <v>959</v>
      </c>
      <c r="AG84" s="23">
        <v>611</v>
      </c>
      <c r="AH84" s="23">
        <v>419</v>
      </c>
      <c r="AI84" s="23">
        <v>436</v>
      </c>
      <c r="AJ84" s="24">
        <v>715</v>
      </c>
      <c r="AK84" s="32">
        <f t="shared" si="15"/>
        <v>0.10009099181073704</v>
      </c>
      <c r="AL84" s="25">
        <f t="shared" si="16"/>
        <v>2.90893760539629E-2</v>
      </c>
      <c r="AM84" s="25">
        <f t="shared" si="17"/>
        <v>2.4566473988439308E-2</v>
      </c>
      <c r="AN84" s="25">
        <f t="shared" si="18"/>
        <v>3.7825059101654845E-2</v>
      </c>
      <c r="AO84" s="25">
        <f t="shared" si="19"/>
        <v>3.5226077812828605E-2</v>
      </c>
      <c r="AP84" s="25">
        <f t="shared" si="20"/>
        <v>1.6813144822315627E-2</v>
      </c>
      <c r="AQ84" s="25">
        <f t="shared" si="21"/>
        <v>1.9500780031201249E-2</v>
      </c>
      <c r="AR84" s="25">
        <f t="shared" si="22"/>
        <v>3.375796178343949E-2</v>
      </c>
      <c r="AS84" s="25">
        <f t="shared" si="23"/>
        <v>7.1345029239766086E-2</v>
      </c>
      <c r="AT84" s="33">
        <f t="shared" si="24"/>
        <v>0.90629370629370631</v>
      </c>
      <c r="AV84">
        <f>IF(AL84&gt;'Data Spread &amp; Correlation'!C$8+'Data Spread &amp; Correlation'!C$9,1,0)</f>
        <v>1</v>
      </c>
      <c r="AW84">
        <f>IF(AM84&gt;'Data Spread &amp; Correlation'!D$8+'Data Spread &amp; Correlation'!D$9,1,0)</f>
        <v>1</v>
      </c>
    </row>
    <row r="85" spans="1:49" x14ac:dyDescent="0.2">
      <c r="A85" t="str">
        <f t="shared" si="13"/>
        <v>Florida</v>
      </c>
      <c r="B85" t="str">
        <f t="shared" si="14"/>
        <v>2009</v>
      </c>
      <c r="C85" s="11" t="s">
        <v>114</v>
      </c>
      <c r="D85" s="19">
        <v>66</v>
      </c>
      <c r="E85" s="20">
        <v>58</v>
      </c>
      <c r="F85" s="20">
        <v>56</v>
      </c>
      <c r="G85" s="20">
        <v>76</v>
      </c>
      <c r="H85" s="20">
        <v>64</v>
      </c>
      <c r="I85" s="20">
        <v>174</v>
      </c>
      <c r="J85" s="20">
        <v>60</v>
      </c>
      <c r="K85" s="20">
        <v>201</v>
      </c>
      <c r="L85" s="20">
        <v>284</v>
      </c>
      <c r="M85" s="20">
        <v>604</v>
      </c>
      <c r="N85" s="21">
        <v>973</v>
      </c>
      <c r="O85" s="21">
        <f t="shared" si="25"/>
        <v>2616</v>
      </c>
      <c r="P85" s="22">
        <v>18222420</v>
      </c>
      <c r="Q85" s="23">
        <v>8953246</v>
      </c>
      <c r="R85" s="23">
        <v>9269174</v>
      </c>
      <c r="S85" s="23">
        <v>1145654</v>
      </c>
      <c r="T85" s="23">
        <v>1068348</v>
      </c>
      <c r="U85" s="23">
        <v>1132182</v>
      </c>
      <c r="V85" s="23">
        <v>1171399</v>
      </c>
      <c r="W85" s="23">
        <v>1176225</v>
      </c>
      <c r="X85" s="23">
        <v>1183253</v>
      </c>
      <c r="Y85" s="23">
        <v>1106935</v>
      </c>
      <c r="Z85" s="23">
        <v>1196017</v>
      </c>
      <c r="AA85" s="23">
        <v>1322272</v>
      </c>
      <c r="AB85" s="23">
        <v>1341699</v>
      </c>
      <c r="AC85" s="23">
        <v>1218627</v>
      </c>
      <c r="AD85" s="23">
        <v>1099393</v>
      </c>
      <c r="AE85" s="23">
        <v>992755</v>
      </c>
      <c r="AF85" s="23">
        <v>804883</v>
      </c>
      <c r="AG85" s="23">
        <v>674098</v>
      </c>
      <c r="AH85" s="23">
        <v>661169</v>
      </c>
      <c r="AI85" s="23">
        <v>503893</v>
      </c>
      <c r="AJ85" s="24">
        <v>427421</v>
      </c>
      <c r="AK85" s="32">
        <f t="shared" si="15"/>
        <v>1.0823512159866765E-4</v>
      </c>
      <c r="AL85" s="25">
        <f t="shared" si="16"/>
        <v>2.726615860724462E-5</v>
      </c>
      <c r="AM85" s="25">
        <f t="shared" si="17"/>
        <v>2.3853905054642481E-5</v>
      </c>
      <c r="AN85" s="25">
        <f t="shared" si="18"/>
        <v>3.3185048563698698E-5</v>
      </c>
      <c r="AO85" s="25">
        <f t="shared" si="19"/>
        <v>2.5414080750859017E-5</v>
      </c>
      <c r="AP85" s="25">
        <f t="shared" si="20"/>
        <v>6.7960095706562365E-5</v>
      </c>
      <c r="AQ85" s="25">
        <f t="shared" si="21"/>
        <v>9.6073509139888764E-5</v>
      </c>
      <c r="AR85" s="25">
        <f t="shared" si="22"/>
        <v>1.9202410308178402E-4</v>
      </c>
      <c r="AS85" s="25">
        <f t="shared" si="23"/>
        <v>5.1842734549749283E-4</v>
      </c>
      <c r="AT85" s="33">
        <f t="shared" si="24"/>
        <v>6.1204292723099707E-3</v>
      </c>
      <c r="AV85">
        <f>IF(AL85&gt;'Data Spread &amp; Correlation'!C$8+'Data Spread &amp; Correlation'!C$9,1,0)</f>
        <v>0</v>
      </c>
      <c r="AW85">
        <f>IF(AM85&gt;'Data Spread &amp; Correlation'!D$8+'Data Spread &amp; Correlation'!D$9,1,0)</f>
        <v>0</v>
      </c>
    </row>
    <row r="86" spans="1:49" x14ac:dyDescent="0.2">
      <c r="A86" t="str">
        <f t="shared" si="13"/>
        <v>Florida</v>
      </c>
      <c r="B86" t="str">
        <f t="shared" si="14"/>
        <v>2010</v>
      </c>
      <c r="C86" s="11" t="s">
        <v>115</v>
      </c>
      <c r="D86" s="19">
        <v>60</v>
      </c>
      <c r="E86" s="20">
        <v>48</v>
      </c>
      <c r="F86" s="20">
        <v>52</v>
      </c>
      <c r="G86" s="20">
        <v>48</v>
      </c>
      <c r="H86" s="20">
        <v>53</v>
      </c>
      <c r="I86" s="20">
        <v>89</v>
      </c>
      <c r="J86" s="20">
        <v>59</v>
      </c>
      <c r="K86" s="20">
        <v>152</v>
      </c>
      <c r="L86" s="20">
        <v>294</v>
      </c>
      <c r="M86" s="20">
        <v>648</v>
      </c>
      <c r="N86" s="21">
        <v>962</v>
      </c>
      <c r="O86" s="21">
        <f t="shared" si="25"/>
        <v>2465</v>
      </c>
      <c r="P86" s="22">
        <v>9496502</v>
      </c>
      <c r="Q86" s="23">
        <v>4669136</v>
      </c>
      <c r="R86" s="23">
        <v>4827366</v>
      </c>
      <c r="S86" s="23">
        <v>583958</v>
      </c>
      <c r="T86" s="23">
        <v>599869</v>
      </c>
      <c r="U86" s="23">
        <v>607944</v>
      </c>
      <c r="V86" s="23">
        <v>673726</v>
      </c>
      <c r="W86" s="23">
        <v>668477</v>
      </c>
      <c r="X86" s="23">
        <v>642505</v>
      </c>
      <c r="Y86" s="23">
        <v>603678</v>
      </c>
      <c r="Z86" s="23">
        <v>646674</v>
      </c>
      <c r="AA86" s="23">
        <v>688892</v>
      </c>
      <c r="AB86" s="23">
        <v>743733</v>
      </c>
      <c r="AC86" s="23">
        <v>703989</v>
      </c>
      <c r="AD86" s="23">
        <v>605274</v>
      </c>
      <c r="AE86" s="23">
        <v>501929</v>
      </c>
      <c r="AF86" s="23">
        <v>360090</v>
      </c>
      <c r="AG86" s="23">
        <v>278262</v>
      </c>
      <c r="AH86" s="23">
        <v>229120</v>
      </c>
      <c r="AI86" s="23">
        <v>183982</v>
      </c>
      <c r="AJ86" s="24">
        <v>173341</v>
      </c>
      <c r="AK86" s="32">
        <f t="shared" si="15"/>
        <v>1.8494480767452455E-4</v>
      </c>
      <c r="AL86" s="25">
        <f t="shared" si="16"/>
        <v>4.8848621433947145E-5</v>
      </c>
      <c r="AM86" s="25">
        <f t="shared" si="17"/>
        <v>3.8742276689889678E-5</v>
      </c>
      <c r="AN86" s="25">
        <f t="shared" si="18"/>
        <v>3.8517617396481898E-5</v>
      </c>
      <c r="AO86" s="25">
        <f t="shared" si="19"/>
        <v>3.9683549895699653E-5</v>
      </c>
      <c r="AP86" s="25">
        <f t="shared" si="20"/>
        <v>6.1475891089587647E-5</v>
      </c>
      <c r="AQ86" s="25">
        <f t="shared" si="21"/>
        <v>1.3728286502113886E-4</v>
      </c>
      <c r="AR86" s="25">
        <f t="shared" si="22"/>
        <v>4.6056094443191217E-4</v>
      </c>
      <c r="AS86" s="25">
        <f t="shared" si="23"/>
        <v>1.56861985659716E-3</v>
      </c>
      <c r="AT86" s="33">
        <f t="shared" si="24"/>
        <v>1.4220524861400361E-2</v>
      </c>
      <c r="AV86">
        <f>IF(AL86&gt;'Data Spread &amp; Correlation'!C$8+'Data Spread &amp; Correlation'!C$9,1,0)</f>
        <v>0</v>
      </c>
      <c r="AW86">
        <f>IF(AM86&gt;'Data Spread &amp; Correlation'!D$8+'Data Spread &amp; Correlation'!D$9,1,0)</f>
        <v>0</v>
      </c>
    </row>
    <row r="87" spans="1:49" x14ac:dyDescent="0.2">
      <c r="A87" t="str">
        <f t="shared" si="13"/>
        <v>Florida</v>
      </c>
      <c r="B87" t="str">
        <f t="shared" si="14"/>
        <v>2011</v>
      </c>
      <c r="C87" s="11" t="s">
        <v>116</v>
      </c>
      <c r="D87" s="19">
        <v>50</v>
      </c>
      <c r="E87" s="20">
        <v>44</v>
      </c>
      <c r="F87" s="20">
        <v>63</v>
      </c>
      <c r="G87" s="20">
        <v>45</v>
      </c>
      <c r="H87" s="20">
        <v>50</v>
      </c>
      <c r="I87" s="20">
        <v>87</v>
      </c>
      <c r="J87" s="20">
        <v>51</v>
      </c>
      <c r="K87" s="20">
        <v>193</v>
      </c>
      <c r="L87" s="20">
        <v>327</v>
      </c>
      <c r="M87" s="20">
        <v>629</v>
      </c>
      <c r="N87" s="21">
        <v>1078</v>
      </c>
      <c r="O87" s="21">
        <f t="shared" si="25"/>
        <v>2617</v>
      </c>
      <c r="P87" s="22">
        <v>7801464</v>
      </c>
      <c r="Q87" s="23">
        <v>3873819</v>
      </c>
      <c r="R87" s="23">
        <v>3927645</v>
      </c>
      <c r="S87" s="23">
        <v>559301</v>
      </c>
      <c r="T87" s="23">
        <v>540449</v>
      </c>
      <c r="U87" s="23">
        <v>546203</v>
      </c>
      <c r="V87" s="23">
        <v>560125</v>
      </c>
      <c r="W87" s="23">
        <v>542557</v>
      </c>
      <c r="X87" s="23">
        <v>540361</v>
      </c>
      <c r="Y87" s="23">
        <v>502274</v>
      </c>
      <c r="Z87" s="23">
        <v>508856</v>
      </c>
      <c r="AA87" s="23">
        <v>507853</v>
      </c>
      <c r="AB87" s="23">
        <v>526277</v>
      </c>
      <c r="AC87" s="23">
        <v>504811</v>
      </c>
      <c r="AD87" s="23">
        <v>457380</v>
      </c>
      <c r="AE87" s="23">
        <v>422976</v>
      </c>
      <c r="AF87" s="23">
        <v>337073</v>
      </c>
      <c r="AG87" s="23">
        <v>264574</v>
      </c>
      <c r="AH87" s="23">
        <v>204726</v>
      </c>
      <c r="AI87" s="23">
        <v>147676</v>
      </c>
      <c r="AJ87" s="24">
        <v>123788</v>
      </c>
      <c r="AK87" s="32">
        <f t="shared" si="15"/>
        <v>1.6806692639562598E-4</v>
      </c>
      <c r="AL87" s="25">
        <f t="shared" si="16"/>
        <v>4.6933148790965279E-5</v>
      </c>
      <c r="AM87" s="25">
        <f t="shared" si="17"/>
        <v>5.7133425593235401E-5</v>
      </c>
      <c r="AN87" s="25">
        <f t="shared" si="18"/>
        <v>4.3159878576874939E-5</v>
      </c>
      <c r="AO87" s="25">
        <f t="shared" si="19"/>
        <v>4.9178280117516418E-5</v>
      </c>
      <c r="AP87" s="25">
        <f t="shared" si="20"/>
        <v>8.4376891206182209E-5</v>
      </c>
      <c r="AQ87" s="25">
        <f t="shared" si="21"/>
        <v>2.1922949352307477E-4</v>
      </c>
      <c r="AR87" s="25">
        <f t="shared" si="22"/>
        <v>5.4350807034689774E-4</v>
      </c>
      <c r="AS87" s="25">
        <f t="shared" si="23"/>
        <v>1.7848933888002906E-3</v>
      </c>
      <c r="AT87" s="33">
        <f t="shared" si="24"/>
        <v>2.1140982970885708E-2</v>
      </c>
      <c r="AV87">
        <f>IF(AL87&gt;'Data Spread &amp; Correlation'!C$8+'Data Spread &amp; Correlation'!C$9,1,0)</f>
        <v>0</v>
      </c>
      <c r="AW87">
        <f>IF(AM87&gt;'Data Spread &amp; Correlation'!D$8+'Data Spread &amp; Correlation'!D$9,1,0)</f>
        <v>0</v>
      </c>
    </row>
    <row r="88" spans="1:49" x14ac:dyDescent="0.2">
      <c r="A88" t="str">
        <f t="shared" si="13"/>
        <v>Florida</v>
      </c>
      <c r="B88" t="str">
        <f t="shared" si="14"/>
        <v>2012</v>
      </c>
      <c r="C88" s="11" t="s">
        <v>117</v>
      </c>
      <c r="D88" s="19">
        <v>67</v>
      </c>
      <c r="E88" s="20">
        <v>70</v>
      </c>
      <c r="F88" s="20">
        <v>61</v>
      </c>
      <c r="G88" s="20">
        <v>54</v>
      </c>
      <c r="H88" s="20">
        <v>48</v>
      </c>
      <c r="I88" s="20">
        <v>73</v>
      </c>
      <c r="J88" s="20">
        <v>53</v>
      </c>
      <c r="K88" s="20">
        <v>186</v>
      </c>
      <c r="L88" s="20">
        <v>324</v>
      </c>
      <c r="M88" s="20">
        <v>606</v>
      </c>
      <c r="N88" s="21">
        <v>1055</v>
      </c>
      <c r="O88" s="21">
        <f t="shared" si="25"/>
        <v>2597</v>
      </c>
      <c r="P88" s="22">
        <v>4145780</v>
      </c>
      <c r="Q88" s="23">
        <v>2052659</v>
      </c>
      <c r="R88" s="23">
        <v>2093121</v>
      </c>
      <c r="S88" s="23">
        <v>264552</v>
      </c>
      <c r="T88" s="23">
        <v>268235</v>
      </c>
      <c r="U88" s="23">
        <v>278616</v>
      </c>
      <c r="V88" s="23">
        <v>299226</v>
      </c>
      <c r="W88" s="23">
        <v>282338</v>
      </c>
      <c r="X88" s="23">
        <v>267983</v>
      </c>
      <c r="Y88" s="23">
        <v>253922</v>
      </c>
      <c r="Z88" s="23">
        <v>255997</v>
      </c>
      <c r="AA88" s="23">
        <v>284854</v>
      </c>
      <c r="AB88" s="23">
        <v>316281</v>
      </c>
      <c r="AC88" s="23">
        <v>311377</v>
      </c>
      <c r="AD88" s="23">
        <v>274654</v>
      </c>
      <c r="AE88" s="23">
        <v>220359</v>
      </c>
      <c r="AF88" s="23">
        <v>162938</v>
      </c>
      <c r="AG88" s="23">
        <v>126885</v>
      </c>
      <c r="AH88" s="23">
        <v>107706</v>
      </c>
      <c r="AI88" s="23">
        <v>86640</v>
      </c>
      <c r="AJ88" s="24">
        <v>82733</v>
      </c>
      <c r="AK88" s="32">
        <f t="shared" si="15"/>
        <v>5.1785660286068522E-4</v>
      </c>
      <c r="AL88" s="25">
        <f t="shared" si="16"/>
        <v>9.6918539053599605E-5</v>
      </c>
      <c r="AM88" s="25">
        <f t="shared" si="17"/>
        <v>1.0488957363248069E-4</v>
      </c>
      <c r="AN88" s="25">
        <f t="shared" si="18"/>
        <v>1.0346710608252459E-4</v>
      </c>
      <c r="AO88" s="25">
        <f t="shared" si="19"/>
        <v>8.8749026996344654E-5</v>
      </c>
      <c r="AP88" s="25">
        <f t="shared" si="20"/>
        <v>1.1630537649484273E-4</v>
      </c>
      <c r="AQ88" s="25">
        <f t="shared" si="21"/>
        <v>3.7574770763596106E-4</v>
      </c>
      <c r="AR88" s="25">
        <f t="shared" si="22"/>
        <v>1.1179236982572121E-3</v>
      </c>
      <c r="AS88" s="25">
        <f t="shared" si="23"/>
        <v>3.1181501034237905E-3</v>
      </c>
      <c r="AT88" s="33">
        <f t="shared" si="24"/>
        <v>3.1390134529147982E-2</v>
      </c>
      <c r="AV88">
        <f>IF(AL88&gt;'Data Spread &amp; Correlation'!C$8+'Data Spread &amp; Correlation'!C$9,1,0)</f>
        <v>0</v>
      </c>
      <c r="AW88">
        <f>IF(AM88&gt;'Data Spread &amp; Correlation'!D$8+'Data Spread &amp; Correlation'!D$9,1,0)</f>
        <v>0</v>
      </c>
    </row>
    <row r="89" spans="1:49" x14ac:dyDescent="0.2">
      <c r="A89" t="str">
        <f t="shared" si="13"/>
        <v>Florida</v>
      </c>
      <c r="B89" t="str">
        <f t="shared" si="14"/>
        <v>2013</v>
      </c>
      <c r="C89" s="11" t="s">
        <v>118</v>
      </c>
      <c r="D89" s="19">
        <v>57</v>
      </c>
      <c r="E89" s="20">
        <v>57</v>
      </c>
      <c r="F89" s="20">
        <v>61</v>
      </c>
      <c r="G89" s="20">
        <v>34</v>
      </c>
      <c r="H89" s="20">
        <v>47</v>
      </c>
      <c r="I89" s="20">
        <v>133</v>
      </c>
      <c r="J89" s="20">
        <v>63</v>
      </c>
      <c r="K89" s="20">
        <v>278</v>
      </c>
      <c r="L89" s="20">
        <v>374</v>
      </c>
      <c r="M89" s="20">
        <v>609</v>
      </c>
      <c r="N89" s="21">
        <v>1153</v>
      </c>
      <c r="O89" s="21">
        <f t="shared" si="25"/>
        <v>2866</v>
      </c>
      <c r="P89" s="22">
        <v>6008331</v>
      </c>
      <c r="Q89" s="23">
        <v>2979950</v>
      </c>
      <c r="R89" s="23">
        <v>3028381</v>
      </c>
      <c r="S89" s="23">
        <v>465480</v>
      </c>
      <c r="T89" s="23">
        <v>457798</v>
      </c>
      <c r="U89" s="23">
        <v>441029</v>
      </c>
      <c r="V89" s="23">
        <v>441308</v>
      </c>
      <c r="W89" s="23">
        <v>454869</v>
      </c>
      <c r="X89" s="23">
        <v>456205</v>
      </c>
      <c r="Y89" s="23">
        <v>433770</v>
      </c>
      <c r="Z89" s="23">
        <v>424594</v>
      </c>
      <c r="AA89" s="23">
        <v>404502</v>
      </c>
      <c r="AB89" s="23">
        <v>409600</v>
      </c>
      <c r="AC89" s="23">
        <v>389689</v>
      </c>
      <c r="AD89" s="23">
        <v>329474</v>
      </c>
      <c r="AE89" s="23">
        <v>282291</v>
      </c>
      <c r="AF89" s="23">
        <v>202732</v>
      </c>
      <c r="AG89" s="23">
        <v>144928</v>
      </c>
      <c r="AH89" s="23">
        <v>114705</v>
      </c>
      <c r="AI89" s="23">
        <v>81648</v>
      </c>
      <c r="AJ89" s="24">
        <v>72776</v>
      </c>
      <c r="AK89" s="32">
        <f t="shared" si="15"/>
        <v>2.4490848156741426E-4</v>
      </c>
      <c r="AL89" s="25">
        <f t="shared" si="16"/>
        <v>7.0091352395956061E-5</v>
      </c>
      <c r="AM89" s="25">
        <f t="shared" si="17"/>
        <v>6.8066910889255132E-5</v>
      </c>
      <c r="AN89" s="25">
        <f t="shared" si="18"/>
        <v>3.8203320317986464E-5</v>
      </c>
      <c r="AO89" s="25">
        <f t="shared" si="19"/>
        <v>5.6688248405492244E-5</v>
      </c>
      <c r="AP89" s="25">
        <f t="shared" si="20"/>
        <v>1.6639788612129029E-4</v>
      </c>
      <c r="AQ89" s="25">
        <f t="shared" si="21"/>
        <v>4.5442285845054883E-4</v>
      </c>
      <c r="AR89" s="25">
        <f t="shared" si="22"/>
        <v>1.075763677155842E-3</v>
      </c>
      <c r="AS89" s="25">
        <f t="shared" si="23"/>
        <v>3.1015568898870912E-3</v>
      </c>
      <c r="AT89" s="33">
        <f t="shared" si="24"/>
        <v>3.9381114653182371E-2</v>
      </c>
      <c r="AV89">
        <f>IF(AL89&gt;'Data Spread &amp; Correlation'!C$8+'Data Spread &amp; Correlation'!C$9,1,0)</f>
        <v>0</v>
      </c>
      <c r="AW89">
        <f>IF(AM89&gt;'Data Spread &amp; Correlation'!D$8+'Data Spread &amp; Correlation'!D$9,1,0)</f>
        <v>0</v>
      </c>
    </row>
    <row r="90" spans="1:49" x14ac:dyDescent="0.2">
      <c r="A90" t="str">
        <f t="shared" si="13"/>
        <v>Florida</v>
      </c>
      <c r="B90" t="str">
        <f t="shared" si="14"/>
        <v>2014</v>
      </c>
      <c r="C90" s="11" t="s">
        <v>119</v>
      </c>
      <c r="D90" s="19">
        <v>58</v>
      </c>
      <c r="E90" s="20">
        <v>59</v>
      </c>
      <c r="F90" s="20">
        <v>59</v>
      </c>
      <c r="G90" s="20">
        <v>49</v>
      </c>
      <c r="H90" s="20">
        <v>50</v>
      </c>
      <c r="I90" s="20">
        <v>163</v>
      </c>
      <c r="J90" s="20">
        <v>79</v>
      </c>
      <c r="K90" s="20">
        <v>277</v>
      </c>
      <c r="L90" s="20">
        <v>388</v>
      </c>
      <c r="M90" s="20">
        <v>671</v>
      </c>
      <c r="N90" s="21">
        <v>1084</v>
      </c>
      <c r="O90" s="21">
        <f t="shared" si="25"/>
        <v>2937</v>
      </c>
      <c r="P90" s="22">
        <v>2940834</v>
      </c>
      <c r="Q90" s="23">
        <v>1432596</v>
      </c>
      <c r="R90" s="23">
        <v>1508238</v>
      </c>
      <c r="S90" s="23">
        <v>189528</v>
      </c>
      <c r="T90" s="23">
        <v>194430</v>
      </c>
      <c r="U90" s="23">
        <v>191000</v>
      </c>
      <c r="V90" s="23">
        <v>198096</v>
      </c>
      <c r="W90" s="23">
        <v>200370</v>
      </c>
      <c r="X90" s="23">
        <v>182890</v>
      </c>
      <c r="Y90" s="23">
        <v>180666</v>
      </c>
      <c r="Z90" s="23">
        <v>180517</v>
      </c>
      <c r="AA90" s="23">
        <v>197718</v>
      </c>
      <c r="AB90" s="23">
        <v>207233</v>
      </c>
      <c r="AC90" s="23">
        <v>210326</v>
      </c>
      <c r="AD90" s="23">
        <v>197877</v>
      </c>
      <c r="AE90" s="23">
        <v>182723</v>
      </c>
      <c r="AF90" s="23">
        <v>144805</v>
      </c>
      <c r="AG90" s="23">
        <v>105394</v>
      </c>
      <c r="AH90" s="23">
        <v>76240</v>
      </c>
      <c r="AI90" s="23">
        <v>53414</v>
      </c>
      <c r="AJ90" s="24">
        <v>49094</v>
      </c>
      <c r="AK90" s="32">
        <f t="shared" si="15"/>
        <v>6.173230340635684E-4</v>
      </c>
      <c r="AL90" s="25">
        <f t="shared" si="16"/>
        <v>2.0496588226137042E-4</v>
      </c>
      <c r="AM90" s="25">
        <f t="shared" si="17"/>
        <v>1.4806784016704061E-4</v>
      </c>
      <c r="AN90" s="25">
        <f t="shared" si="18"/>
        <v>1.3477978633277953E-4</v>
      </c>
      <c r="AO90" s="25">
        <f t="shared" si="19"/>
        <v>1.321929488281095E-4</v>
      </c>
      <c r="AP90" s="25">
        <f t="shared" si="20"/>
        <v>3.9036399646517021E-4</v>
      </c>
      <c r="AQ90" s="25">
        <f t="shared" si="21"/>
        <v>7.2779821334734629E-4</v>
      </c>
      <c r="AR90" s="25">
        <f t="shared" si="22"/>
        <v>1.5507655905898905E-3</v>
      </c>
      <c r="AS90" s="25">
        <f t="shared" si="23"/>
        <v>5.1753127554876825E-3</v>
      </c>
      <c r="AT90" s="33">
        <f t="shared" si="24"/>
        <v>5.98240110807838E-2</v>
      </c>
      <c r="AV90">
        <f>IF(AL90&gt;'Data Spread &amp; Correlation'!C$8+'Data Spread &amp; Correlation'!C$9,1,0)</f>
        <v>0</v>
      </c>
      <c r="AW90">
        <f>IF(AM90&gt;'Data Spread &amp; Correlation'!D$8+'Data Spread &amp; Correlation'!D$9,1,0)</f>
        <v>0</v>
      </c>
    </row>
    <row r="91" spans="1:49" x14ac:dyDescent="0.2">
      <c r="A91" t="str">
        <f t="shared" si="13"/>
        <v>Florida</v>
      </c>
      <c r="B91" t="str">
        <f t="shared" si="14"/>
        <v>2015</v>
      </c>
      <c r="C91" s="11" t="s">
        <v>120</v>
      </c>
      <c r="D91" s="19">
        <v>57</v>
      </c>
      <c r="E91" s="20">
        <v>67</v>
      </c>
      <c r="F91" s="20">
        <v>56</v>
      </c>
      <c r="G91" s="20">
        <v>30</v>
      </c>
      <c r="H91" s="20">
        <v>40</v>
      </c>
      <c r="I91" s="20">
        <v>96</v>
      </c>
      <c r="J91" s="20">
        <v>48</v>
      </c>
      <c r="K91" s="20">
        <v>224</v>
      </c>
      <c r="L91" s="20">
        <v>441</v>
      </c>
      <c r="M91" s="20">
        <v>733</v>
      </c>
      <c r="N91" s="21">
        <v>1097</v>
      </c>
      <c r="O91" s="21">
        <f t="shared" si="25"/>
        <v>2889</v>
      </c>
      <c r="P91" s="22">
        <v>7830117</v>
      </c>
      <c r="Q91" s="23">
        <v>3827106</v>
      </c>
      <c r="R91" s="23">
        <v>4003011</v>
      </c>
      <c r="S91" s="23">
        <v>462677</v>
      </c>
      <c r="T91" s="23">
        <v>493744</v>
      </c>
      <c r="U91" s="23">
        <v>509945</v>
      </c>
      <c r="V91" s="23">
        <v>535837</v>
      </c>
      <c r="W91" s="23">
        <v>524362</v>
      </c>
      <c r="X91" s="23">
        <v>471762</v>
      </c>
      <c r="Y91" s="23">
        <v>470939</v>
      </c>
      <c r="Z91" s="23">
        <v>476974</v>
      </c>
      <c r="AA91" s="23">
        <v>542770</v>
      </c>
      <c r="AB91" s="23">
        <v>575606</v>
      </c>
      <c r="AC91" s="23">
        <v>589458</v>
      </c>
      <c r="AD91" s="23">
        <v>539611</v>
      </c>
      <c r="AE91" s="23">
        <v>469201</v>
      </c>
      <c r="AF91" s="23">
        <v>380478</v>
      </c>
      <c r="AG91" s="23">
        <v>273008</v>
      </c>
      <c r="AH91" s="23">
        <v>202358</v>
      </c>
      <c r="AI91" s="23">
        <v>156814</v>
      </c>
      <c r="AJ91" s="24">
        <v>152510</v>
      </c>
      <c r="AK91" s="32">
        <f t="shared" si="15"/>
        <v>2.6800554166297438E-4</v>
      </c>
      <c r="AL91" s="25">
        <f t="shared" si="16"/>
        <v>4.7823578817741349E-5</v>
      </c>
      <c r="AM91" s="25">
        <f t="shared" si="17"/>
        <v>5.2820272420555006E-5</v>
      </c>
      <c r="AN91" s="25">
        <f t="shared" si="18"/>
        <v>3.1823451974698231E-5</v>
      </c>
      <c r="AO91" s="25">
        <f t="shared" si="19"/>
        <v>3.922553111369128E-5</v>
      </c>
      <c r="AP91" s="25">
        <f t="shared" si="20"/>
        <v>8.2398906841169234E-5</v>
      </c>
      <c r="AQ91" s="25">
        <f t="shared" si="21"/>
        <v>2.2204335396486163E-4</v>
      </c>
      <c r="AR91" s="25">
        <f t="shared" si="22"/>
        <v>6.7484230725677367E-4</v>
      </c>
      <c r="AS91" s="25">
        <f t="shared" si="23"/>
        <v>2.0408049625249185E-3</v>
      </c>
      <c r="AT91" s="33">
        <f t="shared" si="24"/>
        <v>1.8943020129827553E-2</v>
      </c>
      <c r="AV91">
        <f>IF(AL91&gt;'Data Spread &amp; Correlation'!C$8+'Data Spread &amp; Correlation'!C$9,1,0)</f>
        <v>0</v>
      </c>
      <c r="AW91">
        <f>IF(AM91&gt;'Data Spread &amp; Correlation'!D$8+'Data Spread &amp; Correlation'!D$9,1,0)</f>
        <v>0</v>
      </c>
    </row>
    <row r="92" spans="1:49" x14ac:dyDescent="0.2">
      <c r="A92" t="str">
        <f t="shared" si="13"/>
        <v>Florida</v>
      </c>
      <c r="B92" t="str">
        <f t="shared" si="14"/>
        <v>2016</v>
      </c>
      <c r="C92" s="11" t="s">
        <v>121</v>
      </c>
      <c r="D92" s="19">
        <v>27</v>
      </c>
      <c r="E92" s="20">
        <v>62</v>
      </c>
      <c r="F92" s="20">
        <v>49</v>
      </c>
      <c r="G92" s="20">
        <v>61</v>
      </c>
      <c r="H92" s="20">
        <v>61</v>
      </c>
      <c r="I92" s="20">
        <v>123</v>
      </c>
      <c r="J92" s="20">
        <v>71</v>
      </c>
      <c r="K92" s="20">
        <v>274</v>
      </c>
      <c r="L92" s="20">
        <v>471</v>
      </c>
      <c r="M92" s="20">
        <v>701</v>
      </c>
      <c r="N92" s="21">
        <v>1088</v>
      </c>
      <c r="O92" s="21">
        <f t="shared" si="25"/>
        <v>2988</v>
      </c>
      <c r="P92" s="22">
        <v>3064709</v>
      </c>
      <c r="Q92" s="23">
        <v>1521469</v>
      </c>
      <c r="R92" s="23">
        <v>1543240</v>
      </c>
      <c r="S92" s="23">
        <v>196644</v>
      </c>
      <c r="T92" s="23">
        <v>206262</v>
      </c>
      <c r="U92" s="23">
        <v>202794</v>
      </c>
      <c r="V92" s="23">
        <v>209807</v>
      </c>
      <c r="W92" s="23">
        <v>207863</v>
      </c>
      <c r="X92" s="23">
        <v>192292</v>
      </c>
      <c r="Y92" s="23">
        <v>199006</v>
      </c>
      <c r="Z92" s="23">
        <v>179689</v>
      </c>
      <c r="AA92" s="23">
        <v>190895</v>
      </c>
      <c r="AB92" s="23">
        <v>204601</v>
      </c>
      <c r="AC92" s="23">
        <v>225738</v>
      </c>
      <c r="AD92" s="23">
        <v>212359</v>
      </c>
      <c r="AE92" s="23">
        <v>184386</v>
      </c>
      <c r="AF92" s="23">
        <v>139706</v>
      </c>
      <c r="AG92" s="23">
        <v>105516</v>
      </c>
      <c r="AH92" s="23">
        <v>79080</v>
      </c>
      <c r="AI92" s="23">
        <v>61569</v>
      </c>
      <c r="AJ92" s="24">
        <v>65136</v>
      </c>
      <c r="AK92" s="32">
        <f t="shared" si="15"/>
        <v>4.525945363194402E-4</v>
      </c>
      <c r="AL92" s="25">
        <f t="shared" si="16"/>
        <v>1.7357036689353048E-4</v>
      </c>
      <c r="AM92" s="25">
        <f t="shared" si="17"/>
        <v>1.1731749946129719E-4</v>
      </c>
      <c r="AN92" s="25">
        <f t="shared" si="18"/>
        <v>1.5589141779411087E-4</v>
      </c>
      <c r="AO92" s="25">
        <f t="shared" si="19"/>
        <v>1.6460505580381235E-4</v>
      </c>
      <c r="AP92" s="25">
        <f t="shared" si="20"/>
        <v>2.8582117818742896E-4</v>
      </c>
      <c r="AQ92" s="25">
        <f t="shared" si="21"/>
        <v>6.9061991959571008E-4</v>
      </c>
      <c r="AR92" s="25">
        <f t="shared" si="22"/>
        <v>1.9207085824273515E-3</v>
      </c>
      <c r="AS92" s="25">
        <f t="shared" si="23"/>
        <v>4.9840382796891552E-3</v>
      </c>
      <c r="AT92" s="33">
        <f t="shared" si="24"/>
        <v>4.5873249815770081E-2</v>
      </c>
      <c r="AV92">
        <f>IF(AL92&gt;'Data Spread &amp; Correlation'!C$8+'Data Spread &amp; Correlation'!C$9,1,0)</f>
        <v>0</v>
      </c>
      <c r="AW92">
        <f>IF(AM92&gt;'Data Spread &amp; Correlation'!D$8+'Data Spread &amp; Correlation'!D$9,1,0)</f>
        <v>0</v>
      </c>
    </row>
    <row r="93" spans="1:49" x14ac:dyDescent="0.2">
      <c r="A93" t="str">
        <f t="shared" si="13"/>
        <v>Florida</v>
      </c>
      <c r="B93" t="str">
        <f t="shared" si="14"/>
        <v>2017</v>
      </c>
      <c r="C93" s="11" t="s">
        <v>122</v>
      </c>
      <c r="D93" s="19">
        <v>51</v>
      </c>
      <c r="E93" s="20">
        <v>48</v>
      </c>
      <c r="F93" s="20">
        <v>70</v>
      </c>
      <c r="G93" s="20">
        <v>72</v>
      </c>
      <c r="H93" s="20">
        <v>40</v>
      </c>
      <c r="I93" s="20">
        <v>93</v>
      </c>
      <c r="J93" s="20">
        <v>45</v>
      </c>
      <c r="K93" s="20">
        <v>300</v>
      </c>
      <c r="L93" s="20">
        <v>516</v>
      </c>
      <c r="M93" s="20">
        <v>744</v>
      </c>
      <c r="N93" s="21">
        <v>1294</v>
      </c>
      <c r="O93" s="21">
        <f t="shared" si="25"/>
        <v>3273</v>
      </c>
      <c r="P93" s="22">
        <v>2117676</v>
      </c>
      <c r="Q93" s="23">
        <v>1055273</v>
      </c>
      <c r="R93" s="23">
        <v>1062403</v>
      </c>
      <c r="S93" s="23">
        <v>133531</v>
      </c>
      <c r="T93" s="23">
        <v>139760</v>
      </c>
      <c r="U93" s="23">
        <v>140295</v>
      </c>
      <c r="V93" s="23">
        <v>146789</v>
      </c>
      <c r="W93" s="23">
        <v>147478</v>
      </c>
      <c r="X93" s="23">
        <v>131699</v>
      </c>
      <c r="Y93" s="23">
        <v>137030</v>
      </c>
      <c r="Z93" s="23">
        <v>126035</v>
      </c>
      <c r="AA93" s="23">
        <v>125971</v>
      </c>
      <c r="AB93" s="23">
        <v>132089</v>
      </c>
      <c r="AC93" s="23">
        <v>148607</v>
      </c>
      <c r="AD93" s="23">
        <v>144498</v>
      </c>
      <c r="AE93" s="23">
        <v>131978</v>
      </c>
      <c r="AF93" s="23">
        <v>102275</v>
      </c>
      <c r="AG93" s="23">
        <v>75381</v>
      </c>
      <c r="AH93" s="23">
        <v>59434</v>
      </c>
      <c r="AI93" s="23">
        <v>44329</v>
      </c>
      <c r="AJ93" s="24">
        <v>50576</v>
      </c>
      <c r="AK93" s="32">
        <f t="shared" si="15"/>
        <v>7.414008732054729E-4</v>
      </c>
      <c r="AL93" s="25">
        <f t="shared" si="16"/>
        <v>1.606827230365464E-4</v>
      </c>
      <c r="AM93" s="25">
        <f t="shared" si="17"/>
        <v>2.3787920493973161E-4</v>
      </c>
      <c r="AN93" s="25">
        <f t="shared" si="18"/>
        <v>2.6792791250665167E-4</v>
      </c>
      <c r="AO93" s="25">
        <f t="shared" si="19"/>
        <v>1.587263795306461E-4</v>
      </c>
      <c r="AP93" s="25">
        <f t="shared" si="20"/>
        <v>3.3131929204548692E-4</v>
      </c>
      <c r="AQ93" s="25">
        <f t="shared" si="21"/>
        <v>1.0850851430142219E-3</v>
      </c>
      <c r="AR93" s="25">
        <f t="shared" si="22"/>
        <v>2.9044895753591211E-3</v>
      </c>
      <c r="AS93" s="25">
        <f t="shared" si="23"/>
        <v>7.1701859044167957E-3</v>
      </c>
      <c r="AT93" s="33">
        <f t="shared" si="24"/>
        <v>6.4714489085732366E-2</v>
      </c>
      <c r="AV93">
        <f>IF(AL93&gt;'Data Spread &amp; Correlation'!C$8+'Data Spread &amp; Correlation'!C$9,1,0)</f>
        <v>0</v>
      </c>
      <c r="AW93">
        <f>IF(AM93&gt;'Data Spread &amp; Correlation'!D$8+'Data Spread &amp; Correlation'!D$9,1,0)</f>
        <v>0</v>
      </c>
    </row>
    <row r="94" spans="1:49" x14ac:dyDescent="0.2">
      <c r="A94" t="str">
        <f t="shared" si="13"/>
        <v>Georgia</v>
      </c>
      <c r="B94" t="str">
        <f t="shared" si="14"/>
        <v>2009</v>
      </c>
      <c r="C94" s="11" t="s">
        <v>123</v>
      </c>
      <c r="D94" s="19">
        <v>42</v>
      </c>
      <c r="E94" s="20">
        <v>41</v>
      </c>
      <c r="F94" s="20">
        <v>66</v>
      </c>
      <c r="G94" s="20">
        <v>53</v>
      </c>
      <c r="H94" s="20">
        <v>49</v>
      </c>
      <c r="I94" s="20">
        <v>68</v>
      </c>
      <c r="J94" s="20">
        <v>55</v>
      </c>
      <c r="K94" s="20">
        <v>134</v>
      </c>
      <c r="L94" s="20">
        <v>196</v>
      </c>
      <c r="M94" s="20">
        <v>410</v>
      </c>
      <c r="N94" s="21">
        <v>562</v>
      </c>
      <c r="O94" s="21">
        <f t="shared" si="25"/>
        <v>1676</v>
      </c>
      <c r="P94" s="22">
        <v>9497667</v>
      </c>
      <c r="Q94" s="23">
        <v>4666055</v>
      </c>
      <c r="R94" s="23">
        <v>4831612</v>
      </c>
      <c r="S94" s="23">
        <v>727810</v>
      </c>
      <c r="T94" s="23">
        <v>684373</v>
      </c>
      <c r="U94" s="23">
        <v>683548</v>
      </c>
      <c r="V94" s="23">
        <v>699910</v>
      </c>
      <c r="W94" s="23">
        <v>669824</v>
      </c>
      <c r="X94" s="23">
        <v>690113</v>
      </c>
      <c r="Y94" s="23">
        <v>666332</v>
      </c>
      <c r="Z94" s="23">
        <v>717732</v>
      </c>
      <c r="AA94" s="23">
        <v>724703</v>
      </c>
      <c r="AB94" s="23">
        <v>702651</v>
      </c>
      <c r="AC94" s="23">
        <v>623695</v>
      </c>
      <c r="AD94" s="23">
        <v>537097</v>
      </c>
      <c r="AE94" s="23">
        <v>421574</v>
      </c>
      <c r="AF94" s="23">
        <v>304557</v>
      </c>
      <c r="AG94" s="23">
        <v>225439</v>
      </c>
      <c r="AH94" s="23">
        <v>178766</v>
      </c>
      <c r="AI94" s="23">
        <v>125995</v>
      </c>
      <c r="AJ94" s="24">
        <v>111635</v>
      </c>
      <c r="AK94" s="32">
        <f t="shared" si="15"/>
        <v>1.140407523941688E-4</v>
      </c>
      <c r="AL94" s="25">
        <f t="shared" si="16"/>
        <v>4.0207000258055841E-5</v>
      </c>
      <c r="AM94" s="25">
        <f t="shared" si="17"/>
        <v>4.8184538019790704E-5</v>
      </c>
      <c r="AN94" s="25">
        <f t="shared" si="18"/>
        <v>3.9072723184500661E-5</v>
      </c>
      <c r="AO94" s="25">
        <f t="shared" si="19"/>
        <v>3.3970334885107473E-5</v>
      </c>
      <c r="AP94" s="25">
        <f t="shared" si="20"/>
        <v>5.1268673483389701E-5</v>
      </c>
      <c r="AQ94" s="25">
        <f t="shared" si="21"/>
        <v>1.3977683689190556E-4</v>
      </c>
      <c r="AR94" s="25">
        <f t="shared" si="22"/>
        <v>3.6981411180461737E-4</v>
      </c>
      <c r="AS94" s="25">
        <f t="shared" si="23"/>
        <v>1.3453164939083414E-3</v>
      </c>
      <c r="AT94" s="33">
        <f t="shared" si="24"/>
        <v>1.5013212702109554E-2</v>
      </c>
      <c r="AV94">
        <f>IF(AL94&gt;'Data Spread &amp; Correlation'!C$8+'Data Spread &amp; Correlation'!C$9,1,0)</f>
        <v>0</v>
      </c>
      <c r="AW94">
        <f>IF(AM94&gt;'Data Spread &amp; Correlation'!D$8+'Data Spread &amp; Correlation'!D$9,1,0)</f>
        <v>0</v>
      </c>
    </row>
    <row r="95" spans="1:49" x14ac:dyDescent="0.2">
      <c r="A95" t="str">
        <f t="shared" si="13"/>
        <v>Georgia</v>
      </c>
      <c r="B95" t="str">
        <f t="shared" si="14"/>
        <v>2010</v>
      </c>
      <c r="C95" s="11" t="s">
        <v>124</v>
      </c>
      <c r="D95" s="19">
        <v>50</v>
      </c>
      <c r="E95" s="20">
        <v>42</v>
      </c>
      <c r="F95" s="20">
        <v>52</v>
      </c>
      <c r="G95" s="20">
        <v>48</v>
      </c>
      <c r="H95" s="20">
        <v>65</v>
      </c>
      <c r="I95" s="20">
        <v>55</v>
      </c>
      <c r="J95" s="20">
        <v>55</v>
      </c>
      <c r="K95" s="20">
        <v>113</v>
      </c>
      <c r="L95" s="20">
        <v>223</v>
      </c>
      <c r="M95" s="20">
        <v>392</v>
      </c>
      <c r="N95" s="21">
        <v>557</v>
      </c>
      <c r="O95" s="21">
        <f t="shared" si="25"/>
        <v>1652</v>
      </c>
      <c r="P95" s="22">
        <v>24864950</v>
      </c>
      <c r="Q95" s="23">
        <v>12149246</v>
      </c>
      <c r="R95" s="23">
        <v>12715704</v>
      </c>
      <c r="S95" s="23">
        <v>1568878</v>
      </c>
      <c r="T95" s="23">
        <v>1548203</v>
      </c>
      <c r="U95" s="23">
        <v>1598812</v>
      </c>
      <c r="V95" s="23">
        <v>1709587</v>
      </c>
      <c r="W95" s="23">
        <v>1644680</v>
      </c>
      <c r="X95" s="23">
        <v>1628895</v>
      </c>
      <c r="Y95" s="23">
        <v>1555491</v>
      </c>
      <c r="Z95" s="23">
        <v>1703362</v>
      </c>
      <c r="AA95" s="23">
        <v>1806039</v>
      </c>
      <c r="AB95" s="23">
        <v>1854938</v>
      </c>
      <c r="AC95" s="23">
        <v>1700387</v>
      </c>
      <c r="AD95" s="23">
        <v>1512777</v>
      </c>
      <c r="AE95" s="23">
        <v>1347679</v>
      </c>
      <c r="AF95" s="23">
        <v>1089047</v>
      </c>
      <c r="AG95" s="23">
        <v>870193</v>
      </c>
      <c r="AH95" s="23">
        <v>712727</v>
      </c>
      <c r="AI95" s="23">
        <v>535886</v>
      </c>
      <c r="AJ95" s="24">
        <v>472855</v>
      </c>
      <c r="AK95" s="32">
        <f t="shared" si="15"/>
        <v>5.8640633624794283E-5</v>
      </c>
      <c r="AL95" s="25">
        <f t="shared" si="16"/>
        <v>1.7476878883640531E-5</v>
      </c>
      <c r="AM95" s="25">
        <f t="shared" si="17"/>
        <v>1.5502641858862161E-5</v>
      </c>
      <c r="AN95" s="25">
        <f t="shared" si="18"/>
        <v>1.5073549500594462E-5</v>
      </c>
      <c r="AO95" s="25">
        <f t="shared" si="19"/>
        <v>1.8521679340719398E-5</v>
      </c>
      <c r="AP95" s="25">
        <f t="shared" si="20"/>
        <v>1.5469753116803669E-5</v>
      </c>
      <c r="AQ95" s="25">
        <f t="shared" si="21"/>
        <v>3.9504190940185761E-5</v>
      </c>
      <c r="AR95" s="25">
        <f t="shared" si="22"/>
        <v>1.1381964435189155E-4</v>
      </c>
      <c r="AS95" s="25">
        <f t="shared" si="23"/>
        <v>3.1394835709703487E-4</v>
      </c>
      <c r="AT95" s="33">
        <f t="shared" si="24"/>
        <v>3.4936714214716985E-3</v>
      </c>
      <c r="AV95">
        <f>IF(AL95&gt;'Data Spread &amp; Correlation'!C$8+'Data Spread &amp; Correlation'!C$9,1,0)</f>
        <v>0</v>
      </c>
      <c r="AW95">
        <f>IF(AM95&gt;'Data Spread &amp; Correlation'!D$8+'Data Spread &amp; Correlation'!D$9,1,0)</f>
        <v>0</v>
      </c>
    </row>
    <row r="96" spans="1:49" x14ac:dyDescent="0.2">
      <c r="A96" t="str">
        <f t="shared" si="13"/>
        <v>Georgia</v>
      </c>
      <c r="B96" t="str">
        <f t="shared" si="14"/>
        <v>2011</v>
      </c>
      <c r="C96" s="11" t="s">
        <v>125</v>
      </c>
      <c r="D96" s="19">
        <v>46</v>
      </c>
      <c r="E96" s="20">
        <v>64</v>
      </c>
      <c r="F96" s="20">
        <v>46</v>
      </c>
      <c r="G96" s="20">
        <v>48</v>
      </c>
      <c r="H96" s="20">
        <v>51</v>
      </c>
      <c r="I96" s="20">
        <v>73</v>
      </c>
      <c r="J96" s="20">
        <v>55</v>
      </c>
      <c r="K96" s="20">
        <v>153</v>
      </c>
      <c r="L96" s="20">
        <v>253</v>
      </c>
      <c r="M96" s="20">
        <v>376</v>
      </c>
      <c r="N96" s="21">
        <v>544</v>
      </c>
      <c r="O96" s="21">
        <f t="shared" si="25"/>
        <v>1709</v>
      </c>
      <c r="P96" s="22">
        <v>44602631</v>
      </c>
      <c r="Q96" s="23">
        <v>22175480</v>
      </c>
      <c r="R96" s="23">
        <v>22427151</v>
      </c>
      <c r="S96" s="23">
        <v>3058085</v>
      </c>
      <c r="T96" s="23">
        <v>3011997</v>
      </c>
      <c r="U96" s="23">
        <v>3101766</v>
      </c>
      <c r="V96" s="23">
        <v>3343843</v>
      </c>
      <c r="W96" s="23">
        <v>3257115</v>
      </c>
      <c r="X96" s="23">
        <v>3266906</v>
      </c>
      <c r="Y96" s="23">
        <v>3054991</v>
      </c>
      <c r="Z96" s="23">
        <v>3127145</v>
      </c>
      <c r="AA96" s="23">
        <v>3184582</v>
      </c>
      <c r="AB96" s="23">
        <v>3259887</v>
      </c>
      <c r="AC96" s="23">
        <v>3085515</v>
      </c>
      <c r="AD96" s="23">
        <v>2628077</v>
      </c>
      <c r="AE96" s="23">
        <v>2164965</v>
      </c>
      <c r="AF96" s="23">
        <v>1540025</v>
      </c>
      <c r="AG96" s="23">
        <v>1167221</v>
      </c>
      <c r="AH96" s="23">
        <v>934798</v>
      </c>
      <c r="AI96" s="23">
        <v>740509</v>
      </c>
      <c r="AJ96" s="24">
        <v>707613</v>
      </c>
      <c r="AK96" s="32">
        <f t="shared" si="15"/>
        <v>3.5970223195234927E-5</v>
      </c>
      <c r="AL96" s="25">
        <f t="shared" si="16"/>
        <v>8.9960961849518862E-6</v>
      </c>
      <c r="AM96" s="25">
        <f t="shared" si="17"/>
        <v>6.968685454444643E-6</v>
      </c>
      <c r="AN96" s="25">
        <f t="shared" si="18"/>
        <v>7.5926577101778154E-6</v>
      </c>
      <c r="AO96" s="25">
        <f t="shared" si="19"/>
        <v>8.0801973849629435E-6</v>
      </c>
      <c r="AP96" s="25">
        <f t="shared" si="20"/>
        <v>1.1504393259875419E-5</v>
      </c>
      <c r="AQ96" s="25">
        <f t="shared" si="21"/>
        <v>3.1921272544659531E-5</v>
      </c>
      <c r="AR96" s="25">
        <f t="shared" si="22"/>
        <v>9.3452903799654704E-5</v>
      </c>
      <c r="AS96" s="25">
        <f t="shared" si="23"/>
        <v>2.2443647641894889E-4</v>
      </c>
      <c r="AT96" s="33">
        <f t="shared" si="24"/>
        <v>2.4151619599979083E-3</v>
      </c>
      <c r="AV96">
        <f>IF(AL96&gt;'Data Spread &amp; Correlation'!C$8+'Data Spread &amp; Correlation'!C$9,1,0)</f>
        <v>0</v>
      </c>
      <c r="AW96">
        <f>IF(AM96&gt;'Data Spread &amp; Correlation'!D$8+'Data Spread &amp; Correlation'!D$9,1,0)</f>
        <v>0</v>
      </c>
    </row>
    <row r="97" spans="1:49" x14ac:dyDescent="0.2">
      <c r="A97" t="str">
        <f t="shared" si="13"/>
        <v>Georgia</v>
      </c>
      <c r="B97" t="str">
        <f t="shared" si="14"/>
        <v>2012</v>
      </c>
      <c r="C97" s="11" t="s">
        <v>126</v>
      </c>
      <c r="D97" s="19">
        <v>45</v>
      </c>
      <c r="E97" s="20">
        <v>44</v>
      </c>
      <c r="F97" s="20">
        <v>65</v>
      </c>
      <c r="G97" s="20">
        <v>56</v>
      </c>
      <c r="H97" s="20">
        <v>59</v>
      </c>
      <c r="I97" s="20">
        <v>57</v>
      </c>
      <c r="J97" s="20">
        <v>53</v>
      </c>
      <c r="K97" s="20">
        <v>128</v>
      </c>
      <c r="L97" s="20">
        <v>167</v>
      </c>
      <c r="M97" s="20">
        <v>419</v>
      </c>
      <c r="N97" s="21">
        <v>533</v>
      </c>
      <c r="O97" s="21">
        <f t="shared" si="25"/>
        <v>1626</v>
      </c>
      <c r="P97" s="22">
        <v>7532004</v>
      </c>
      <c r="Q97" s="23">
        <v>3659398</v>
      </c>
      <c r="R97" s="23">
        <v>3872606</v>
      </c>
      <c r="S97" s="23">
        <v>468488</v>
      </c>
      <c r="T97" s="23">
        <v>486925</v>
      </c>
      <c r="U97" s="23">
        <v>531423</v>
      </c>
      <c r="V97" s="23">
        <v>547205</v>
      </c>
      <c r="W97" s="23">
        <v>515596</v>
      </c>
      <c r="X97" s="23">
        <v>487414</v>
      </c>
      <c r="Y97" s="23">
        <v>473873</v>
      </c>
      <c r="Z97" s="23">
        <v>473150</v>
      </c>
      <c r="AA97" s="23">
        <v>505844</v>
      </c>
      <c r="AB97" s="23">
        <v>532549</v>
      </c>
      <c r="AC97" s="23">
        <v>527937</v>
      </c>
      <c r="AD97" s="23">
        <v>479318</v>
      </c>
      <c r="AE97" s="23">
        <v>435561</v>
      </c>
      <c r="AF97" s="23">
        <v>335550</v>
      </c>
      <c r="AG97" s="23">
        <v>259506</v>
      </c>
      <c r="AH97" s="23">
        <v>194332</v>
      </c>
      <c r="AI97" s="23">
        <v>144996</v>
      </c>
      <c r="AJ97" s="24">
        <v>132798</v>
      </c>
      <c r="AK97" s="32">
        <f t="shared" si="15"/>
        <v>1.8997284882430287E-4</v>
      </c>
      <c r="AL97" s="25">
        <f t="shared" si="16"/>
        <v>5.2045076928515594E-5</v>
      </c>
      <c r="AM97" s="25">
        <f t="shared" si="17"/>
        <v>6.1159144562340453E-5</v>
      </c>
      <c r="AN97" s="25">
        <f t="shared" si="18"/>
        <v>5.8255234909033412E-5</v>
      </c>
      <c r="AO97" s="25">
        <f t="shared" si="19"/>
        <v>6.026594647158205E-5</v>
      </c>
      <c r="AP97" s="25">
        <f t="shared" si="20"/>
        <v>5.3748941523037548E-5</v>
      </c>
      <c r="AQ97" s="25">
        <f t="shared" si="21"/>
        <v>1.3990921203787605E-4</v>
      </c>
      <c r="AR97" s="25">
        <f t="shared" si="22"/>
        <v>2.8064585518001669E-4</v>
      </c>
      <c r="AS97" s="25">
        <f t="shared" si="23"/>
        <v>1.2347934741606941E-3</v>
      </c>
      <c r="AT97" s="33">
        <f t="shared" si="24"/>
        <v>1.224416030361903E-2</v>
      </c>
      <c r="AV97">
        <f>IF(AL97&gt;'Data Spread &amp; Correlation'!C$8+'Data Spread &amp; Correlation'!C$9,1,0)</f>
        <v>0</v>
      </c>
      <c r="AW97">
        <f>IF(AM97&gt;'Data Spread &amp; Correlation'!D$8+'Data Spread &amp; Correlation'!D$9,1,0)</f>
        <v>0</v>
      </c>
    </row>
    <row r="98" spans="1:49" x14ac:dyDescent="0.2">
      <c r="A98" t="str">
        <f t="shared" si="13"/>
        <v>Georgia</v>
      </c>
      <c r="B98" t="str">
        <f t="shared" si="14"/>
        <v>2013</v>
      </c>
      <c r="C98" s="11" t="s">
        <v>127</v>
      </c>
      <c r="D98" s="19">
        <v>65</v>
      </c>
      <c r="E98" s="20">
        <v>59</v>
      </c>
      <c r="F98" s="20">
        <v>63</v>
      </c>
      <c r="G98" s="20">
        <v>44</v>
      </c>
      <c r="H98" s="20">
        <v>71</v>
      </c>
      <c r="I98" s="20">
        <v>95</v>
      </c>
      <c r="J98" s="20">
        <v>57</v>
      </c>
      <c r="K98" s="20">
        <v>140</v>
      </c>
      <c r="L98" s="20">
        <v>226</v>
      </c>
      <c r="M98" s="20">
        <v>398</v>
      </c>
      <c r="N98" s="21">
        <v>531</v>
      </c>
      <c r="O98" s="21">
        <f t="shared" si="25"/>
        <v>1749</v>
      </c>
      <c r="P98" s="22">
        <v>9860961</v>
      </c>
      <c r="Q98" s="23">
        <v>4871636</v>
      </c>
      <c r="R98" s="23">
        <v>4989325</v>
      </c>
      <c r="S98" s="23">
        <v>671805</v>
      </c>
      <c r="T98" s="23">
        <v>672666</v>
      </c>
      <c r="U98" s="23">
        <v>672795</v>
      </c>
      <c r="V98" s="23">
        <v>697815</v>
      </c>
      <c r="W98" s="23">
        <v>709895</v>
      </c>
      <c r="X98" s="23">
        <v>685779</v>
      </c>
      <c r="Y98" s="23">
        <v>658700</v>
      </c>
      <c r="Z98" s="23">
        <v>641480</v>
      </c>
      <c r="AA98" s="23">
        <v>680800</v>
      </c>
      <c r="AB98" s="23">
        <v>711797</v>
      </c>
      <c r="AC98" s="23">
        <v>695078</v>
      </c>
      <c r="AD98" s="23">
        <v>607751</v>
      </c>
      <c r="AE98" s="23">
        <v>529268</v>
      </c>
      <c r="AF98" s="23">
        <v>393009</v>
      </c>
      <c r="AG98" s="23">
        <v>290362</v>
      </c>
      <c r="AH98" s="23">
        <v>221646</v>
      </c>
      <c r="AI98" s="23">
        <v>164705</v>
      </c>
      <c r="AJ98" s="24">
        <v>153667</v>
      </c>
      <c r="AK98" s="32">
        <f t="shared" si="15"/>
        <v>1.8457736992133134E-4</v>
      </c>
      <c r="AL98" s="25">
        <f t="shared" si="16"/>
        <v>4.2364661628988131E-5</v>
      </c>
      <c r="AM98" s="25">
        <f t="shared" si="17"/>
        <v>4.475353588452167E-5</v>
      </c>
      <c r="AN98" s="25">
        <f t="shared" si="18"/>
        <v>3.2726431576841293E-5</v>
      </c>
      <c r="AO98" s="25">
        <f t="shared" si="19"/>
        <v>5.3695132649665727E-5</v>
      </c>
      <c r="AP98" s="25">
        <f t="shared" si="20"/>
        <v>6.7525544202576626E-5</v>
      </c>
      <c r="AQ98" s="25">
        <f t="shared" si="21"/>
        <v>1.2312898904943541E-4</v>
      </c>
      <c r="AR98" s="25">
        <f t="shared" si="22"/>
        <v>3.3071347774488527E-4</v>
      </c>
      <c r="AS98" s="25">
        <f t="shared" si="23"/>
        <v>1.0301513390673248E-3</v>
      </c>
      <c r="AT98" s="33">
        <f t="shared" si="24"/>
        <v>1.1381754052594246E-2</v>
      </c>
      <c r="AV98">
        <f>IF(AL98&gt;'Data Spread &amp; Correlation'!C$8+'Data Spread &amp; Correlation'!C$9,1,0)</f>
        <v>0</v>
      </c>
      <c r="AW98">
        <f>IF(AM98&gt;'Data Spread &amp; Correlation'!D$8+'Data Spread &amp; Correlation'!D$9,1,0)</f>
        <v>0</v>
      </c>
    </row>
    <row r="99" spans="1:49" x14ac:dyDescent="0.2">
      <c r="A99" t="str">
        <f t="shared" si="13"/>
        <v>Georgia</v>
      </c>
      <c r="B99" t="str">
        <f t="shared" si="14"/>
        <v>2014</v>
      </c>
      <c r="C99" s="11" t="s">
        <v>128</v>
      </c>
      <c r="D99" s="19">
        <v>59</v>
      </c>
      <c r="E99" s="20">
        <v>57</v>
      </c>
      <c r="F99" s="20">
        <v>49</v>
      </c>
      <c r="G99" s="20">
        <v>43</v>
      </c>
      <c r="H99" s="20">
        <v>49</v>
      </c>
      <c r="I99" s="20">
        <v>89</v>
      </c>
      <c r="J99" s="20">
        <v>47</v>
      </c>
      <c r="K99" s="20">
        <v>194</v>
      </c>
      <c r="L99" s="20">
        <v>257</v>
      </c>
      <c r="M99" s="20">
        <v>348</v>
      </c>
      <c r="N99" s="21">
        <v>528</v>
      </c>
      <c r="O99" s="21">
        <f t="shared" si="25"/>
        <v>1720</v>
      </c>
      <c r="P99" s="22">
        <v>9367035</v>
      </c>
      <c r="Q99" s="23">
        <v>4592885</v>
      </c>
      <c r="R99" s="23">
        <v>4774150</v>
      </c>
      <c r="S99" s="23">
        <v>623533</v>
      </c>
      <c r="T99" s="23">
        <v>631767</v>
      </c>
      <c r="U99" s="23">
        <v>643535</v>
      </c>
      <c r="V99" s="23">
        <v>664912</v>
      </c>
      <c r="W99" s="23">
        <v>704715</v>
      </c>
      <c r="X99" s="23">
        <v>637668</v>
      </c>
      <c r="Y99" s="23">
        <v>615787</v>
      </c>
      <c r="Z99" s="23">
        <v>604378</v>
      </c>
      <c r="AA99" s="23">
        <v>621449</v>
      </c>
      <c r="AB99" s="23">
        <v>646429</v>
      </c>
      <c r="AC99" s="23">
        <v>648093</v>
      </c>
      <c r="AD99" s="23">
        <v>587931</v>
      </c>
      <c r="AE99" s="23">
        <v>523793</v>
      </c>
      <c r="AF99" s="23">
        <v>397048</v>
      </c>
      <c r="AG99" s="23">
        <v>292184</v>
      </c>
      <c r="AH99" s="23">
        <v>220213</v>
      </c>
      <c r="AI99" s="23">
        <v>159734</v>
      </c>
      <c r="AJ99" s="24">
        <v>145554</v>
      </c>
      <c r="AK99" s="32">
        <f t="shared" si="15"/>
        <v>1.8603666526069993E-4</v>
      </c>
      <c r="AL99" s="25">
        <f t="shared" si="16"/>
        <v>3.6854015754699672E-5</v>
      </c>
      <c r="AM99" s="25">
        <f t="shared" si="17"/>
        <v>3.5776163875274073E-5</v>
      </c>
      <c r="AN99" s="25">
        <f t="shared" si="18"/>
        <v>3.4305180481150103E-5</v>
      </c>
      <c r="AO99" s="25">
        <f t="shared" si="19"/>
        <v>3.9973014136578814E-5</v>
      </c>
      <c r="AP99" s="25">
        <f t="shared" si="20"/>
        <v>6.8751245633523415E-5</v>
      </c>
      <c r="AQ99" s="25">
        <f t="shared" si="21"/>
        <v>1.7450374373495579E-4</v>
      </c>
      <c r="AR99" s="25">
        <f t="shared" si="22"/>
        <v>3.7287879843071709E-4</v>
      </c>
      <c r="AS99" s="25">
        <f t="shared" si="23"/>
        <v>9.1591722003332048E-4</v>
      </c>
      <c r="AT99" s="33">
        <f t="shared" si="24"/>
        <v>1.1816920180826361E-2</v>
      </c>
      <c r="AV99">
        <f>IF(AL99&gt;'Data Spread &amp; Correlation'!C$8+'Data Spread &amp; Correlation'!C$9,1,0)</f>
        <v>0</v>
      </c>
      <c r="AW99">
        <f>IF(AM99&gt;'Data Spread &amp; Correlation'!D$8+'Data Spread &amp; Correlation'!D$9,1,0)</f>
        <v>0</v>
      </c>
    </row>
    <row r="100" spans="1:49" x14ac:dyDescent="0.2">
      <c r="A100" t="str">
        <f t="shared" si="13"/>
        <v>Georgia</v>
      </c>
      <c r="B100" t="str">
        <f t="shared" si="14"/>
        <v>2015</v>
      </c>
      <c r="C100" s="11" t="s">
        <v>129</v>
      </c>
      <c r="D100" s="19">
        <v>61</v>
      </c>
      <c r="E100" s="20">
        <v>68</v>
      </c>
      <c r="F100" s="20">
        <v>70</v>
      </c>
      <c r="G100" s="20">
        <v>52</v>
      </c>
      <c r="H100" s="20">
        <v>59</v>
      </c>
      <c r="I100" s="20">
        <v>54</v>
      </c>
      <c r="J100" s="20">
        <v>40</v>
      </c>
      <c r="K100" s="20">
        <v>167</v>
      </c>
      <c r="L100" s="20">
        <v>241</v>
      </c>
      <c r="M100" s="20">
        <v>419</v>
      </c>
      <c r="N100" s="21">
        <v>499</v>
      </c>
      <c r="O100" s="21">
        <f t="shared" si="25"/>
        <v>1730</v>
      </c>
      <c r="P100" s="22">
        <v>10961922</v>
      </c>
      <c r="Q100" s="23">
        <v>5376556</v>
      </c>
      <c r="R100" s="23">
        <v>5585366</v>
      </c>
      <c r="S100" s="23">
        <v>690030</v>
      </c>
      <c r="T100" s="23">
        <v>721527</v>
      </c>
      <c r="U100" s="23">
        <v>733832</v>
      </c>
      <c r="V100" s="23">
        <v>756393</v>
      </c>
      <c r="W100" s="23">
        <v>782777</v>
      </c>
      <c r="X100" s="23">
        <v>711174</v>
      </c>
      <c r="Y100" s="23">
        <v>701117</v>
      </c>
      <c r="Z100" s="23">
        <v>686278</v>
      </c>
      <c r="AA100" s="23">
        <v>744756</v>
      </c>
      <c r="AB100" s="23">
        <v>767132</v>
      </c>
      <c r="AC100" s="23">
        <v>797399</v>
      </c>
      <c r="AD100" s="23">
        <v>736519</v>
      </c>
      <c r="AE100" s="23">
        <v>635280</v>
      </c>
      <c r="AF100" s="23">
        <v>482814</v>
      </c>
      <c r="AG100" s="23">
        <v>356008</v>
      </c>
      <c r="AH100" s="23">
        <v>262903</v>
      </c>
      <c r="AI100" s="23">
        <v>199272</v>
      </c>
      <c r="AJ100" s="24">
        <v>194714</v>
      </c>
      <c r="AK100" s="32">
        <f t="shared" si="15"/>
        <v>1.8694839354810661E-4</v>
      </c>
      <c r="AL100" s="25">
        <f t="shared" si="16"/>
        <v>2.7484627504279014E-5</v>
      </c>
      <c r="AM100" s="25">
        <f t="shared" si="17"/>
        <v>4.5479056894300173E-5</v>
      </c>
      <c r="AN100" s="25">
        <f t="shared" si="18"/>
        <v>3.6819607290565472E-5</v>
      </c>
      <c r="AO100" s="25">
        <f t="shared" si="19"/>
        <v>4.1228929571205159E-5</v>
      </c>
      <c r="AP100" s="25">
        <f t="shared" si="20"/>
        <v>3.4515135845822164E-5</v>
      </c>
      <c r="AQ100" s="25">
        <f t="shared" si="21"/>
        <v>1.2173795140541726E-4</v>
      </c>
      <c r="AR100" s="25">
        <f t="shared" si="22"/>
        <v>2.8730767671806412E-4</v>
      </c>
      <c r="AS100" s="25">
        <f t="shared" si="23"/>
        <v>9.0658300427327312E-4</v>
      </c>
      <c r="AT100" s="33">
        <f t="shared" si="24"/>
        <v>8.8848259498546592E-3</v>
      </c>
      <c r="AV100">
        <f>IF(AL100&gt;'Data Spread &amp; Correlation'!C$8+'Data Spread &amp; Correlation'!C$9,1,0)</f>
        <v>0</v>
      </c>
      <c r="AW100">
        <f>IF(AM100&gt;'Data Spread &amp; Correlation'!D$8+'Data Spread &amp; Correlation'!D$9,1,0)</f>
        <v>0</v>
      </c>
    </row>
    <row r="101" spans="1:49" x14ac:dyDescent="0.2">
      <c r="A101" t="str">
        <f t="shared" si="13"/>
        <v>Georgia</v>
      </c>
      <c r="B101" t="str">
        <f t="shared" si="14"/>
        <v>2016</v>
      </c>
      <c r="C101" s="11" t="s">
        <v>130</v>
      </c>
      <c r="D101" s="19">
        <v>60</v>
      </c>
      <c r="E101" s="20">
        <v>30</v>
      </c>
      <c r="F101" s="20">
        <v>53</v>
      </c>
      <c r="G101" s="20">
        <v>79</v>
      </c>
      <c r="H101" s="20">
        <v>66</v>
      </c>
      <c r="I101" s="20">
        <v>47</v>
      </c>
      <c r="J101" s="20">
        <v>41</v>
      </c>
      <c r="K101" s="20">
        <v>208</v>
      </c>
      <c r="L101" s="20">
        <v>266</v>
      </c>
      <c r="M101" s="20">
        <v>351</v>
      </c>
      <c r="N101" s="21">
        <v>451</v>
      </c>
      <c r="O101" s="21">
        <f t="shared" si="25"/>
        <v>1652</v>
      </c>
      <c r="P101" s="22">
        <v>8446920</v>
      </c>
      <c r="Q101" s="23">
        <v>4095752</v>
      </c>
      <c r="R101" s="23">
        <v>4351168</v>
      </c>
      <c r="S101" s="23">
        <v>557313</v>
      </c>
      <c r="T101" s="23">
        <v>549850</v>
      </c>
      <c r="U101" s="23">
        <v>543033</v>
      </c>
      <c r="V101" s="23">
        <v>564122</v>
      </c>
      <c r="W101" s="23">
        <v>638451</v>
      </c>
      <c r="X101" s="23">
        <v>609070</v>
      </c>
      <c r="Y101" s="23">
        <v>591839</v>
      </c>
      <c r="Z101" s="23">
        <v>537452</v>
      </c>
      <c r="AA101" s="23">
        <v>536038</v>
      </c>
      <c r="AB101" s="23">
        <v>540279</v>
      </c>
      <c r="AC101" s="23">
        <v>578526</v>
      </c>
      <c r="AD101" s="23">
        <v>547495</v>
      </c>
      <c r="AE101" s="23">
        <v>487120</v>
      </c>
      <c r="AF101" s="23">
        <v>380356</v>
      </c>
      <c r="AG101" s="23">
        <v>278573</v>
      </c>
      <c r="AH101" s="23">
        <v>201909</v>
      </c>
      <c r="AI101" s="23">
        <v>153752</v>
      </c>
      <c r="AJ101" s="24">
        <v>151367</v>
      </c>
      <c r="AK101" s="32">
        <f t="shared" si="15"/>
        <v>1.6148914523795424E-4</v>
      </c>
      <c r="AL101" s="25">
        <f t="shared" si="16"/>
        <v>3.7515452248776862E-5</v>
      </c>
      <c r="AM101" s="25">
        <f t="shared" si="17"/>
        <v>4.4072168591844323E-5</v>
      </c>
      <c r="AN101" s="25">
        <f t="shared" si="18"/>
        <v>6.578350233031812E-5</v>
      </c>
      <c r="AO101" s="25">
        <f t="shared" si="19"/>
        <v>6.1481709191515521E-5</v>
      </c>
      <c r="AP101" s="25">
        <f t="shared" si="20"/>
        <v>4.200910793212401E-5</v>
      </c>
      <c r="AQ101" s="25">
        <f t="shared" si="21"/>
        <v>2.0104096692972749E-4</v>
      </c>
      <c r="AR101" s="25">
        <f t="shared" si="22"/>
        <v>4.0368537429677552E-4</v>
      </c>
      <c r="AS101" s="25">
        <f t="shared" si="23"/>
        <v>9.8689482400375638E-4</v>
      </c>
      <c r="AT101" s="33">
        <f t="shared" si="24"/>
        <v>1.0913871583634478E-2</v>
      </c>
      <c r="AV101">
        <f>IF(AL101&gt;'Data Spread &amp; Correlation'!C$8+'Data Spread &amp; Correlation'!C$9,1,0)</f>
        <v>0</v>
      </c>
      <c r="AW101">
        <f>IF(AM101&gt;'Data Spread &amp; Correlation'!D$8+'Data Spread &amp; Correlation'!D$9,1,0)</f>
        <v>0</v>
      </c>
    </row>
    <row r="102" spans="1:49" x14ac:dyDescent="0.2">
      <c r="A102" t="str">
        <f t="shared" si="13"/>
        <v>Georgia</v>
      </c>
      <c r="B102" t="str">
        <f t="shared" si="14"/>
        <v>2017</v>
      </c>
      <c r="C102" s="11" t="s">
        <v>131</v>
      </c>
      <c r="D102" s="19">
        <v>48</v>
      </c>
      <c r="E102" s="20">
        <v>70</v>
      </c>
      <c r="F102" s="20">
        <v>50</v>
      </c>
      <c r="G102" s="20">
        <v>55</v>
      </c>
      <c r="H102" s="20">
        <v>73</v>
      </c>
      <c r="I102" s="20">
        <v>78</v>
      </c>
      <c r="J102" s="20">
        <v>48</v>
      </c>
      <c r="K102" s="20">
        <v>161</v>
      </c>
      <c r="L102" s="20">
        <v>274</v>
      </c>
      <c r="M102" s="20">
        <v>391</v>
      </c>
      <c r="N102" s="21">
        <v>452</v>
      </c>
      <c r="O102" s="21">
        <f t="shared" si="25"/>
        <v>1700</v>
      </c>
      <c r="P102" s="22">
        <v>2753932</v>
      </c>
      <c r="Q102" s="23">
        <v>1370772</v>
      </c>
      <c r="R102" s="23">
        <v>1383160</v>
      </c>
      <c r="S102" s="23">
        <v>177316</v>
      </c>
      <c r="T102" s="23">
        <v>183939</v>
      </c>
      <c r="U102" s="23">
        <v>186046</v>
      </c>
      <c r="V102" s="23">
        <v>188203</v>
      </c>
      <c r="W102" s="23">
        <v>196982</v>
      </c>
      <c r="X102" s="23">
        <v>169175</v>
      </c>
      <c r="Y102" s="23">
        <v>172911</v>
      </c>
      <c r="Z102" s="23">
        <v>163162</v>
      </c>
      <c r="AA102" s="23">
        <v>166181</v>
      </c>
      <c r="AB102" s="23">
        <v>172541</v>
      </c>
      <c r="AC102" s="23">
        <v>193280</v>
      </c>
      <c r="AD102" s="23">
        <v>190325</v>
      </c>
      <c r="AE102" s="23">
        <v>168435</v>
      </c>
      <c r="AF102" s="23">
        <v>136542</v>
      </c>
      <c r="AG102" s="23">
        <v>100475</v>
      </c>
      <c r="AH102" s="23">
        <v>74988</v>
      </c>
      <c r="AI102" s="23">
        <v>56157</v>
      </c>
      <c r="AJ102" s="24">
        <v>57581</v>
      </c>
      <c r="AK102" s="32">
        <f t="shared" si="15"/>
        <v>6.6547858061314269E-4</v>
      </c>
      <c r="AL102" s="25">
        <f t="shared" si="16"/>
        <v>1.297349892563212E-4</v>
      </c>
      <c r="AM102" s="25">
        <f t="shared" si="17"/>
        <v>1.2980775471526669E-4</v>
      </c>
      <c r="AN102" s="25">
        <f t="shared" si="18"/>
        <v>1.6077828382336605E-4</v>
      </c>
      <c r="AO102" s="25">
        <f t="shared" si="19"/>
        <v>2.216534130071081E-4</v>
      </c>
      <c r="AP102" s="25">
        <f t="shared" si="20"/>
        <v>2.1321903335237726E-4</v>
      </c>
      <c r="AQ102" s="25">
        <f t="shared" si="21"/>
        <v>4.4876797859293123E-4</v>
      </c>
      <c r="AR102" s="25">
        <f t="shared" si="22"/>
        <v>1.1560352211022838E-3</v>
      </c>
      <c r="AS102" s="25">
        <f t="shared" si="23"/>
        <v>2.9814327652598269E-3</v>
      </c>
      <c r="AT102" s="33">
        <f t="shared" si="24"/>
        <v>2.9523627585488269E-2</v>
      </c>
      <c r="AV102">
        <f>IF(AL102&gt;'Data Spread &amp; Correlation'!C$8+'Data Spread &amp; Correlation'!C$9,1,0)</f>
        <v>0</v>
      </c>
      <c r="AW102">
        <f>IF(AM102&gt;'Data Spread &amp; Correlation'!D$8+'Data Spread &amp; Correlation'!D$9,1,0)</f>
        <v>0</v>
      </c>
    </row>
    <row r="103" spans="1:49" x14ac:dyDescent="0.2">
      <c r="A103" t="str">
        <f t="shared" si="13"/>
        <v>Hawaii</v>
      </c>
      <c r="B103" t="str">
        <f t="shared" si="14"/>
        <v>2009</v>
      </c>
      <c r="C103" s="11" t="s">
        <v>132</v>
      </c>
      <c r="D103" s="19">
        <v>35</v>
      </c>
      <c r="E103" s="20">
        <v>50</v>
      </c>
      <c r="F103" s="20">
        <v>57</v>
      </c>
      <c r="G103" s="20">
        <v>61</v>
      </c>
      <c r="H103" s="20">
        <v>50</v>
      </c>
      <c r="I103" s="20">
        <v>59</v>
      </c>
      <c r="J103" s="20">
        <v>60</v>
      </c>
      <c r="K103" s="20">
        <v>53</v>
      </c>
      <c r="L103" s="20">
        <v>43</v>
      </c>
      <c r="M103" s="20">
        <v>55</v>
      </c>
      <c r="N103" s="21">
        <v>116</v>
      </c>
      <c r="O103" s="21">
        <f t="shared" si="25"/>
        <v>639</v>
      </c>
      <c r="P103" s="22">
        <v>1280241</v>
      </c>
      <c r="Q103" s="23">
        <v>647624</v>
      </c>
      <c r="R103" s="23">
        <v>632617</v>
      </c>
      <c r="S103" s="23">
        <v>86681</v>
      </c>
      <c r="T103" s="23">
        <v>75336</v>
      </c>
      <c r="U103" s="23">
        <v>78711</v>
      </c>
      <c r="V103" s="23">
        <v>80019</v>
      </c>
      <c r="W103" s="23">
        <v>94714</v>
      </c>
      <c r="X103" s="23">
        <v>97579</v>
      </c>
      <c r="Y103" s="23">
        <v>85935</v>
      </c>
      <c r="Z103" s="23">
        <v>85614</v>
      </c>
      <c r="AA103" s="23">
        <v>90087</v>
      </c>
      <c r="AB103" s="23">
        <v>91165</v>
      </c>
      <c r="AC103" s="23">
        <v>88893</v>
      </c>
      <c r="AD103" s="23">
        <v>80009</v>
      </c>
      <c r="AE103" s="23">
        <v>67006</v>
      </c>
      <c r="AF103" s="23">
        <v>47755</v>
      </c>
      <c r="AG103" s="23">
        <v>39149</v>
      </c>
      <c r="AH103" s="23">
        <v>37560</v>
      </c>
      <c r="AI103" s="23">
        <v>30287</v>
      </c>
      <c r="AJ103" s="24">
        <v>25894</v>
      </c>
      <c r="AK103" s="32">
        <f t="shared" si="15"/>
        <v>9.8060705344885264E-4</v>
      </c>
      <c r="AL103" s="25">
        <f t="shared" si="16"/>
        <v>3.8949151882217766E-4</v>
      </c>
      <c r="AM103" s="25">
        <f t="shared" si="17"/>
        <v>3.262119920106677E-4</v>
      </c>
      <c r="AN103" s="25">
        <f t="shared" si="18"/>
        <v>3.323997079241911E-4</v>
      </c>
      <c r="AO103" s="25">
        <f t="shared" si="19"/>
        <v>2.8457436212656729E-4</v>
      </c>
      <c r="AP103" s="25">
        <f t="shared" si="20"/>
        <v>3.2767219451510068E-4</v>
      </c>
      <c r="AQ103" s="25">
        <f t="shared" si="21"/>
        <v>3.6050743121450191E-4</v>
      </c>
      <c r="AR103" s="25">
        <f t="shared" si="22"/>
        <v>4.947988585105404E-4</v>
      </c>
      <c r="AS103" s="25">
        <f t="shared" si="23"/>
        <v>8.1064748625584034E-4</v>
      </c>
      <c r="AT103" s="33">
        <f t="shared" si="24"/>
        <v>2.4677531474472852E-2</v>
      </c>
      <c r="AV103">
        <f>IF(AL103&gt;'Data Spread &amp; Correlation'!C$8+'Data Spread &amp; Correlation'!C$9,1,0)</f>
        <v>0</v>
      </c>
      <c r="AW103">
        <f>IF(AM103&gt;'Data Spread &amp; Correlation'!D$8+'Data Spread &amp; Correlation'!D$9,1,0)</f>
        <v>0</v>
      </c>
    </row>
    <row r="104" spans="1:49" x14ac:dyDescent="0.2">
      <c r="A104" t="str">
        <f t="shared" si="13"/>
        <v>Hawaii</v>
      </c>
      <c r="B104" t="str">
        <f t="shared" si="14"/>
        <v>2010</v>
      </c>
      <c r="C104" s="11" t="s">
        <v>133</v>
      </c>
      <c r="D104" s="19">
        <v>50</v>
      </c>
      <c r="E104" s="20">
        <v>49</v>
      </c>
      <c r="F104" s="20">
        <v>52</v>
      </c>
      <c r="G104" s="20">
        <v>44</v>
      </c>
      <c r="H104" s="20">
        <v>46</v>
      </c>
      <c r="I104" s="20">
        <v>54</v>
      </c>
      <c r="J104" s="20">
        <v>47</v>
      </c>
      <c r="K104" s="20">
        <v>67</v>
      </c>
      <c r="L104" s="20">
        <v>51</v>
      </c>
      <c r="M104" s="20">
        <v>67</v>
      </c>
      <c r="N104" s="21">
        <v>135</v>
      </c>
      <c r="O104" s="21">
        <f t="shared" si="25"/>
        <v>662</v>
      </c>
      <c r="P104" s="22">
        <v>86996</v>
      </c>
      <c r="Q104" s="23">
        <v>42716</v>
      </c>
      <c r="R104" s="23">
        <v>44280</v>
      </c>
      <c r="S104" s="23">
        <v>5133</v>
      </c>
      <c r="T104" s="23">
        <v>5492</v>
      </c>
      <c r="U104" s="23">
        <v>6728</v>
      </c>
      <c r="V104" s="23">
        <v>6598</v>
      </c>
      <c r="W104" s="23">
        <v>5022</v>
      </c>
      <c r="X104" s="23">
        <v>4751</v>
      </c>
      <c r="Y104" s="23">
        <v>4774</v>
      </c>
      <c r="Z104" s="23">
        <v>5972</v>
      </c>
      <c r="AA104" s="23">
        <v>5727</v>
      </c>
      <c r="AB104" s="23">
        <v>6760</v>
      </c>
      <c r="AC104" s="23">
        <v>6707</v>
      </c>
      <c r="AD104" s="23">
        <v>6345</v>
      </c>
      <c r="AE104" s="23">
        <v>4959</v>
      </c>
      <c r="AF104" s="23">
        <v>4092</v>
      </c>
      <c r="AG104" s="23">
        <v>3367</v>
      </c>
      <c r="AH104" s="23">
        <v>2105</v>
      </c>
      <c r="AI104" s="23">
        <v>1355</v>
      </c>
      <c r="AJ104" s="24">
        <v>1098</v>
      </c>
      <c r="AK104" s="32">
        <f t="shared" si="15"/>
        <v>1.928696668614845E-2</v>
      </c>
      <c r="AL104" s="25">
        <f t="shared" si="16"/>
        <v>3.8461538461538464E-3</v>
      </c>
      <c r="AM104" s="25">
        <f t="shared" si="17"/>
        <v>4.4750430292598963E-3</v>
      </c>
      <c r="AN104" s="25">
        <f t="shared" si="18"/>
        <v>4.619422572178478E-3</v>
      </c>
      <c r="AO104" s="25">
        <f t="shared" si="19"/>
        <v>3.9319599965809042E-3</v>
      </c>
      <c r="AP104" s="25">
        <f t="shared" si="20"/>
        <v>4.0098017375807529E-3</v>
      </c>
      <c r="AQ104" s="25">
        <f t="shared" si="21"/>
        <v>5.9271054493984432E-3</v>
      </c>
      <c r="AR104" s="25">
        <f t="shared" si="22"/>
        <v>6.8373776645662956E-3</v>
      </c>
      <c r="AS104" s="25">
        <f t="shared" si="23"/>
        <v>1.9364161849710983E-2</v>
      </c>
      <c r="AT104" s="33">
        <f t="shared" si="24"/>
        <v>0.60291438979963574</v>
      </c>
      <c r="AV104">
        <f>IF(AL104&gt;'Data Spread &amp; Correlation'!C$8+'Data Spread &amp; Correlation'!C$9,1,0)</f>
        <v>0</v>
      </c>
      <c r="AW104">
        <f>IF(AM104&gt;'Data Spread &amp; Correlation'!D$8+'Data Spread &amp; Correlation'!D$9,1,0)</f>
        <v>0</v>
      </c>
    </row>
    <row r="105" spans="1:49" x14ac:dyDescent="0.2">
      <c r="A105" t="str">
        <f t="shared" si="13"/>
        <v>Hawaii</v>
      </c>
      <c r="B105" t="str">
        <f t="shared" si="14"/>
        <v>2011</v>
      </c>
      <c r="C105" s="11" t="s">
        <v>134</v>
      </c>
      <c r="D105" s="19">
        <v>57</v>
      </c>
      <c r="E105" s="20">
        <v>65</v>
      </c>
      <c r="F105" s="20">
        <v>36</v>
      </c>
      <c r="G105" s="20">
        <v>53</v>
      </c>
      <c r="H105" s="20">
        <v>62</v>
      </c>
      <c r="I105" s="20">
        <v>42</v>
      </c>
      <c r="J105" s="20">
        <v>59</v>
      </c>
      <c r="K105" s="20">
        <v>44</v>
      </c>
      <c r="L105" s="20">
        <v>51</v>
      </c>
      <c r="M105" s="20">
        <v>61</v>
      </c>
      <c r="N105" s="21">
        <v>186</v>
      </c>
      <c r="O105" s="21">
        <f t="shared" si="25"/>
        <v>716</v>
      </c>
      <c r="P105" s="22">
        <v>1561331</v>
      </c>
      <c r="Q105" s="23">
        <v>761386</v>
      </c>
      <c r="R105" s="23">
        <v>799945</v>
      </c>
      <c r="S105" s="23">
        <v>88464</v>
      </c>
      <c r="T105" s="23">
        <v>92785</v>
      </c>
      <c r="U105" s="23">
        <v>103826</v>
      </c>
      <c r="V105" s="23">
        <v>117412</v>
      </c>
      <c r="W105" s="23">
        <v>114151</v>
      </c>
      <c r="X105" s="23">
        <v>96855</v>
      </c>
      <c r="Y105" s="23">
        <v>90788</v>
      </c>
      <c r="Z105" s="23">
        <v>99823</v>
      </c>
      <c r="AA105" s="23">
        <v>111815</v>
      </c>
      <c r="AB105" s="23">
        <v>123857</v>
      </c>
      <c r="AC105" s="23">
        <v>118382</v>
      </c>
      <c r="AD105" s="23">
        <v>99773</v>
      </c>
      <c r="AE105" s="23">
        <v>86787</v>
      </c>
      <c r="AF105" s="23">
        <v>61614</v>
      </c>
      <c r="AG105" s="23">
        <v>47521</v>
      </c>
      <c r="AH105" s="23">
        <v>38105</v>
      </c>
      <c r="AI105" s="23">
        <v>31739</v>
      </c>
      <c r="AJ105" s="24">
        <v>35953</v>
      </c>
      <c r="AK105" s="32">
        <f t="shared" si="15"/>
        <v>1.3790920600470248E-3</v>
      </c>
      <c r="AL105" s="25">
        <f t="shared" si="16"/>
        <v>3.0008493929637711E-4</v>
      </c>
      <c r="AM105" s="25">
        <f t="shared" si="17"/>
        <v>1.554652513570821E-4</v>
      </c>
      <c r="AN105" s="25">
        <f t="shared" si="18"/>
        <v>2.8245125051294212E-4</v>
      </c>
      <c r="AO105" s="25">
        <f t="shared" si="19"/>
        <v>2.929530613594912E-4</v>
      </c>
      <c r="AP105" s="25">
        <f t="shared" si="20"/>
        <v>1.7338248589203226E-4</v>
      </c>
      <c r="AQ105" s="25">
        <f t="shared" si="21"/>
        <v>2.3584905660377359E-4</v>
      </c>
      <c r="AR105" s="25">
        <f t="shared" si="22"/>
        <v>4.6731112841893069E-4</v>
      </c>
      <c r="AS105" s="25">
        <f t="shared" si="23"/>
        <v>8.7337494988832252E-4</v>
      </c>
      <c r="AT105" s="33">
        <f t="shared" si="24"/>
        <v>1.9914888882707978E-2</v>
      </c>
      <c r="AV105">
        <f>IF(AL105&gt;'Data Spread &amp; Correlation'!C$8+'Data Spread &amp; Correlation'!C$9,1,0)</f>
        <v>0</v>
      </c>
      <c r="AW105">
        <f>IF(AM105&gt;'Data Spread &amp; Correlation'!D$8+'Data Spread &amp; Correlation'!D$9,1,0)</f>
        <v>0</v>
      </c>
    </row>
    <row r="106" spans="1:49" x14ac:dyDescent="0.2">
      <c r="A106" t="str">
        <f t="shared" si="13"/>
        <v>Hawaii</v>
      </c>
      <c r="B106" t="str">
        <f t="shared" si="14"/>
        <v>2012</v>
      </c>
      <c r="C106" s="11" t="s">
        <v>135</v>
      </c>
      <c r="D106" s="19">
        <v>56</v>
      </c>
      <c r="E106" s="20">
        <v>49</v>
      </c>
      <c r="F106" s="20">
        <v>56</v>
      </c>
      <c r="G106" s="20">
        <v>69</v>
      </c>
      <c r="H106" s="20">
        <v>58</v>
      </c>
      <c r="I106" s="20">
        <v>63</v>
      </c>
      <c r="J106" s="20">
        <v>58</v>
      </c>
      <c r="K106" s="20">
        <v>50</v>
      </c>
      <c r="L106" s="20">
        <v>40</v>
      </c>
      <c r="M106" s="20">
        <v>67</v>
      </c>
      <c r="N106" s="21">
        <v>239</v>
      </c>
      <c r="O106" s="21">
        <f t="shared" si="25"/>
        <v>805</v>
      </c>
      <c r="P106" s="22">
        <v>471401</v>
      </c>
      <c r="Q106" s="23">
        <v>231339</v>
      </c>
      <c r="R106" s="23">
        <v>240062</v>
      </c>
      <c r="S106" s="23">
        <v>29243</v>
      </c>
      <c r="T106" s="23">
        <v>31054</v>
      </c>
      <c r="U106" s="23">
        <v>30905</v>
      </c>
      <c r="V106" s="23">
        <v>34368</v>
      </c>
      <c r="W106" s="23">
        <v>33381</v>
      </c>
      <c r="X106" s="23">
        <v>31431</v>
      </c>
      <c r="Y106" s="23">
        <v>28660</v>
      </c>
      <c r="Z106" s="23">
        <v>29747</v>
      </c>
      <c r="AA106" s="23">
        <v>33421</v>
      </c>
      <c r="AB106" s="23">
        <v>38178</v>
      </c>
      <c r="AC106" s="23">
        <v>36028</v>
      </c>
      <c r="AD106" s="23">
        <v>29085</v>
      </c>
      <c r="AE106" s="23">
        <v>26197</v>
      </c>
      <c r="AF106" s="23">
        <v>19461</v>
      </c>
      <c r="AG106" s="23">
        <v>14778</v>
      </c>
      <c r="AH106" s="23">
        <v>11862</v>
      </c>
      <c r="AI106" s="23">
        <v>7085</v>
      </c>
      <c r="AJ106" s="24">
        <v>6478</v>
      </c>
      <c r="AK106" s="32">
        <f t="shared" si="15"/>
        <v>3.590602879321547E-3</v>
      </c>
      <c r="AL106" s="25">
        <f t="shared" si="16"/>
        <v>9.361029067609225E-4</v>
      </c>
      <c r="AM106" s="25">
        <f t="shared" si="17"/>
        <v>8.2658046613234143E-4</v>
      </c>
      <c r="AN106" s="25">
        <f t="shared" si="18"/>
        <v>1.1482584746467857E-3</v>
      </c>
      <c r="AO106" s="25">
        <f t="shared" si="19"/>
        <v>9.1818642350557239E-4</v>
      </c>
      <c r="AP106" s="25">
        <f t="shared" si="20"/>
        <v>8.4898795245667467E-4</v>
      </c>
      <c r="AQ106" s="25">
        <f t="shared" si="21"/>
        <v>9.0445352917767081E-4</v>
      </c>
      <c r="AR106" s="25">
        <f t="shared" si="22"/>
        <v>1.1682584187622301E-3</v>
      </c>
      <c r="AS106" s="25">
        <f t="shared" si="23"/>
        <v>3.5361798701641421E-3</v>
      </c>
      <c r="AT106" s="33">
        <f t="shared" si="24"/>
        <v>0.12426674899660389</v>
      </c>
      <c r="AV106">
        <f>IF(AL106&gt;'Data Spread &amp; Correlation'!C$8+'Data Spread &amp; Correlation'!C$9,1,0)</f>
        <v>0</v>
      </c>
      <c r="AW106">
        <f>IF(AM106&gt;'Data Spread &amp; Correlation'!D$8+'Data Spread &amp; Correlation'!D$9,1,0)</f>
        <v>0</v>
      </c>
    </row>
    <row r="107" spans="1:49" x14ac:dyDescent="0.2">
      <c r="A107" t="str">
        <f t="shared" si="13"/>
        <v>Hawaii</v>
      </c>
      <c r="B107" t="str">
        <f t="shared" si="14"/>
        <v>2013</v>
      </c>
      <c r="C107" s="11" t="s">
        <v>136</v>
      </c>
      <c r="D107" s="19">
        <v>62</v>
      </c>
      <c r="E107" s="20">
        <v>37</v>
      </c>
      <c r="F107" s="20">
        <v>45</v>
      </c>
      <c r="G107" s="20">
        <v>50</v>
      </c>
      <c r="H107" s="20">
        <v>43</v>
      </c>
      <c r="I107" s="20">
        <v>58</v>
      </c>
      <c r="J107" s="20">
        <v>48</v>
      </c>
      <c r="K107" s="20">
        <v>49</v>
      </c>
      <c r="L107" s="20">
        <v>55</v>
      </c>
      <c r="M107" s="20">
        <v>95</v>
      </c>
      <c r="N107" s="21">
        <v>252</v>
      </c>
      <c r="O107" s="21">
        <f t="shared" si="25"/>
        <v>794</v>
      </c>
      <c r="P107" s="22">
        <v>160604</v>
      </c>
      <c r="Q107" s="23">
        <v>76459</v>
      </c>
      <c r="R107" s="23">
        <v>84145</v>
      </c>
      <c r="S107" s="23">
        <v>10463</v>
      </c>
      <c r="T107" s="23">
        <v>9431</v>
      </c>
      <c r="U107" s="23">
        <v>9778</v>
      </c>
      <c r="V107" s="23">
        <v>12797</v>
      </c>
      <c r="W107" s="23">
        <v>16122</v>
      </c>
      <c r="X107" s="23">
        <v>11568</v>
      </c>
      <c r="Y107" s="23">
        <v>9876</v>
      </c>
      <c r="Z107" s="23">
        <v>9309</v>
      </c>
      <c r="AA107" s="23">
        <v>9158</v>
      </c>
      <c r="AB107" s="23">
        <v>10920</v>
      </c>
      <c r="AC107" s="23">
        <v>11395</v>
      </c>
      <c r="AD107" s="23">
        <v>10152</v>
      </c>
      <c r="AE107" s="23">
        <v>8261</v>
      </c>
      <c r="AF107" s="23">
        <v>6286</v>
      </c>
      <c r="AG107" s="23">
        <v>4915</v>
      </c>
      <c r="AH107" s="23">
        <v>4048</v>
      </c>
      <c r="AI107" s="23">
        <v>3179</v>
      </c>
      <c r="AJ107" s="24">
        <v>3004</v>
      </c>
      <c r="AK107" s="32">
        <f t="shared" si="15"/>
        <v>9.4619134091560742E-3</v>
      </c>
      <c r="AL107" s="25">
        <f t="shared" si="16"/>
        <v>2.498828674059035E-3</v>
      </c>
      <c r="AM107" s="25">
        <f t="shared" si="17"/>
        <v>1.5560704035409247E-3</v>
      </c>
      <c r="AN107" s="25">
        <f t="shared" si="18"/>
        <v>2.3316545420630479E-3</v>
      </c>
      <c r="AO107" s="25">
        <f t="shared" si="19"/>
        <v>2.3284778253100124E-3</v>
      </c>
      <c r="AP107" s="25">
        <f t="shared" si="20"/>
        <v>2.5991485547837779E-3</v>
      </c>
      <c r="AQ107" s="25">
        <f t="shared" si="21"/>
        <v>2.6611633085320153E-3</v>
      </c>
      <c r="AR107" s="25">
        <f t="shared" si="22"/>
        <v>4.9102758682260514E-3</v>
      </c>
      <c r="AS107" s="25">
        <f t="shared" si="23"/>
        <v>1.3145150131451502E-2</v>
      </c>
      <c r="AT107" s="33">
        <f t="shared" si="24"/>
        <v>0.26431424766977363</v>
      </c>
      <c r="AV107">
        <f>IF(AL107&gt;'Data Spread &amp; Correlation'!C$8+'Data Spread &amp; Correlation'!C$9,1,0)</f>
        <v>0</v>
      </c>
      <c r="AW107">
        <f>IF(AM107&gt;'Data Spread &amp; Correlation'!D$8+'Data Spread &amp; Correlation'!D$9,1,0)</f>
        <v>0</v>
      </c>
    </row>
    <row r="108" spans="1:49" x14ac:dyDescent="0.2">
      <c r="A108" t="str">
        <f t="shared" si="13"/>
        <v>Hawaii</v>
      </c>
      <c r="B108" t="str">
        <f t="shared" si="14"/>
        <v>2014</v>
      </c>
      <c r="C108" s="11" t="s">
        <v>137</v>
      </c>
      <c r="D108" s="19">
        <v>47</v>
      </c>
      <c r="E108" s="20">
        <v>63</v>
      </c>
      <c r="F108" s="20">
        <v>61</v>
      </c>
      <c r="G108" s="20">
        <v>53</v>
      </c>
      <c r="H108" s="20">
        <v>59</v>
      </c>
      <c r="I108" s="20">
        <v>58</v>
      </c>
      <c r="J108" s="20">
        <v>58</v>
      </c>
      <c r="K108" s="20">
        <v>29</v>
      </c>
      <c r="L108" s="20">
        <v>54</v>
      </c>
      <c r="M108" s="20">
        <v>86</v>
      </c>
      <c r="N108" s="21">
        <v>224</v>
      </c>
      <c r="O108" s="21">
        <f t="shared" si="25"/>
        <v>792</v>
      </c>
      <c r="P108" s="22">
        <v>88411</v>
      </c>
      <c r="Q108" s="23">
        <v>43522</v>
      </c>
      <c r="R108" s="23">
        <v>44889</v>
      </c>
      <c r="S108" s="23">
        <v>5642</v>
      </c>
      <c r="T108" s="23">
        <v>6454</v>
      </c>
      <c r="U108" s="23">
        <v>6437</v>
      </c>
      <c r="V108" s="23">
        <v>6237</v>
      </c>
      <c r="W108" s="23">
        <v>4625</v>
      </c>
      <c r="X108" s="23">
        <v>4797</v>
      </c>
      <c r="Y108" s="23">
        <v>5425</v>
      </c>
      <c r="Z108" s="23">
        <v>5359</v>
      </c>
      <c r="AA108" s="23">
        <v>5931</v>
      </c>
      <c r="AB108" s="23">
        <v>6209</v>
      </c>
      <c r="AC108" s="23">
        <v>6276</v>
      </c>
      <c r="AD108" s="23">
        <v>6433</v>
      </c>
      <c r="AE108" s="23">
        <v>5049</v>
      </c>
      <c r="AF108" s="23">
        <v>4692</v>
      </c>
      <c r="AG108" s="23">
        <v>3197</v>
      </c>
      <c r="AH108" s="23">
        <v>2375</v>
      </c>
      <c r="AI108" s="23">
        <v>1484</v>
      </c>
      <c r="AJ108" s="24">
        <v>1788</v>
      </c>
      <c r="AK108" s="32">
        <f t="shared" si="15"/>
        <v>1.9496632399858205E-2</v>
      </c>
      <c r="AL108" s="25">
        <f t="shared" si="16"/>
        <v>4.499263051741525E-3</v>
      </c>
      <c r="AM108" s="25">
        <f t="shared" si="17"/>
        <v>5.615908672436015E-3</v>
      </c>
      <c r="AN108" s="25">
        <f t="shared" si="18"/>
        <v>5.1848953238113876E-3</v>
      </c>
      <c r="AO108" s="25">
        <f t="shared" si="19"/>
        <v>5.225863596102746E-3</v>
      </c>
      <c r="AP108" s="25">
        <f t="shared" si="20"/>
        <v>4.6455746896275534E-3</v>
      </c>
      <c r="AQ108" s="25">
        <f t="shared" si="21"/>
        <v>2.5256923880856994E-3</v>
      </c>
      <c r="AR108" s="25">
        <f t="shared" si="22"/>
        <v>6.8449740144505009E-3</v>
      </c>
      <c r="AS108" s="25">
        <f t="shared" si="23"/>
        <v>2.2285566208862399E-2</v>
      </c>
      <c r="AT108" s="33">
        <f t="shared" si="24"/>
        <v>0.44295302013422821</v>
      </c>
      <c r="AV108">
        <f>IF(AL108&gt;'Data Spread &amp; Correlation'!C$8+'Data Spread &amp; Correlation'!C$9,1,0)</f>
        <v>0</v>
      </c>
      <c r="AW108">
        <f>IF(AM108&gt;'Data Spread &amp; Correlation'!D$8+'Data Spread &amp; Correlation'!D$9,1,0)</f>
        <v>0</v>
      </c>
    </row>
    <row r="109" spans="1:49" x14ac:dyDescent="0.2">
      <c r="A109" t="str">
        <f t="shared" si="13"/>
        <v>Hawaii</v>
      </c>
      <c r="B109" t="str">
        <f t="shared" si="14"/>
        <v>2015</v>
      </c>
      <c r="C109" s="11" t="s">
        <v>138</v>
      </c>
      <c r="D109" s="19">
        <v>43</v>
      </c>
      <c r="E109" s="20">
        <v>69</v>
      </c>
      <c r="F109" s="20">
        <v>62</v>
      </c>
      <c r="G109" s="20">
        <v>55</v>
      </c>
      <c r="H109" s="20">
        <v>56</v>
      </c>
      <c r="I109" s="20">
        <v>62</v>
      </c>
      <c r="J109" s="20">
        <v>62</v>
      </c>
      <c r="K109" s="20">
        <v>41</v>
      </c>
      <c r="L109" s="20">
        <v>39</v>
      </c>
      <c r="M109" s="20">
        <v>102</v>
      </c>
      <c r="N109" s="21">
        <v>326</v>
      </c>
      <c r="O109" s="21">
        <f t="shared" si="25"/>
        <v>917</v>
      </c>
      <c r="P109" s="22">
        <v>1042612</v>
      </c>
      <c r="Q109" s="23">
        <v>511160</v>
      </c>
      <c r="R109" s="23">
        <v>531452</v>
      </c>
      <c r="S109" s="23">
        <v>62058</v>
      </c>
      <c r="T109" s="23">
        <v>67028</v>
      </c>
      <c r="U109" s="23">
        <v>65558</v>
      </c>
      <c r="V109" s="23">
        <v>70639</v>
      </c>
      <c r="W109" s="23">
        <v>70436</v>
      </c>
      <c r="X109" s="23">
        <v>63639</v>
      </c>
      <c r="Y109" s="23">
        <v>61876</v>
      </c>
      <c r="Z109" s="23">
        <v>60869</v>
      </c>
      <c r="AA109" s="23">
        <v>67057</v>
      </c>
      <c r="AB109" s="23">
        <v>71326</v>
      </c>
      <c r="AC109" s="23">
        <v>79199</v>
      </c>
      <c r="AD109" s="23">
        <v>75808</v>
      </c>
      <c r="AE109" s="23">
        <v>67466</v>
      </c>
      <c r="AF109" s="23">
        <v>48259</v>
      </c>
      <c r="AG109" s="23">
        <v>36522</v>
      </c>
      <c r="AH109" s="23">
        <v>28148</v>
      </c>
      <c r="AI109" s="23">
        <v>22841</v>
      </c>
      <c r="AJ109" s="24">
        <v>25094</v>
      </c>
      <c r="AK109" s="32">
        <f t="shared" si="15"/>
        <v>1.804763285958297E-3</v>
      </c>
      <c r="AL109" s="25">
        <f t="shared" si="16"/>
        <v>4.6762101579352267E-4</v>
      </c>
      <c r="AM109" s="25">
        <f t="shared" si="17"/>
        <v>4.3948254474570264E-4</v>
      </c>
      <c r="AN109" s="25">
        <f t="shared" si="18"/>
        <v>4.3819463809106484E-4</v>
      </c>
      <c r="AO109" s="25">
        <f t="shared" si="19"/>
        <v>4.3775307599706078E-4</v>
      </c>
      <c r="AP109" s="25">
        <f t="shared" si="20"/>
        <v>4.1189171234014282E-4</v>
      </c>
      <c r="AQ109" s="25">
        <f t="shared" si="21"/>
        <v>2.8616497061574326E-4</v>
      </c>
      <c r="AR109" s="25">
        <f t="shared" si="22"/>
        <v>4.6000872837074347E-4</v>
      </c>
      <c r="AS109" s="25">
        <f t="shared" si="23"/>
        <v>2.0004314656102296E-3</v>
      </c>
      <c r="AT109" s="33">
        <f t="shared" si="24"/>
        <v>3.654259982465928E-2</v>
      </c>
      <c r="AV109">
        <f>IF(AL109&gt;'Data Spread &amp; Correlation'!C$8+'Data Spread &amp; Correlation'!C$9,1,0)</f>
        <v>0</v>
      </c>
      <c r="AW109">
        <f>IF(AM109&gt;'Data Spread &amp; Correlation'!D$8+'Data Spread &amp; Correlation'!D$9,1,0)</f>
        <v>0</v>
      </c>
    </row>
    <row r="110" spans="1:49" x14ac:dyDescent="0.2">
      <c r="A110" t="str">
        <f t="shared" si="13"/>
        <v>Hawaii</v>
      </c>
      <c r="B110" t="str">
        <f t="shared" si="14"/>
        <v>2016</v>
      </c>
      <c r="C110" s="11" t="s">
        <v>139</v>
      </c>
      <c r="D110" s="19">
        <v>60</v>
      </c>
      <c r="E110" s="20">
        <v>72</v>
      </c>
      <c r="F110" s="20">
        <v>39</v>
      </c>
      <c r="G110" s="20">
        <v>64</v>
      </c>
      <c r="H110" s="20">
        <v>53</v>
      </c>
      <c r="I110" s="20">
        <v>52</v>
      </c>
      <c r="J110" s="20">
        <v>42</v>
      </c>
      <c r="K110" s="20">
        <v>47</v>
      </c>
      <c r="L110" s="20">
        <v>52</v>
      </c>
      <c r="M110" s="20">
        <v>85</v>
      </c>
      <c r="N110" s="21">
        <v>303</v>
      </c>
      <c r="O110" s="21">
        <f t="shared" si="25"/>
        <v>869</v>
      </c>
      <c r="P110" s="22">
        <v>125111</v>
      </c>
      <c r="Q110" s="23">
        <v>62068</v>
      </c>
      <c r="R110" s="23">
        <v>63043</v>
      </c>
      <c r="S110" s="23">
        <v>7217</v>
      </c>
      <c r="T110" s="23">
        <v>7611</v>
      </c>
      <c r="U110" s="23">
        <v>8578</v>
      </c>
      <c r="V110" s="23">
        <v>9922</v>
      </c>
      <c r="W110" s="23">
        <v>10687</v>
      </c>
      <c r="X110" s="23">
        <v>6769</v>
      </c>
      <c r="Y110" s="23">
        <v>6716</v>
      </c>
      <c r="Z110" s="23">
        <v>7005</v>
      </c>
      <c r="AA110" s="23">
        <v>6999</v>
      </c>
      <c r="AB110" s="23">
        <v>7877</v>
      </c>
      <c r="AC110" s="23">
        <v>8808</v>
      </c>
      <c r="AD110" s="23">
        <v>8494</v>
      </c>
      <c r="AE110" s="23">
        <v>7358</v>
      </c>
      <c r="AF110" s="23">
        <v>7328</v>
      </c>
      <c r="AG110" s="23">
        <v>4465</v>
      </c>
      <c r="AH110" s="23">
        <v>3710</v>
      </c>
      <c r="AI110" s="23">
        <v>2821</v>
      </c>
      <c r="AJ110" s="24">
        <v>2720</v>
      </c>
      <c r="AK110" s="32">
        <f t="shared" si="15"/>
        <v>1.8290148261050299E-2</v>
      </c>
      <c r="AL110" s="25">
        <f t="shared" si="16"/>
        <v>2.5943541911174254E-3</v>
      </c>
      <c r="AM110" s="25">
        <f t="shared" si="17"/>
        <v>1.8923771167936338E-3</v>
      </c>
      <c r="AN110" s="25">
        <f t="shared" si="18"/>
        <v>4.7460140897293288E-3</v>
      </c>
      <c r="AO110" s="25">
        <f t="shared" si="19"/>
        <v>3.7846329620108542E-3</v>
      </c>
      <c r="AP110" s="25">
        <f t="shared" si="20"/>
        <v>3.1165717710518429E-3</v>
      </c>
      <c r="AQ110" s="25">
        <f t="shared" si="21"/>
        <v>2.9649255614433512E-3</v>
      </c>
      <c r="AR110" s="25">
        <f t="shared" si="22"/>
        <v>4.4093954040532518E-3</v>
      </c>
      <c r="AS110" s="25">
        <f t="shared" si="23"/>
        <v>1.3014852243148063E-2</v>
      </c>
      <c r="AT110" s="33">
        <f t="shared" si="24"/>
        <v>0.31948529411764703</v>
      </c>
      <c r="AV110">
        <f>IF(AL110&gt;'Data Spread &amp; Correlation'!C$8+'Data Spread &amp; Correlation'!C$9,1,0)</f>
        <v>0</v>
      </c>
      <c r="AW110">
        <f>IF(AM110&gt;'Data Spread &amp; Correlation'!D$8+'Data Spread &amp; Correlation'!D$9,1,0)</f>
        <v>0</v>
      </c>
    </row>
    <row r="111" spans="1:49" x14ac:dyDescent="0.2">
      <c r="A111" t="str">
        <f t="shared" si="13"/>
        <v>Hawaii</v>
      </c>
      <c r="B111" t="str">
        <f t="shared" si="14"/>
        <v>2017</v>
      </c>
      <c r="C111" s="11" t="s">
        <v>140</v>
      </c>
      <c r="D111" s="19">
        <v>47</v>
      </c>
      <c r="E111" s="20">
        <v>70</v>
      </c>
      <c r="F111" s="20">
        <v>48</v>
      </c>
      <c r="G111" s="20">
        <v>50</v>
      </c>
      <c r="H111" s="20">
        <v>49</v>
      </c>
      <c r="I111" s="20">
        <v>55</v>
      </c>
      <c r="J111" s="20">
        <v>57</v>
      </c>
      <c r="K111" s="20">
        <v>62</v>
      </c>
      <c r="L111" s="20">
        <v>60</v>
      </c>
      <c r="M111" s="20">
        <v>89</v>
      </c>
      <c r="N111" s="21">
        <v>382</v>
      </c>
      <c r="O111" s="21">
        <f t="shared" si="25"/>
        <v>969</v>
      </c>
      <c r="P111" s="22">
        <v>189759</v>
      </c>
      <c r="Q111" s="23">
        <v>94282</v>
      </c>
      <c r="R111" s="23">
        <v>95477</v>
      </c>
      <c r="S111" s="23">
        <v>12134</v>
      </c>
      <c r="T111" s="23">
        <v>12874</v>
      </c>
      <c r="U111" s="23">
        <v>12866</v>
      </c>
      <c r="V111" s="23">
        <v>12216</v>
      </c>
      <c r="W111" s="23">
        <v>12866</v>
      </c>
      <c r="X111" s="23">
        <v>11671</v>
      </c>
      <c r="Y111" s="23">
        <v>11776</v>
      </c>
      <c r="Z111" s="23">
        <v>11535</v>
      </c>
      <c r="AA111" s="23">
        <v>12732</v>
      </c>
      <c r="AB111" s="23">
        <v>12747</v>
      </c>
      <c r="AC111" s="23">
        <v>13985</v>
      </c>
      <c r="AD111" s="23">
        <v>12966</v>
      </c>
      <c r="AE111" s="23">
        <v>11549</v>
      </c>
      <c r="AF111" s="23">
        <v>9371</v>
      </c>
      <c r="AG111" s="23">
        <v>6963</v>
      </c>
      <c r="AH111" s="23">
        <v>4938</v>
      </c>
      <c r="AI111" s="23">
        <v>3499</v>
      </c>
      <c r="AJ111" s="24">
        <v>3118</v>
      </c>
      <c r="AK111" s="32">
        <f t="shared" si="15"/>
        <v>9.6423273446513934E-3</v>
      </c>
      <c r="AL111" s="25">
        <f t="shared" si="16"/>
        <v>2.2144522144522147E-3</v>
      </c>
      <c r="AM111" s="25">
        <f t="shared" si="17"/>
        <v>1.9137229885974004E-3</v>
      </c>
      <c r="AN111" s="25">
        <f t="shared" si="18"/>
        <v>2.1324689725764488E-3</v>
      </c>
      <c r="AO111" s="25">
        <f t="shared" si="19"/>
        <v>2.0192030329253719E-3</v>
      </c>
      <c r="AP111" s="25">
        <f t="shared" si="20"/>
        <v>2.0574592248989976E-3</v>
      </c>
      <c r="AQ111" s="25">
        <f t="shared" si="21"/>
        <v>2.529063838466245E-3</v>
      </c>
      <c r="AR111" s="25">
        <f t="shared" si="22"/>
        <v>3.6733194563487205E-3</v>
      </c>
      <c r="AS111" s="25">
        <f t="shared" si="23"/>
        <v>1.0548773260637667E-2</v>
      </c>
      <c r="AT111" s="33">
        <f t="shared" si="24"/>
        <v>0.3107761385503528</v>
      </c>
      <c r="AV111">
        <f>IF(AL111&gt;'Data Spread &amp; Correlation'!C$8+'Data Spread &amp; Correlation'!C$9,1,0)</f>
        <v>0</v>
      </c>
      <c r="AW111">
        <f>IF(AM111&gt;'Data Spread &amp; Correlation'!D$8+'Data Spread &amp; Correlation'!D$9,1,0)</f>
        <v>0</v>
      </c>
    </row>
    <row r="112" spans="1:49" x14ac:dyDescent="0.2">
      <c r="A112" t="str">
        <f t="shared" si="13"/>
        <v>Idaho</v>
      </c>
      <c r="B112" t="str">
        <f t="shared" si="14"/>
        <v>2009</v>
      </c>
      <c r="C112" s="11" t="s">
        <v>141</v>
      </c>
      <c r="D112" s="19">
        <v>54</v>
      </c>
      <c r="E112" s="20">
        <v>44</v>
      </c>
      <c r="F112" s="20">
        <v>76</v>
      </c>
      <c r="G112" s="20">
        <v>49</v>
      </c>
      <c r="H112" s="20">
        <v>37</v>
      </c>
      <c r="I112" s="20">
        <v>65</v>
      </c>
      <c r="J112" s="20">
        <v>59</v>
      </c>
      <c r="K112" s="20">
        <v>60</v>
      </c>
      <c r="L112" s="20">
        <v>57</v>
      </c>
      <c r="M112" s="20">
        <v>42</v>
      </c>
      <c r="N112" s="21">
        <v>52</v>
      </c>
      <c r="O112" s="21">
        <f t="shared" si="25"/>
        <v>595</v>
      </c>
      <c r="P112" s="22">
        <v>1482562</v>
      </c>
      <c r="Q112" s="23">
        <v>744135</v>
      </c>
      <c r="R112" s="23">
        <v>738427</v>
      </c>
      <c r="S112" s="23">
        <v>117946</v>
      </c>
      <c r="T112" s="23">
        <v>108576</v>
      </c>
      <c r="U112" s="23">
        <v>110090</v>
      </c>
      <c r="V112" s="23">
        <v>113792</v>
      </c>
      <c r="W112" s="23">
        <v>112480</v>
      </c>
      <c r="X112" s="23">
        <v>104312</v>
      </c>
      <c r="Y112" s="23">
        <v>93707</v>
      </c>
      <c r="Z112" s="23">
        <v>93821</v>
      </c>
      <c r="AA112" s="23">
        <v>96297</v>
      </c>
      <c r="AB112" s="23">
        <v>102519</v>
      </c>
      <c r="AC112" s="23">
        <v>98551</v>
      </c>
      <c r="AD112" s="23">
        <v>87435</v>
      </c>
      <c r="AE112" s="23">
        <v>70255</v>
      </c>
      <c r="AF112" s="23">
        <v>52553</v>
      </c>
      <c r="AG112" s="23">
        <v>39879</v>
      </c>
      <c r="AH112" s="23">
        <v>32930</v>
      </c>
      <c r="AI112" s="23">
        <v>24654</v>
      </c>
      <c r="AJ112" s="24">
        <v>23171</v>
      </c>
      <c r="AK112" s="32">
        <f t="shared" si="15"/>
        <v>8.3088871178335849E-4</v>
      </c>
      <c r="AL112" s="25">
        <f t="shared" si="16"/>
        <v>2.6981789578626764E-4</v>
      </c>
      <c r="AM112" s="25">
        <f t="shared" si="17"/>
        <v>3.358789421581106E-4</v>
      </c>
      <c r="AN112" s="25">
        <f t="shared" si="18"/>
        <v>2.4745100217655883E-4</v>
      </c>
      <c r="AO112" s="25">
        <f t="shared" si="19"/>
        <v>1.9461597534162992E-4</v>
      </c>
      <c r="AP112" s="25">
        <f t="shared" si="20"/>
        <v>3.2327050280996669E-4</v>
      </c>
      <c r="AQ112" s="25">
        <f t="shared" si="21"/>
        <v>3.8049337307375232E-4</v>
      </c>
      <c r="AR112" s="25">
        <f t="shared" si="22"/>
        <v>6.1666955167041717E-4</v>
      </c>
      <c r="AS112" s="25">
        <f t="shared" si="23"/>
        <v>7.2936926924145596E-4</v>
      </c>
      <c r="AT112" s="33">
        <f t="shared" si="24"/>
        <v>2.5678650036683785E-2</v>
      </c>
      <c r="AV112">
        <f>IF(AL112&gt;'Data Spread &amp; Correlation'!C$8+'Data Spread &amp; Correlation'!C$9,1,0)</f>
        <v>0</v>
      </c>
      <c r="AW112">
        <f>IF(AM112&gt;'Data Spread &amp; Correlation'!D$8+'Data Spread &amp; Correlation'!D$9,1,0)</f>
        <v>0</v>
      </c>
    </row>
    <row r="113" spans="1:49" x14ac:dyDescent="0.2">
      <c r="A113" t="str">
        <f t="shared" si="13"/>
        <v>Idaho</v>
      </c>
      <c r="B113" t="str">
        <f t="shared" si="14"/>
        <v>2010</v>
      </c>
      <c r="C113" s="11" t="s">
        <v>142</v>
      </c>
      <c r="D113" s="19">
        <v>53</v>
      </c>
      <c r="E113" s="20">
        <v>51</v>
      </c>
      <c r="F113" s="20">
        <v>66</v>
      </c>
      <c r="G113" s="20">
        <v>60</v>
      </c>
      <c r="H113" s="20">
        <v>58</v>
      </c>
      <c r="I113" s="20">
        <v>51</v>
      </c>
      <c r="J113" s="20">
        <v>63</v>
      </c>
      <c r="K113" s="20">
        <v>45</v>
      </c>
      <c r="L113" s="20">
        <v>59</v>
      </c>
      <c r="M113" s="20">
        <v>41</v>
      </c>
      <c r="N113" s="21">
        <v>101</v>
      </c>
      <c r="O113" s="21">
        <f t="shared" si="25"/>
        <v>648</v>
      </c>
      <c r="P113" s="22">
        <v>1396924</v>
      </c>
      <c r="Q113" s="23">
        <v>680504</v>
      </c>
      <c r="R113" s="23">
        <v>716420</v>
      </c>
      <c r="S113" s="23">
        <v>99575</v>
      </c>
      <c r="T113" s="23">
        <v>99500</v>
      </c>
      <c r="U113" s="23">
        <v>100233</v>
      </c>
      <c r="V113" s="23">
        <v>109493</v>
      </c>
      <c r="W113" s="23">
        <v>95107</v>
      </c>
      <c r="X113" s="23">
        <v>90871</v>
      </c>
      <c r="Y113" s="23">
        <v>88418</v>
      </c>
      <c r="Z113" s="23">
        <v>94942</v>
      </c>
      <c r="AA113" s="23">
        <v>99484</v>
      </c>
      <c r="AB113" s="23">
        <v>100950</v>
      </c>
      <c r="AC113" s="23">
        <v>96244</v>
      </c>
      <c r="AD113" s="23">
        <v>84107</v>
      </c>
      <c r="AE113" s="23">
        <v>71456</v>
      </c>
      <c r="AF113" s="23">
        <v>54162</v>
      </c>
      <c r="AG113" s="23">
        <v>41072</v>
      </c>
      <c r="AH113" s="23">
        <v>30359</v>
      </c>
      <c r="AI113" s="23">
        <v>21924</v>
      </c>
      <c r="AJ113" s="24">
        <v>19441</v>
      </c>
      <c r="AK113" s="32">
        <f t="shared" si="15"/>
        <v>1.0444388651770023E-3</v>
      </c>
      <c r="AL113" s="25">
        <f t="shared" si="16"/>
        <v>3.1542108715134704E-4</v>
      </c>
      <c r="AM113" s="25">
        <f t="shared" si="17"/>
        <v>3.2258064516129032E-4</v>
      </c>
      <c r="AN113" s="25">
        <f t="shared" si="18"/>
        <v>3.346552214580928E-4</v>
      </c>
      <c r="AO113" s="25">
        <f t="shared" si="19"/>
        <v>2.9831401150051949E-4</v>
      </c>
      <c r="AP113" s="25">
        <f t="shared" si="20"/>
        <v>2.5862855867825595E-4</v>
      </c>
      <c r="AQ113" s="25">
        <f t="shared" si="21"/>
        <v>2.8927187056048033E-4</v>
      </c>
      <c r="AR113" s="25">
        <f t="shared" si="22"/>
        <v>6.1952663964550477E-4</v>
      </c>
      <c r="AS113" s="25">
        <f t="shared" si="23"/>
        <v>7.8419371497427464E-4</v>
      </c>
      <c r="AT113" s="33">
        <f t="shared" si="24"/>
        <v>3.3331618743891775E-2</v>
      </c>
      <c r="AV113">
        <f>IF(AL113&gt;'Data Spread &amp; Correlation'!C$8+'Data Spread &amp; Correlation'!C$9,1,0)</f>
        <v>0</v>
      </c>
      <c r="AW113">
        <f>IF(AM113&gt;'Data Spread &amp; Correlation'!D$8+'Data Spread &amp; Correlation'!D$9,1,0)</f>
        <v>0</v>
      </c>
    </row>
    <row r="114" spans="1:49" x14ac:dyDescent="0.2">
      <c r="A114" t="str">
        <f t="shared" si="13"/>
        <v>Idaho</v>
      </c>
      <c r="B114" t="str">
        <f t="shared" si="14"/>
        <v>2011</v>
      </c>
      <c r="C114" s="11" t="s">
        <v>143</v>
      </c>
      <c r="D114" s="19">
        <v>54</v>
      </c>
      <c r="E114" s="20">
        <v>36</v>
      </c>
      <c r="F114" s="20">
        <v>56</v>
      </c>
      <c r="G114" s="20">
        <v>60</v>
      </c>
      <c r="H114" s="20">
        <v>48</v>
      </c>
      <c r="I114" s="20">
        <v>53</v>
      </c>
      <c r="J114" s="20">
        <v>35</v>
      </c>
      <c r="K114" s="20">
        <v>55</v>
      </c>
      <c r="L114" s="20">
        <v>61</v>
      </c>
      <c r="M114" s="20">
        <v>59</v>
      </c>
      <c r="N114" s="21">
        <v>96</v>
      </c>
      <c r="O114" s="21">
        <f t="shared" si="25"/>
        <v>613</v>
      </c>
      <c r="P114" s="22">
        <v>9712200</v>
      </c>
      <c r="Q114" s="23">
        <v>4742784</v>
      </c>
      <c r="R114" s="23">
        <v>4969416</v>
      </c>
      <c r="S114" s="23">
        <v>571419</v>
      </c>
      <c r="T114" s="23">
        <v>554955</v>
      </c>
      <c r="U114" s="23">
        <v>584172</v>
      </c>
      <c r="V114" s="23">
        <v>655161</v>
      </c>
      <c r="W114" s="23">
        <v>682529</v>
      </c>
      <c r="X114" s="23">
        <v>646558</v>
      </c>
      <c r="Y114" s="23">
        <v>589844</v>
      </c>
      <c r="Z114" s="23">
        <v>612433</v>
      </c>
      <c r="AA114" s="23">
        <v>654443</v>
      </c>
      <c r="AB114" s="23">
        <v>711024</v>
      </c>
      <c r="AC114" s="23">
        <v>680677</v>
      </c>
      <c r="AD114" s="23">
        <v>615277</v>
      </c>
      <c r="AE114" s="23">
        <v>573591</v>
      </c>
      <c r="AF114" s="23">
        <v>471191</v>
      </c>
      <c r="AG114" s="23">
        <v>371393</v>
      </c>
      <c r="AH114" s="23">
        <v>300095</v>
      </c>
      <c r="AI114" s="23">
        <v>228927</v>
      </c>
      <c r="AJ114" s="24">
        <v>208279</v>
      </c>
      <c r="AK114" s="32">
        <f t="shared" si="15"/>
        <v>1.5750263816918932E-4</v>
      </c>
      <c r="AL114" s="25">
        <f t="shared" si="16"/>
        <v>3.0725283484633406E-5</v>
      </c>
      <c r="AM114" s="25">
        <f t="shared" si="17"/>
        <v>4.1863211954937239E-5</v>
      </c>
      <c r="AN114" s="25">
        <f t="shared" si="18"/>
        <v>4.8527905972329388E-5</v>
      </c>
      <c r="AO114" s="25">
        <f t="shared" si="19"/>
        <v>3.7888475273033827E-5</v>
      </c>
      <c r="AP114" s="25">
        <f t="shared" si="20"/>
        <v>3.8082892805279297E-5</v>
      </c>
      <c r="AQ114" s="25">
        <f t="shared" si="21"/>
        <v>4.6262495079352797E-5</v>
      </c>
      <c r="AR114" s="25">
        <f t="shared" si="22"/>
        <v>7.2396342679186882E-5</v>
      </c>
      <c r="AS114" s="25">
        <f t="shared" si="23"/>
        <v>1.1152655277096227E-4</v>
      </c>
      <c r="AT114" s="33">
        <f t="shared" si="24"/>
        <v>2.9431675781043695E-3</v>
      </c>
      <c r="AV114">
        <f>IF(AL114&gt;'Data Spread &amp; Correlation'!C$8+'Data Spread &amp; Correlation'!C$9,1,0)</f>
        <v>0</v>
      </c>
      <c r="AW114">
        <f>IF(AM114&gt;'Data Spread &amp; Correlation'!D$8+'Data Spread &amp; Correlation'!D$9,1,0)</f>
        <v>0</v>
      </c>
    </row>
    <row r="115" spans="1:49" x14ac:dyDescent="0.2">
      <c r="A115" t="str">
        <f t="shared" si="13"/>
        <v>Idaho</v>
      </c>
      <c r="B115" t="str">
        <f t="shared" si="14"/>
        <v>2012</v>
      </c>
      <c r="C115" s="11" t="s">
        <v>144</v>
      </c>
      <c r="D115" s="19">
        <v>53</v>
      </c>
      <c r="E115" s="20">
        <v>40</v>
      </c>
      <c r="F115" s="20">
        <v>60</v>
      </c>
      <c r="G115" s="20">
        <v>35</v>
      </c>
      <c r="H115" s="20">
        <v>60</v>
      </c>
      <c r="I115" s="20">
        <v>57</v>
      </c>
      <c r="J115" s="20">
        <v>58</v>
      </c>
      <c r="K115" s="20">
        <v>37</v>
      </c>
      <c r="L115" s="20">
        <v>55</v>
      </c>
      <c r="M115" s="20">
        <v>44</v>
      </c>
      <c r="N115" s="21">
        <v>92</v>
      </c>
      <c r="O115" s="21">
        <f t="shared" si="25"/>
        <v>591</v>
      </c>
      <c r="P115" s="22">
        <v>1944429</v>
      </c>
      <c r="Q115" s="23">
        <v>961257</v>
      </c>
      <c r="R115" s="23">
        <v>983172</v>
      </c>
      <c r="S115" s="23">
        <v>129852</v>
      </c>
      <c r="T115" s="23">
        <v>128150</v>
      </c>
      <c r="U115" s="23">
        <v>133577</v>
      </c>
      <c r="V115" s="23">
        <v>141822</v>
      </c>
      <c r="W115" s="23">
        <v>145441</v>
      </c>
      <c r="X115" s="23">
        <v>128167</v>
      </c>
      <c r="Y115" s="23">
        <v>123357</v>
      </c>
      <c r="Z115" s="23">
        <v>124303</v>
      </c>
      <c r="AA115" s="23">
        <v>127266</v>
      </c>
      <c r="AB115" s="23">
        <v>139515</v>
      </c>
      <c r="AC115" s="23">
        <v>142353</v>
      </c>
      <c r="AD115" s="23">
        <v>129362</v>
      </c>
      <c r="AE115" s="23">
        <v>110369</v>
      </c>
      <c r="AF115" s="23">
        <v>80927</v>
      </c>
      <c r="AG115" s="23">
        <v>59538</v>
      </c>
      <c r="AH115" s="23">
        <v>43572</v>
      </c>
      <c r="AI115" s="23">
        <v>30829</v>
      </c>
      <c r="AJ115" s="24">
        <v>26082</v>
      </c>
      <c r="AK115" s="32">
        <f t="shared" si="15"/>
        <v>7.1619998151741979E-4</v>
      </c>
      <c r="AL115" s="25">
        <f t="shared" si="16"/>
        <v>2.2160495478112691E-4</v>
      </c>
      <c r="AM115" s="25">
        <f t="shared" si="17"/>
        <v>2.088678319170934E-4</v>
      </c>
      <c r="AN115" s="25">
        <f t="shared" si="18"/>
        <v>1.3915173104753423E-4</v>
      </c>
      <c r="AO115" s="25">
        <f t="shared" si="19"/>
        <v>2.3850315420421436E-4</v>
      </c>
      <c r="AP115" s="25">
        <f t="shared" si="20"/>
        <v>2.0222231682915406E-4</v>
      </c>
      <c r="AQ115" s="25">
        <f t="shared" si="21"/>
        <v>1.5433965569742753E-4</v>
      </c>
      <c r="AR115" s="25">
        <f t="shared" si="22"/>
        <v>3.9155661552699959E-4</v>
      </c>
      <c r="AS115" s="25">
        <f t="shared" si="23"/>
        <v>5.91389900673378E-4</v>
      </c>
      <c r="AT115" s="33">
        <f t="shared" si="24"/>
        <v>2.2659305268000921E-2</v>
      </c>
      <c r="AV115">
        <f>IF(AL115&gt;'Data Spread &amp; Correlation'!C$8+'Data Spread &amp; Correlation'!C$9,1,0)</f>
        <v>0</v>
      </c>
      <c r="AW115">
        <f>IF(AM115&gt;'Data Spread &amp; Correlation'!D$8+'Data Spread &amp; Correlation'!D$9,1,0)</f>
        <v>0</v>
      </c>
    </row>
    <row r="116" spans="1:49" x14ac:dyDescent="0.2">
      <c r="A116" t="str">
        <f t="shared" si="13"/>
        <v>Idaho</v>
      </c>
      <c r="B116" t="str">
        <f t="shared" si="14"/>
        <v>2013</v>
      </c>
      <c r="C116" s="11" t="s">
        <v>145</v>
      </c>
      <c r="D116" s="19">
        <v>46</v>
      </c>
      <c r="E116" s="20">
        <v>49</v>
      </c>
      <c r="F116" s="20">
        <v>52</v>
      </c>
      <c r="G116" s="20">
        <v>55</v>
      </c>
      <c r="H116" s="20">
        <v>47</v>
      </c>
      <c r="I116" s="20">
        <v>64</v>
      </c>
      <c r="J116" s="20">
        <v>57</v>
      </c>
      <c r="K116" s="20">
        <v>50</v>
      </c>
      <c r="L116" s="20">
        <v>55</v>
      </c>
      <c r="M116" s="20">
        <v>44</v>
      </c>
      <c r="N116" s="21">
        <v>124</v>
      </c>
      <c r="O116" s="21">
        <f t="shared" si="25"/>
        <v>643</v>
      </c>
      <c r="P116" s="22">
        <v>5324791</v>
      </c>
      <c r="Q116" s="23">
        <v>2643995</v>
      </c>
      <c r="R116" s="23">
        <v>2680796</v>
      </c>
      <c r="S116" s="23">
        <v>341082</v>
      </c>
      <c r="T116" s="23">
        <v>327494</v>
      </c>
      <c r="U116" s="23">
        <v>333764</v>
      </c>
      <c r="V116" s="23">
        <v>352637</v>
      </c>
      <c r="W116" s="23">
        <v>380827</v>
      </c>
      <c r="X116" s="23">
        <v>397854</v>
      </c>
      <c r="Y116" s="23">
        <v>368335</v>
      </c>
      <c r="Z116" s="23">
        <v>355232</v>
      </c>
      <c r="AA116" s="23">
        <v>369044</v>
      </c>
      <c r="AB116" s="23">
        <v>386521</v>
      </c>
      <c r="AC116" s="23">
        <v>388421</v>
      </c>
      <c r="AD116" s="23">
        <v>354651</v>
      </c>
      <c r="AE116" s="23">
        <v>301382</v>
      </c>
      <c r="AF116" s="23">
        <v>216822</v>
      </c>
      <c r="AG116" s="23">
        <v>155001</v>
      </c>
      <c r="AH116" s="23">
        <v>115814</v>
      </c>
      <c r="AI116" s="23">
        <v>91785</v>
      </c>
      <c r="AJ116" s="24">
        <v>91448</v>
      </c>
      <c r="AK116" s="32">
        <f t="shared" si="15"/>
        <v>2.785253985845046E-4</v>
      </c>
      <c r="AL116" s="25">
        <f t="shared" si="16"/>
        <v>8.6199335206530589E-5</v>
      </c>
      <c r="AM116" s="25">
        <f t="shared" si="17"/>
        <v>7.0896458449221775E-5</v>
      </c>
      <c r="AN116" s="25">
        <f t="shared" si="18"/>
        <v>7.1783854897420867E-5</v>
      </c>
      <c r="AO116" s="25">
        <f t="shared" si="19"/>
        <v>6.4892389089242218E-5</v>
      </c>
      <c r="AP116" s="25">
        <f t="shared" si="20"/>
        <v>8.2586825852773495E-5</v>
      </c>
      <c r="AQ116" s="25">
        <f t="shared" si="21"/>
        <v>7.6215678174725973E-5</v>
      </c>
      <c r="AR116" s="25">
        <f t="shared" si="22"/>
        <v>1.4791984358148905E-4</v>
      </c>
      <c r="AS116" s="25">
        <f t="shared" si="23"/>
        <v>2.1194707103598765E-4</v>
      </c>
      <c r="AT116" s="33">
        <f t="shared" si="24"/>
        <v>7.0313183448517192E-3</v>
      </c>
      <c r="AV116">
        <f>IF(AL116&gt;'Data Spread &amp; Correlation'!C$8+'Data Spread &amp; Correlation'!C$9,1,0)</f>
        <v>0</v>
      </c>
      <c r="AW116">
        <f>IF(AM116&gt;'Data Spread &amp; Correlation'!D$8+'Data Spread &amp; Correlation'!D$9,1,0)</f>
        <v>0</v>
      </c>
    </row>
    <row r="117" spans="1:49" x14ac:dyDescent="0.2">
      <c r="A117" t="str">
        <f t="shared" si="13"/>
        <v>Idaho</v>
      </c>
      <c r="B117" t="str">
        <f t="shared" si="14"/>
        <v>2014</v>
      </c>
      <c r="C117" s="11" t="s">
        <v>146</v>
      </c>
      <c r="D117" s="19">
        <v>42</v>
      </c>
      <c r="E117" s="20">
        <v>41</v>
      </c>
      <c r="F117" s="20">
        <v>65</v>
      </c>
      <c r="G117" s="20">
        <v>44</v>
      </c>
      <c r="H117" s="20">
        <v>51</v>
      </c>
      <c r="I117" s="20">
        <v>52</v>
      </c>
      <c r="J117" s="20">
        <v>48</v>
      </c>
      <c r="K117" s="20">
        <v>53</v>
      </c>
      <c r="L117" s="20">
        <v>48</v>
      </c>
      <c r="M117" s="20">
        <v>51</v>
      </c>
      <c r="N117" s="21">
        <v>82</v>
      </c>
      <c r="O117" s="21">
        <f t="shared" si="25"/>
        <v>577</v>
      </c>
      <c r="P117" s="22">
        <v>2735780</v>
      </c>
      <c r="Q117" s="23">
        <v>1346161</v>
      </c>
      <c r="R117" s="23">
        <v>1389619</v>
      </c>
      <c r="S117" s="23">
        <v>198005</v>
      </c>
      <c r="T117" s="23">
        <v>204071</v>
      </c>
      <c r="U117" s="23">
        <v>207340</v>
      </c>
      <c r="V117" s="23">
        <v>204528</v>
      </c>
      <c r="W117" s="23">
        <v>201155</v>
      </c>
      <c r="X117" s="23">
        <v>187551</v>
      </c>
      <c r="Y117" s="23">
        <v>180134</v>
      </c>
      <c r="Z117" s="23">
        <v>183214</v>
      </c>
      <c r="AA117" s="23">
        <v>184516</v>
      </c>
      <c r="AB117" s="23">
        <v>187637</v>
      </c>
      <c r="AC117" s="23">
        <v>185271</v>
      </c>
      <c r="AD117" s="23">
        <v>161930</v>
      </c>
      <c r="AE117" s="23">
        <v>134368</v>
      </c>
      <c r="AF117" s="23">
        <v>102663</v>
      </c>
      <c r="AG117" s="23">
        <v>75489</v>
      </c>
      <c r="AH117" s="23">
        <v>56799</v>
      </c>
      <c r="AI117" s="23">
        <v>42283</v>
      </c>
      <c r="AJ117" s="24">
        <v>39562</v>
      </c>
      <c r="AK117" s="32">
        <f t="shared" si="15"/>
        <v>4.1918133380470189E-4</v>
      </c>
      <c r="AL117" s="25">
        <f t="shared" si="16"/>
        <v>1.1667164951836484E-4</v>
      </c>
      <c r="AM117" s="25">
        <f t="shared" si="17"/>
        <v>1.6022362287796137E-4</v>
      </c>
      <c r="AN117" s="25">
        <f t="shared" si="18"/>
        <v>1.196676502984892E-4</v>
      </c>
      <c r="AO117" s="25">
        <f t="shared" si="19"/>
        <v>1.3868871182661191E-4</v>
      </c>
      <c r="AP117" s="25">
        <f t="shared" si="20"/>
        <v>1.3944458150535788E-4</v>
      </c>
      <c r="AQ117" s="25">
        <f t="shared" si="21"/>
        <v>1.7887397147466403E-4</v>
      </c>
      <c r="AR117" s="25">
        <f t="shared" si="22"/>
        <v>2.6943284386366699E-4</v>
      </c>
      <c r="AS117" s="25">
        <f t="shared" si="23"/>
        <v>5.1472517712601682E-4</v>
      </c>
      <c r="AT117" s="33">
        <f t="shared" si="24"/>
        <v>1.4584702492290581E-2</v>
      </c>
      <c r="AV117">
        <f>IF(AL117&gt;'Data Spread &amp; Correlation'!C$8+'Data Spread &amp; Correlation'!C$9,1,0)</f>
        <v>0</v>
      </c>
      <c r="AW117">
        <f>IF(AM117&gt;'Data Spread &amp; Correlation'!D$8+'Data Spread &amp; Correlation'!D$9,1,0)</f>
        <v>0</v>
      </c>
    </row>
    <row r="118" spans="1:49" x14ac:dyDescent="0.2">
      <c r="A118" t="str">
        <f t="shared" si="13"/>
        <v>Idaho</v>
      </c>
      <c r="B118" t="str">
        <f t="shared" si="14"/>
        <v>2015</v>
      </c>
      <c r="C118" s="11" t="s">
        <v>147</v>
      </c>
      <c r="D118" s="19">
        <v>47</v>
      </c>
      <c r="E118" s="20">
        <v>68</v>
      </c>
      <c r="F118" s="20">
        <v>51</v>
      </c>
      <c r="G118" s="20">
        <v>70</v>
      </c>
      <c r="H118" s="20">
        <v>53</v>
      </c>
      <c r="I118" s="20">
        <v>58</v>
      </c>
      <c r="J118" s="20">
        <v>65</v>
      </c>
      <c r="K118" s="20">
        <v>60</v>
      </c>
      <c r="L118" s="20">
        <v>48</v>
      </c>
      <c r="M118" s="20">
        <v>60</v>
      </c>
      <c r="N118" s="21">
        <v>108</v>
      </c>
      <c r="O118" s="21">
        <f t="shared" si="25"/>
        <v>688</v>
      </c>
      <c r="P118" s="22">
        <v>3213162</v>
      </c>
      <c r="Q118" s="23">
        <v>1572739</v>
      </c>
      <c r="R118" s="23">
        <v>1640423</v>
      </c>
      <c r="S118" s="23">
        <v>189251</v>
      </c>
      <c r="T118" s="23">
        <v>201846</v>
      </c>
      <c r="U118" s="23">
        <v>212992</v>
      </c>
      <c r="V118" s="23">
        <v>226179</v>
      </c>
      <c r="W118" s="23">
        <v>223657</v>
      </c>
      <c r="X118" s="23">
        <v>190921</v>
      </c>
      <c r="Y118" s="23">
        <v>188298</v>
      </c>
      <c r="Z118" s="23">
        <v>181642</v>
      </c>
      <c r="AA118" s="23">
        <v>203697</v>
      </c>
      <c r="AB118" s="23">
        <v>220261</v>
      </c>
      <c r="AC118" s="23">
        <v>241583</v>
      </c>
      <c r="AD118" s="23">
        <v>232035</v>
      </c>
      <c r="AE118" s="23">
        <v>201186</v>
      </c>
      <c r="AF118" s="23">
        <v>153593</v>
      </c>
      <c r="AG118" s="23">
        <v>117666</v>
      </c>
      <c r="AH118" s="23">
        <v>89980</v>
      </c>
      <c r="AI118" s="23">
        <v>69786</v>
      </c>
      <c r="AJ118" s="24">
        <v>69733</v>
      </c>
      <c r="AK118" s="32">
        <f t="shared" si="15"/>
        <v>6.0765861210772992E-4</v>
      </c>
      <c r="AL118" s="25">
        <f t="shared" si="16"/>
        <v>1.5668767084982572E-4</v>
      </c>
      <c r="AM118" s="25">
        <f t="shared" si="17"/>
        <v>1.1337465209543034E-4</v>
      </c>
      <c r="AN118" s="25">
        <f t="shared" si="18"/>
        <v>1.8458990715127671E-4</v>
      </c>
      <c r="AO118" s="25">
        <f t="shared" si="19"/>
        <v>1.3754122993000969E-4</v>
      </c>
      <c r="AP118" s="25">
        <f t="shared" si="20"/>
        <v>1.2558353036956201E-4</v>
      </c>
      <c r="AQ118" s="25">
        <f t="shared" si="21"/>
        <v>1.3849744125977274E-4</v>
      </c>
      <c r="AR118" s="25">
        <f t="shared" si="22"/>
        <v>1.7695265410548589E-4</v>
      </c>
      <c r="AS118" s="25">
        <f t="shared" si="23"/>
        <v>3.7554924076461824E-4</v>
      </c>
      <c r="AT118" s="33">
        <f t="shared" si="24"/>
        <v>9.8662039493496619E-3</v>
      </c>
      <c r="AV118">
        <f>IF(AL118&gt;'Data Spread &amp; Correlation'!C$8+'Data Spread &amp; Correlation'!C$9,1,0)</f>
        <v>0</v>
      </c>
      <c r="AW118">
        <f>IF(AM118&gt;'Data Spread &amp; Correlation'!D$8+'Data Spread &amp; Correlation'!D$9,1,0)</f>
        <v>0</v>
      </c>
    </row>
    <row r="119" spans="1:49" x14ac:dyDescent="0.2">
      <c r="A119" t="str">
        <f t="shared" si="13"/>
        <v>Idaho</v>
      </c>
      <c r="B119" t="str">
        <f t="shared" si="14"/>
        <v>2016</v>
      </c>
      <c r="C119" s="11" t="s">
        <v>148</v>
      </c>
      <c r="D119" s="19">
        <v>31</v>
      </c>
      <c r="E119" s="20">
        <v>46</v>
      </c>
      <c r="F119" s="20">
        <v>61</v>
      </c>
      <c r="G119" s="20">
        <v>53</v>
      </c>
      <c r="H119" s="20">
        <v>53</v>
      </c>
      <c r="I119" s="20">
        <v>54</v>
      </c>
      <c r="J119" s="20">
        <v>48</v>
      </c>
      <c r="K119" s="20">
        <v>49</v>
      </c>
      <c r="L119" s="20">
        <v>52</v>
      </c>
      <c r="M119" s="20">
        <v>54</v>
      </c>
      <c r="N119" s="21">
        <v>82</v>
      </c>
      <c r="O119" s="21">
        <f t="shared" si="25"/>
        <v>583</v>
      </c>
      <c r="P119" s="22">
        <v>2739163</v>
      </c>
      <c r="Q119" s="23">
        <v>1336513</v>
      </c>
      <c r="R119" s="23">
        <v>1402650</v>
      </c>
      <c r="S119" s="23">
        <v>169566</v>
      </c>
      <c r="T119" s="23">
        <v>175839</v>
      </c>
      <c r="U119" s="23">
        <v>178682</v>
      </c>
      <c r="V119" s="23">
        <v>185081</v>
      </c>
      <c r="W119" s="23">
        <v>192088</v>
      </c>
      <c r="X119" s="23">
        <v>185522</v>
      </c>
      <c r="Y119" s="23">
        <v>184289</v>
      </c>
      <c r="Z119" s="23">
        <v>167277</v>
      </c>
      <c r="AA119" s="23">
        <v>172023</v>
      </c>
      <c r="AB119" s="23">
        <v>182280</v>
      </c>
      <c r="AC119" s="23">
        <v>202619</v>
      </c>
      <c r="AD119" s="23">
        <v>189832</v>
      </c>
      <c r="AE119" s="23">
        <v>162718</v>
      </c>
      <c r="AF119" s="23">
        <v>123578</v>
      </c>
      <c r="AG119" s="23">
        <v>93537</v>
      </c>
      <c r="AH119" s="23">
        <v>70025</v>
      </c>
      <c r="AI119" s="23">
        <v>50899</v>
      </c>
      <c r="AJ119" s="24">
        <v>53694</v>
      </c>
      <c r="AK119" s="32">
        <f t="shared" si="15"/>
        <v>4.541004682542491E-4</v>
      </c>
      <c r="AL119" s="25">
        <f t="shared" si="16"/>
        <v>1.3539395409580815E-4</v>
      </c>
      <c r="AM119" s="25">
        <f t="shared" si="17"/>
        <v>1.6173121332877305E-4</v>
      </c>
      <c r="AN119" s="25">
        <f t="shared" si="18"/>
        <v>1.4331645083569717E-4</v>
      </c>
      <c r="AO119" s="25">
        <f t="shared" si="19"/>
        <v>1.5620394930739758E-4</v>
      </c>
      <c r="AP119" s="25">
        <f t="shared" si="20"/>
        <v>1.4029654532747552E-4</v>
      </c>
      <c r="AQ119" s="25">
        <f t="shared" si="21"/>
        <v>1.3898737767692525E-4</v>
      </c>
      <c r="AR119" s="25">
        <f t="shared" si="22"/>
        <v>2.3950441010524377E-4</v>
      </c>
      <c r="AS119" s="25">
        <f t="shared" si="23"/>
        <v>4.4656147662994937E-4</v>
      </c>
      <c r="AT119" s="33">
        <f t="shared" si="24"/>
        <v>1.0857823965433755E-2</v>
      </c>
      <c r="AV119">
        <f>IF(AL119&gt;'Data Spread &amp; Correlation'!C$8+'Data Spread &amp; Correlation'!C$9,1,0)</f>
        <v>0</v>
      </c>
      <c r="AW119">
        <f>IF(AM119&gt;'Data Spread &amp; Correlation'!D$8+'Data Spread &amp; Correlation'!D$9,1,0)</f>
        <v>0</v>
      </c>
    </row>
    <row r="120" spans="1:49" x14ac:dyDescent="0.2">
      <c r="A120" t="str">
        <f t="shared" si="13"/>
        <v>Idaho</v>
      </c>
      <c r="B120" t="str">
        <f t="shared" si="14"/>
        <v>2017</v>
      </c>
      <c r="C120" s="11" t="s">
        <v>149</v>
      </c>
      <c r="D120" s="19">
        <v>61</v>
      </c>
      <c r="E120" s="20">
        <v>54</v>
      </c>
      <c r="F120" s="20">
        <v>52</v>
      </c>
      <c r="G120" s="20">
        <v>53</v>
      </c>
      <c r="H120" s="20">
        <v>59</v>
      </c>
      <c r="I120" s="20">
        <v>59</v>
      </c>
      <c r="J120" s="20">
        <v>43</v>
      </c>
      <c r="K120" s="20">
        <v>57</v>
      </c>
      <c r="L120" s="20">
        <v>32</v>
      </c>
      <c r="M120" s="20">
        <v>79</v>
      </c>
      <c r="N120" s="21">
        <v>101</v>
      </c>
      <c r="O120" s="21">
        <f t="shared" si="25"/>
        <v>650</v>
      </c>
      <c r="P120" s="22">
        <v>1637124</v>
      </c>
      <c r="Q120" s="23">
        <v>803557</v>
      </c>
      <c r="R120" s="23">
        <v>833567</v>
      </c>
      <c r="S120" s="23">
        <v>102727</v>
      </c>
      <c r="T120" s="23">
        <v>102548</v>
      </c>
      <c r="U120" s="23">
        <v>105468</v>
      </c>
      <c r="V120" s="23">
        <v>100782</v>
      </c>
      <c r="W120" s="23">
        <v>103106</v>
      </c>
      <c r="X120" s="23">
        <v>109494</v>
      </c>
      <c r="Y120" s="23">
        <v>108334</v>
      </c>
      <c r="Z120" s="23">
        <v>99889</v>
      </c>
      <c r="AA120" s="23">
        <v>106045</v>
      </c>
      <c r="AB120" s="23">
        <v>108474</v>
      </c>
      <c r="AC120" s="23">
        <v>119481</v>
      </c>
      <c r="AD120" s="23">
        <v>118377</v>
      </c>
      <c r="AE120" s="23">
        <v>103071</v>
      </c>
      <c r="AF120" s="23">
        <v>84912</v>
      </c>
      <c r="AG120" s="23">
        <v>60104</v>
      </c>
      <c r="AH120" s="23">
        <v>43022</v>
      </c>
      <c r="AI120" s="23">
        <v>30977</v>
      </c>
      <c r="AJ120" s="24">
        <v>30598</v>
      </c>
      <c r="AK120" s="32">
        <f t="shared" si="15"/>
        <v>1.1194719985982264E-3</v>
      </c>
      <c r="AL120" s="25">
        <f t="shared" si="16"/>
        <v>2.0671486808707023E-4</v>
      </c>
      <c r="AM120" s="25">
        <f t="shared" si="17"/>
        <v>2.5504198383426196E-4</v>
      </c>
      <c r="AN120" s="25">
        <f t="shared" si="18"/>
        <v>2.4331123638834311E-4</v>
      </c>
      <c r="AO120" s="25">
        <f t="shared" si="19"/>
        <v>2.8649955811085105E-4</v>
      </c>
      <c r="AP120" s="25">
        <f t="shared" si="20"/>
        <v>2.5882301331403129E-4</v>
      </c>
      <c r="AQ120" s="25">
        <f t="shared" si="21"/>
        <v>2.5739677034789204E-4</v>
      </c>
      <c r="AR120" s="25">
        <f t="shared" si="22"/>
        <v>2.2066530589728029E-4</v>
      </c>
      <c r="AS120" s="25">
        <f t="shared" si="23"/>
        <v>1.0675819943512751E-3</v>
      </c>
      <c r="AT120" s="33">
        <f t="shared" si="24"/>
        <v>2.1243218511013792E-2</v>
      </c>
      <c r="AV120">
        <f>IF(AL120&gt;'Data Spread &amp; Correlation'!C$8+'Data Spread &amp; Correlation'!C$9,1,0)</f>
        <v>0</v>
      </c>
      <c r="AW120">
        <f>IF(AM120&gt;'Data Spread &amp; Correlation'!D$8+'Data Spread &amp; Correlation'!D$9,1,0)</f>
        <v>0</v>
      </c>
    </row>
    <row r="121" spans="1:49" x14ac:dyDescent="0.2">
      <c r="A121" t="str">
        <f t="shared" si="13"/>
        <v>Illinois</v>
      </c>
      <c r="B121" t="str">
        <f t="shared" si="14"/>
        <v>2009</v>
      </c>
      <c r="C121" s="11" t="s">
        <v>150</v>
      </c>
      <c r="D121" s="19">
        <v>57</v>
      </c>
      <c r="E121" s="20">
        <v>46</v>
      </c>
      <c r="F121" s="20">
        <v>51</v>
      </c>
      <c r="G121" s="20">
        <v>62</v>
      </c>
      <c r="H121" s="20">
        <v>64</v>
      </c>
      <c r="I121" s="20">
        <v>96</v>
      </c>
      <c r="J121" s="20">
        <v>46</v>
      </c>
      <c r="K121" s="20">
        <v>173</v>
      </c>
      <c r="L121" s="20">
        <v>263</v>
      </c>
      <c r="M121" s="20">
        <v>589</v>
      </c>
      <c r="N121" s="21">
        <v>1154</v>
      </c>
      <c r="O121" s="21">
        <f t="shared" si="25"/>
        <v>2601</v>
      </c>
      <c r="P121" s="22">
        <v>12757104</v>
      </c>
      <c r="Q121" s="23">
        <v>6277568</v>
      </c>
      <c r="R121" s="23">
        <v>6479536</v>
      </c>
      <c r="S121" s="23">
        <v>890454</v>
      </c>
      <c r="T121" s="23">
        <v>862008</v>
      </c>
      <c r="U121" s="23">
        <v>888595</v>
      </c>
      <c r="V121" s="23">
        <v>922664</v>
      </c>
      <c r="W121" s="23">
        <v>903469</v>
      </c>
      <c r="X121" s="23">
        <v>900723</v>
      </c>
      <c r="Y121" s="23">
        <v>854929</v>
      </c>
      <c r="Z121" s="23">
        <v>884330</v>
      </c>
      <c r="AA121" s="23">
        <v>927700</v>
      </c>
      <c r="AB121" s="23">
        <v>964649</v>
      </c>
      <c r="AC121" s="23">
        <v>882459</v>
      </c>
      <c r="AD121" s="23">
        <v>750724</v>
      </c>
      <c r="AE121" s="23">
        <v>575946</v>
      </c>
      <c r="AF121" s="23">
        <v>441951</v>
      </c>
      <c r="AG121" s="23">
        <v>352571</v>
      </c>
      <c r="AH121" s="23">
        <v>298692</v>
      </c>
      <c r="AI121" s="23">
        <v>234109</v>
      </c>
      <c r="AJ121" s="24">
        <v>220323</v>
      </c>
      <c r="AK121" s="32">
        <f t="shared" si="15"/>
        <v>1.1567133170270446E-4</v>
      </c>
      <c r="AL121" s="25">
        <f t="shared" si="16"/>
        <v>2.6276660099405746E-5</v>
      </c>
      <c r="AM121" s="25">
        <f t="shared" si="17"/>
        <v>2.7927867247347262E-5</v>
      </c>
      <c r="AN121" s="25">
        <f t="shared" si="18"/>
        <v>3.5314515632938644E-5</v>
      </c>
      <c r="AO121" s="25">
        <f t="shared" si="19"/>
        <v>3.5319503540228365E-5</v>
      </c>
      <c r="AP121" s="25">
        <f t="shared" si="20"/>
        <v>5.1973138549559634E-5</v>
      </c>
      <c r="AQ121" s="25">
        <f t="shared" si="21"/>
        <v>1.3040168240783314E-4</v>
      </c>
      <c r="AR121" s="25">
        <f t="shared" si="22"/>
        <v>3.3101663641787137E-4</v>
      </c>
      <c r="AS121" s="25">
        <f t="shared" si="23"/>
        <v>1.1054784056336231E-3</v>
      </c>
      <c r="AT121" s="33">
        <f t="shared" si="24"/>
        <v>1.1805394806715596E-2</v>
      </c>
      <c r="AV121">
        <f>IF(AL121&gt;'Data Spread &amp; Correlation'!C$8+'Data Spread &amp; Correlation'!C$9,1,0)</f>
        <v>0</v>
      </c>
      <c r="AW121">
        <f>IF(AM121&gt;'Data Spread &amp; Correlation'!D$8+'Data Spread &amp; Correlation'!D$9,1,0)</f>
        <v>0</v>
      </c>
    </row>
    <row r="122" spans="1:49" x14ac:dyDescent="0.2">
      <c r="A122" t="str">
        <f t="shared" si="13"/>
        <v>Illinois</v>
      </c>
      <c r="B122" t="str">
        <f t="shared" si="14"/>
        <v>2010</v>
      </c>
      <c r="C122" s="11" t="s">
        <v>151</v>
      </c>
      <c r="D122" s="19">
        <v>42</v>
      </c>
      <c r="E122" s="20">
        <v>40</v>
      </c>
      <c r="F122" s="20">
        <v>64</v>
      </c>
      <c r="G122" s="20">
        <v>55</v>
      </c>
      <c r="H122" s="20">
        <v>58</v>
      </c>
      <c r="I122" s="20">
        <v>47</v>
      </c>
      <c r="J122" s="20">
        <v>58</v>
      </c>
      <c r="K122" s="20">
        <v>152</v>
      </c>
      <c r="L122" s="20">
        <v>247</v>
      </c>
      <c r="M122" s="20">
        <v>597</v>
      </c>
      <c r="N122" s="21">
        <v>1068</v>
      </c>
      <c r="O122" s="21">
        <f t="shared" si="25"/>
        <v>2428</v>
      </c>
      <c r="P122" s="22">
        <v>14247258</v>
      </c>
      <c r="Q122" s="23">
        <v>7016480</v>
      </c>
      <c r="R122" s="23">
        <v>7230778</v>
      </c>
      <c r="S122" s="23">
        <v>1000979</v>
      </c>
      <c r="T122" s="23">
        <v>966425</v>
      </c>
      <c r="U122" s="23">
        <v>984121</v>
      </c>
      <c r="V122" s="23">
        <v>1023029</v>
      </c>
      <c r="W122" s="23">
        <v>1020234</v>
      </c>
      <c r="X122" s="23">
        <v>1076315</v>
      </c>
      <c r="Y122" s="23">
        <v>982926</v>
      </c>
      <c r="Z122" s="23">
        <v>981192</v>
      </c>
      <c r="AA122" s="23">
        <v>979362</v>
      </c>
      <c r="AB122" s="23">
        <v>1012216</v>
      </c>
      <c r="AC122" s="23">
        <v>958308</v>
      </c>
      <c r="AD122" s="23">
        <v>844132</v>
      </c>
      <c r="AE122" s="23">
        <v>687725</v>
      </c>
      <c r="AF122" s="23">
        <v>511865</v>
      </c>
      <c r="AG122" s="23">
        <v>394961</v>
      </c>
      <c r="AH122" s="23">
        <v>327730</v>
      </c>
      <c r="AI122" s="23">
        <v>256619</v>
      </c>
      <c r="AJ122" s="24">
        <v>235290</v>
      </c>
      <c r="AK122" s="32">
        <f t="shared" si="15"/>
        <v>8.1919800515295531E-5</v>
      </c>
      <c r="AL122" s="25">
        <f t="shared" si="16"/>
        <v>2.9735263869706225E-5</v>
      </c>
      <c r="AM122" s="25">
        <f t="shared" si="17"/>
        <v>3.1322448456219292E-5</v>
      </c>
      <c r="AN122" s="25">
        <f t="shared" si="18"/>
        <v>2.6708869918576795E-5</v>
      </c>
      <c r="AO122" s="25">
        <f t="shared" si="19"/>
        <v>2.9583474874958812E-5</v>
      </c>
      <c r="AP122" s="25">
        <f t="shared" si="20"/>
        <v>2.3851523757132621E-5</v>
      </c>
      <c r="AQ122" s="25">
        <f t="shared" si="21"/>
        <v>9.9225972137085904E-5</v>
      </c>
      <c r="AR122" s="25">
        <f t="shared" si="22"/>
        <v>2.7237860405414046E-4</v>
      </c>
      <c r="AS122" s="25">
        <f t="shared" si="23"/>
        <v>1.0216497332929465E-3</v>
      </c>
      <c r="AT122" s="33">
        <f t="shared" si="24"/>
        <v>1.0319180585660248E-2</v>
      </c>
      <c r="AV122">
        <f>IF(AL122&gt;'Data Spread &amp; Correlation'!C$8+'Data Spread &amp; Correlation'!C$9,1,0)</f>
        <v>0</v>
      </c>
      <c r="AW122">
        <f>IF(AM122&gt;'Data Spread &amp; Correlation'!D$8+'Data Spread &amp; Correlation'!D$9,1,0)</f>
        <v>0</v>
      </c>
    </row>
    <row r="123" spans="1:49" x14ac:dyDescent="0.2">
      <c r="A123" t="str">
        <f t="shared" si="13"/>
        <v>Illinois</v>
      </c>
      <c r="B123" t="str">
        <f t="shared" si="14"/>
        <v>2011</v>
      </c>
      <c r="C123" s="11" t="s">
        <v>152</v>
      </c>
      <c r="D123" s="19">
        <v>65</v>
      </c>
      <c r="E123" s="20">
        <v>51</v>
      </c>
      <c r="F123" s="20">
        <v>59</v>
      </c>
      <c r="G123" s="20">
        <v>33</v>
      </c>
      <c r="H123" s="20">
        <v>56</v>
      </c>
      <c r="I123" s="20">
        <v>89</v>
      </c>
      <c r="J123" s="20">
        <v>53</v>
      </c>
      <c r="K123" s="20">
        <v>201</v>
      </c>
      <c r="L123" s="20">
        <v>256</v>
      </c>
      <c r="M123" s="20">
        <v>625</v>
      </c>
      <c r="N123" s="21">
        <v>1168</v>
      </c>
      <c r="O123" s="21">
        <f t="shared" si="25"/>
        <v>2656</v>
      </c>
      <c r="P123" s="22">
        <v>14336850</v>
      </c>
      <c r="Q123" s="23">
        <v>6999419</v>
      </c>
      <c r="R123" s="23">
        <v>7337431</v>
      </c>
      <c r="S123" s="23">
        <v>888458</v>
      </c>
      <c r="T123" s="23">
        <v>900622</v>
      </c>
      <c r="U123" s="23">
        <v>915242</v>
      </c>
      <c r="V123" s="23">
        <v>966875</v>
      </c>
      <c r="W123" s="23">
        <v>915330</v>
      </c>
      <c r="X123" s="23">
        <v>914419</v>
      </c>
      <c r="Y123" s="23">
        <v>894348</v>
      </c>
      <c r="Z123" s="23">
        <v>975149</v>
      </c>
      <c r="AA123" s="23">
        <v>1045404</v>
      </c>
      <c r="AB123" s="23">
        <v>1080668</v>
      </c>
      <c r="AC123" s="23">
        <v>1002212</v>
      </c>
      <c r="AD123" s="23">
        <v>884098</v>
      </c>
      <c r="AE123" s="23">
        <v>800176</v>
      </c>
      <c r="AF123" s="23">
        <v>640403</v>
      </c>
      <c r="AG123" s="23">
        <v>506650</v>
      </c>
      <c r="AH123" s="23">
        <v>408112</v>
      </c>
      <c r="AI123" s="23">
        <v>317106</v>
      </c>
      <c r="AJ123" s="24">
        <v>284558</v>
      </c>
      <c r="AK123" s="32">
        <f t="shared" si="15"/>
        <v>1.3056329055509657E-4</v>
      </c>
      <c r="AL123" s="25">
        <f t="shared" si="16"/>
        <v>2.9187207852570455E-5</v>
      </c>
      <c r="AM123" s="25">
        <f t="shared" si="17"/>
        <v>3.1346213616476417E-5</v>
      </c>
      <c r="AN123" s="25">
        <f t="shared" si="18"/>
        <v>1.8244472615875899E-5</v>
      </c>
      <c r="AO123" s="25">
        <f t="shared" si="19"/>
        <v>2.771518490235099E-5</v>
      </c>
      <c r="AP123" s="25">
        <f t="shared" si="20"/>
        <v>4.2729297895222003E-5</v>
      </c>
      <c r="AQ123" s="25">
        <f t="shared" si="21"/>
        <v>1.193392524019251E-4</v>
      </c>
      <c r="AR123" s="25">
        <f t="shared" si="22"/>
        <v>2.2318062025032846E-4</v>
      </c>
      <c r="AS123" s="25">
        <f t="shared" si="23"/>
        <v>8.6180982821717057E-4</v>
      </c>
      <c r="AT123" s="33">
        <f t="shared" si="24"/>
        <v>9.333773782497768E-3</v>
      </c>
      <c r="AV123">
        <f>IF(AL123&gt;'Data Spread &amp; Correlation'!C$8+'Data Spread &amp; Correlation'!C$9,1,0)</f>
        <v>0</v>
      </c>
      <c r="AW123">
        <f>IF(AM123&gt;'Data Spread &amp; Correlation'!D$8+'Data Spread &amp; Correlation'!D$9,1,0)</f>
        <v>0</v>
      </c>
    </row>
    <row r="124" spans="1:49" x14ac:dyDescent="0.2">
      <c r="A124" t="str">
        <f t="shared" si="13"/>
        <v>Illinois</v>
      </c>
      <c r="B124" t="str">
        <f t="shared" si="14"/>
        <v>2012</v>
      </c>
      <c r="C124" s="11" t="s">
        <v>153</v>
      </c>
      <c r="D124" s="19">
        <v>65</v>
      </c>
      <c r="E124" s="20">
        <v>39</v>
      </c>
      <c r="F124" s="20">
        <v>50</v>
      </c>
      <c r="G124" s="20">
        <v>59</v>
      </c>
      <c r="H124" s="20">
        <v>55</v>
      </c>
      <c r="I124" s="20">
        <v>75</v>
      </c>
      <c r="J124" s="20">
        <v>46</v>
      </c>
      <c r="K124" s="20">
        <v>185</v>
      </c>
      <c r="L124" s="20">
        <v>292</v>
      </c>
      <c r="M124" s="20">
        <v>559</v>
      </c>
      <c r="N124" s="21">
        <v>1132</v>
      </c>
      <c r="O124" s="21">
        <f t="shared" si="25"/>
        <v>2557</v>
      </c>
      <c r="P124" s="22">
        <v>10588053</v>
      </c>
      <c r="Q124" s="23">
        <v>5238362</v>
      </c>
      <c r="R124" s="23">
        <v>5349691</v>
      </c>
      <c r="S124" s="23">
        <v>730648</v>
      </c>
      <c r="T124" s="23">
        <v>721200</v>
      </c>
      <c r="U124" s="23">
        <v>720311</v>
      </c>
      <c r="V124" s="23">
        <v>740515</v>
      </c>
      <c r="W124" s="23">
        <v>745150</v>
      </c>
      <c r="X124" s="23">
        <v>732662</v>
      </c>
      <c r="Y124" s="23">
        <v>699506</v>
      </c>
      <c r="Z124" s="23">
        <v>689163</v>
      </c>
      <c r="AA124" s="23">
        <v>697549</v>
      </c>
      <c r="AB124" s="23">
        <v>718156</v>
      </c>
      <c r="AC124" s="23">
        <v>707263</v>
      </c>
      <c r="AD124" s="23">
        <v>644113</v>
      </c>
      <c r="AE124" s="23">
        <v>584086</v>
      </c>
      <c r="AF124" s="23">
        <v>455553</v>
      </c>
      <c r="AG124" s="23">
        <v>356276</v>
      </c>
      <c r="AH124" s="23">
        <v>267070</v>
      </c>
      <c r="AI124" s="23">
        <v>196496</v>
      </c>
      <c r="AJ124" s="24">
        <v>176420</v>
      </c>
      <c r="AK124" s="32">
        <f t="shared" si="15"/>
        <v>1.423394028314592E-4</v>
      </c>
      <c r="AL124" s="25">
        <f t="shared" si="16"/>
        <v>3.1910960096731831E-5</v>
      </c>
      <c r="AM124" s="25">
        <f t="shared" si="17"/>
        <v>3.3654962592509079E-5</v>
      </c>
      <c r="AN124" s="25">
        <f t="shared" si="18"/>
        <v>4.1196284234810442E-5</v>
      </c>
      <c r="AO124" s="25">
        <f t="shared" si="19"/>
        <v>3.9662164890763188E-5</v>
      </c>
      <c r="AP124" s="25">
        <f t="shared" si="20"/>
        <v>5.2616107965447352E-5</v>
      </c>
      <c r="AQ124" s="25">
        <f t="shared" si="21"/>
        <v>1.506270563646445E-4</v>
      </c>
      <c r="AR124" s="25">
        <f t="shared" si="22"/>
        <v>3.5968165709773857E-4</v>
      </c>
      <c r="AS124" s="25">
        <f t="shared" si="23"/>
        <v>1.2058692829068568E-3</v>
      </c>
      <c r="AT124" s="33">
        <f t="shared" si="24"/>
        <v>1.4493821562181158E-2</v>
      </c>
      <c r="AV124">
        <f>IF(AL124&gt;'Data Spread &amp; Correlation'!C$8+'Data Spread &amp; Correlation'!C$9,1,0)</f>
        <v>0</v>
      </c>
      <c r="AW124">
        <f>IF(AM124&gt;'Data Spread &amp; Correlation'!D$8+'Data Spread &amp; Correlation'!D$9,1,0)</f>
        <v>0</v>
      </c>
    </row>
    <row r="125" spans="1:49" x14ac:dyDescent="0.2">
      <c r="A125" t="str">
        <f t="shared" si="13"/>
        <v>Illinois</v>
      </c>
      <c r="B125" t="str">
        <f t="shared" si="14"/>
        <v>2013</v>
      </c>
      <c r="C125" s="11" t="s">
        <v>154</v>
      </c>
      <c r="D125" s="19">
        <v>61</v>
      </c>
      <c r="E125" s="20">
        <v>62</v>
      </c>
      <c r="F125" s="20">
        <v>52</v>
      </c>
      <c r="G125" s="20">
        <v>55</v>
      </c>
      <c r="H125" s="20">
        <v>51</v>
      </c>
      <c r="I125" s="20">
        <v>75</v>
      </c>
      <c r="J125" s="20">
        <v>54</v>
      </c>
      <c r="K125" s="20">
        <v>183</v>
      </c>
      <c r="L125" s="20">
        <v>315</v>
      </c>
      <c r="M125" s="20">
        <v>600</v>
      </c>
      <c r="N125" s="21">
        <v>1207</v>
      </c>
      <c r="O125" s="21">
        <f t="shared" si="25"/>
        <v>2715</v>
      </c>
      <c r="P125" s="22">
        <v>5402849</v>
      </c>
      <c r="Q125" s="23">
        <v>2685376</v>
      </c>
      <c r="R125" s="23">
        <v>2717473</v>
      </c>
      <c r="S125" s="23">
        <v>332079</v>
      </c>
      <c r="T125" s="23">
        <v>333873</v>
      </c>
      <c r="U125" s="23">
        <v>345465</v>
      </c>
      <c r="V125" s="23">
        <v>380417</v>
      </c>
      <c r="W125" s="23">
        <v>396364</v>
      </c>
      <c r="X125" s="23">
        <v>353306</v>
      </c>
      <c r="Y125" s="23">
        <v>339637</v>
      </c>
      <c r="Z125" s="23">
        <v>335166</v>
      </c>
      <c r="AA125" s="23">
        <v>362010</v>
      </c>
      <c r="AB125" s="23">
        <v>392838</v>
      </c>
      <c r="AC125" s="23">
        <v>403258</v>
      </c>
      <c r="AD125" s="23">
        <v>369961</v>
      </c>
      <c r="AE125" s="23">
        <v>318948</v>
      </c>
      <c r="AF125" s="23">
        <v>228567</v>
      </c>
      <c r="AG125" s="23">
        <v>169919</v>
      </c>
      <c r="AH125" s="23">
        <v>135329</v>
      </c>
      <c r="AI125" s="23">
        <v>104264</v>
      </c>
      <c r="AJ125" s="24">
        <v>100028</v>
      </c>
      <c r="AK125" s="32">
        <f t="shared" si="15"/>
        <v>3.7039379183868897E-4</v>
      </c>
      <c r="AL125" s="25">
        <f t="shared" si="16"/>
        <v>7.9489149731061707E-5</v>
      </c>
      <c r="AM125" s="25">
        <f t="shared" si="17"/>
        <v>6.6942935009996386E-5</v>
      </c>
      <c r="AN125" s="25">
        <f t="shared" si="18"/>
        <v>7.9371607765718106E-5</v>
      </c>
      <c r="AO125" s="25">
        <f t="shared" si="19"/>
        <v>7.3152259974525801E-5</v>
      </c>
      <c r="AP125" s="25">
        <f t="shared" si="20"/>
        <v>9.4209743548516762E-5</v>
      </c>
      <c r="AQ125" s="25">
        <f t="shared" si="21"/>
        <v>2.6563740639184568E-4</v>
      </c>
      <c r="AR125" s="25">
        <f t="shared" si="22"/>
        <v>7.9049201226642839E-4</v>
      </c>
      <c r="AS125" s="25">
        <f t="shared" si="23"/>
        <v>2.5042467851731894E-3</v>
      </c>
      <c r="AT125" s="33">
        <f t="shared" si="24"/>
        <v>2.7142400127964171E-2</v>
      </c>
      <c r="AV125">
        <f>IF(AL125&gt;'Data Spread &amp; Correlation'!C$8+'Data Spread &amp; Correlation'!C$9,1,0)</f>
        <v>0</v>
      </c>
      <c r="AW125">
        <f>IF(AM125&gt;'Data Spread &amp; Correlation'!D$8+'Data Spread &amp; Correlation'!D$9,1,0)</f>
        <v>0</v>
      </c>
    </row>
    <row r="126" spans="1:49" x14ac:dyDescent="0.2">
      <c r="A126" t="str">
        <f t="shared" si="13"/>
        <v>Illinois</v>
      </c>
      <c r="B126" t="str">
        <f t="shared" si="14"/>
        <v>2014</v>
      </c>
      <c r="C126" s="11" t="s">
        <v>155</v>
      </c>
      <c r="D126" s="19">
        <v>63</v>
      </c>
      <c r="E126" s="20">
        <v>48</v>
      </c>
      <c r="F126" s="20">
        <v>32</v>
      </c>
      <c r="G126" s="20">
        <v>44</v>
      </c>
      <c r="H126" s="20">
        <v>83</v>
      </c>
      <c r="I126" s="20">
        <v>88</v>
      </c>
      <c r="J126" s="20">
        <v>45</v>
      </c>
      <c r="K126" s="20">
        <v>189</v>
      </c>
      <c r="L126" s="20">
        <v>333</v>
      </c>
      <c r="M126" s="20">
        <v>577</v>
      </c>
      <c r="N126" s="21">
        <v>1215</v>
      </c>
      <c r="O126" s="21">
        <f t="shared" si="25"/>
        <v>2717</v>
      </c>
      <c r="P126" s="22">
        <v>8384597</v>
      </c>
      <c r="Q126" s="23">
        <v>4177709</v>
      </c>
      <c r="R126" s="23">
        <v>4206888</v>
      </c>
      <c r="S126" s="23">
        <v>626627</v>
      </c>
      <c r="T126" s="23">
        <v>628994</v>
      </c>
      <c r="U126" s="23">
        <v>611079</v>
      </c>
      <c r="V126" s="23">
        <v>614536</v>
      </c>
      <c r="W126" s="23">
        <v>610180</v>
      </c>
      <c r="X126" s="23">
        <v>609886</v>
      </c>
      <c r="Y126" s="23">
        <v>593471</v>
      </c>
      <c r="Z126" s="23">
        <v>569163</v>
      </c>
      <c r="AA126" s="23">
        <v>567316</v>
      </c>
      <c r="AB126" s="23">
        <v>568236</v>
      </c>
      <c r="AC126" s="23">
        <v>569046</v>
      </c>
      <c r="AD126" s="23">
        <v>503088</v>
      </c>
      <c r="AE126" s="23">
        <v>411437</v>
      </c>
      <c r="AF126" s="23">
        <v>305113</v>
      </c>
      <c r="AG126" s="23">
        <v>212377</v>
      </c>
      <c r="AH126" s="23">
        <v>158568</v>
      </c>
      <c r="AI126" s="23">
        <v>117715</v>
      </c>
      <c r="AJ126" s="24">
        <v>105873</v>
      </c>
      <c r="AK126" s="32">
        <f t="shared" si="15"/>
        <v>1.7713887208818004E-4</v>
      </c>
      <c r="AL126" s="25">
        <f t="shared" si="16"/>
        <v>3.6288186260002433E-5</v>
      </c>
      <c r="AM126" s="25">
        <f t="shared" si="17"/>
        <v>2.6128506527227535E-5</v>
      </c>
      <c r="AN126" s="25">
        <f t="shared" si="18"/>
        <v>3.6564377819716008E-5</v>
      </c>
      <c r="AO126" s="25">
        <f t="shared" si="19"/>
        <v>7.3032585731896499E-5</v>
      </c>
      <c r="AP126" s="25">
        <f t="shared" si="20"/>
        <v>7.737746662657107E-5</v>
      </c>
      <c r="AQ126" s="25">
        <f t="shared" si="21"/>
        <v>2.0666466198299664E-4</v>
      </c>
      <c r="AR126" s="25">
        <f t="shared" si="22"/>
        <v>6.4349069547237623E-4</v>
      </c>
      <c r="AS126" s="25">
        <f t="shared" si="23"/>
        <v>2.0884383042025748E-3</v>
      </c>
      <c r="AT126" s="33">
        <f t="shared" si="24"/>
        <v>2.5662822438204263E-2</v>
      </c>
      <c r="AV126">
        <f>IF(AL126&gt;'Data Spread &amp; Correlation'!C$8+'Data Spread &amp; Correlation'!C$9,1,0)</f>
        <v>0</v>
      </c>
      <c r="AW126">
        <f>IF(AM126&gt;'Data Spread &amp; Correlation'!D$8+'Data Spread &amp; Correlation'!D$9,1,0)</f>
        <v>0</v>
      </c>
    </row>
    <row r="127" spans="1:49" x14ac:dyDescent="0.2">
      <c r="A127" t="str">
        <f t="shared" si="13"/>
        <v>Illinois</v>
      </c>
      <c r="B127" t="str">
        <f t="shared" si="14"/>
        <v>2015</v>
      </c>
      <c r="C127" s="11" t="s">
        <v>156</v>
      </c>
      <c r="D127" s="19">
        <v>43</v>
      </c>
      <c r="E127" s="20">
        <v>57</v>
      </c>
      <c r="F127" s="20">
        <v>54</v>
      </c>
      <c r="G127" s="20">
        <v>51</v>
      </c>
      <c r="H127" s="20">
        <v>60</v>
      </c>
      <c r="I127" s="20">
        <v>72</v>
      </c>
      <c r="J127" s="20">
        <v>66</v>
      </c>
      <c r="K127" s="20">
        <v>197</v>
      </c>
      <c r="L127" s="20">
        <v>315</v>
      </c>
      <c r="M127" s="20">
        <v>541</v>
      </c>
      <c r="N127" s="21">
        <v>1141</v>
      </c>
      <c r="O127" s="21">
        <f t="shared" si="25"/>
        <v>2597</v>
      </c>
      <c r="P127" s="22">
        <v>4769751</v>
      </c>
      <c r="Q127" s="23">
        <v>2356692</v>
      </c>
      <c r="R127" s="23">
        <v>2413059</v>
      </c>
      <c r="S127" s="23">
        <v>314396</v>
      </c>
      <c r="T127" s="23">
        <v>321440</v>
      </c>
      <c r="U127" s="23">
        <v>316825</v>
      </c>
      <c r="V127" s="23">
        <v>317857</v>
      </c>
      <c r="W127" s="23">
        <v>330619</v>
      </c>
      <c r="X127" s="23">
        <v>316269</v>
      </c>
      <c r="Y127" s="23">
        <v>311649</v>
      </c>
      <c r="Z127" s="23">
        <v>286391</v>
      </c>
      <c r="AA127" s="23">
        <v>296255</v>
      </c>
      <c r="AB127" s="23">
        <v>306690</v>
      </c>
      <c r="AC127" s="23">
        <v>338057</v>
      </c>
      <c r="AD127" s="23">
        <v>324730</v>
      </c>
      <c r="AE127" s="23">
        <v>287208</v>
      </c>
      <c r="AF127" s="23">
        <v>223833</v>
      </c>
      <c r="AG127" s="23">
        <v>170773</v>
      </c>
      <c r="AH127" s="23">
        <v>123808</v>
      </c>
      <c r="AI127" s="23">
        <v>92698</v>
      </c>
      <c r="AJ127" s="24">
        <v>88949</v>
      </c>
      <c r="AK127" s="32">
        <f t="shared" si="15"/>
        <v>3.1807020445552743E-4</v>
      </c>
      <c r="AL127" s="25">
        <f t="shared" si="16"/>
        <v>1.0340532537425677E-4</v>
      </c>
      <c r="AM127" s="25">
        <f t="shared" si="17"/>
        <v>8.3272164274391031E-5</v>
      </c>
      <c r="AN127" s="25">
        <f t="shared" si="18"/>
        <v>8.1220796346019697E-5</v>
      </c>
      <c r="AO127" s="25">
        <f t="shared" si="19"/>
        <v>1.0297848093010164E-4</v>
      </c>
      <c r="AP127" s="25">
        <f t="shared" si="20"/>
        <v>1.1167170998856917E-4</v>
      </c>
      <c r="AQ127" s="25">
        <f t="shared" si="21"/>
        <v>3.2192803846141274E-4</v>
      </c>
      <c r="AR127" s="25">
        <f t="shared" si="22"/>
        <v>7.9826459810545202E-4</v>
      </c>
      <c r="AS127" s="25">
        <f t="shared" si="23"/>
        <v>2.4987760154452994E-3</v>
      </c>
      <c r="AT127" s="33">
        <f t="shared" si="24"/>
        <v>2.9196505862910206E-2</v>
      </c>
      <c r="AV127">
        <f>IF(AL127&gt;'Data Spread &amp; Correlation'!C$8+'Data Spread &amp; Correlation'!C$9,1,0)</f>
        <v>0</v>
      </c>
      <c r="AW127">
        <f>IF(AM127&gt;'Data Spread &amp; Correlation'!D$8+'Data Spread &amp; Correlation'!D$9,1,0)</f>
        <v>0</v>
      </c>
    </row>
    <row r="128" spans="1:49" x14ac:dyDescent="0.2">
      <c r="A128" t="str">
        <f t="shared" si="13"/>
        <v>Illinois</v>
      </c>
      <c r="B128" t="str">
        <f t="shared" si="14"/>
        <v>2016</v>
      </c>
      <c r="C128" s="11" t="s">
        <v>157</v>
      </c>
      <c r="D128" s="19">
        <v>66</v>
      </c>
      <c r="E128" s="20">
        <v>48</v>
      </c>
      <c r="F128" s="20">
        <v>63</v>
      </c>
      <c r="G128" s="20">
        <v>66</v>
      </c>
      <c r="H128" s="20">
        <v>41</v>
      </c>
      <c r="I128" s="20">
        <v>63</v>
      </c>
      <c r="J128" s="20">
        <v>44</v>
      </c>
      <c r="K128" s="20">
        <v>219</v>
      </c>
      <c r="L128" s="20">
        <v>333</v>
      </c>
      <c r="M128" s="20">
        <v>519</v>
      </c>
      <c r="N128" s="21">
        <v>947</v>
      </c>
      <c r="O128" s="21">
        <f t="shared" si="25"/>
        <v>2409</v>
      </c>
      <c r="P128" s="22">
        <v>3647882</v>
      </c>
      <c r="Q128" s="23">
        <v>1784526</v>
      </c>
      <c r="R128" s="23">
        <v>1863356</v>
      </c>
      <c r="S128" s="23">
        <v>236205</v>
      </c>
      <c r="T128" s="23">
        <v>242644</v>
      </c>
      <c r="U128" s="23">
        <v>245319</v>
      </c>
      <c r="V128" s="23">
        <v>245545</v>
      </c>
      <c r="W128" s="23">
        <v>250911</v>
      </c>
      <c r="X128" s="23">
        <v>234658</v>
      </c>
      <c r="Y128" s="23">
        <v>228135</v>
      </c>
      <c r="Z128" s="23">
        <v>219333</v>
      </c>
      <c r="AA128" s="23">
        <v>226098</v>
      </c>
      <c r="AB128" s="23">
        <v>237666</v>
      </c>
      <c r="AC128" s="23">
        <v>265377</v>
      </c>
      <c r="AD128" s="23">
        <v>261377</v>
      </c>
      <c r="AE128" s="23">
        <v>227411</v>
      </c>
      <c r="AF128" s="23">
        <v>168096</v>
      </c>
      <c r="AG128" s="23">
        <v>121992</v>
      </c>
      <c r="AH128" s="23">
        <v>89083</v>
      </c>
      <c r="AI128" s="23">
        <v>71927</v>
      </c>
      <c r="AJ128" s="24">
        <v>75494</v>
      </c>
      <c r="AK128" s="32">
        <f t="shared" si="15"/>
        <v>4.826316123706103E-4</v>
      </c>
      <c r="AL128" s="25">
        <f t="shared" si="16"/>
        <v>9.0170771144533495E-5</v>
      </c>
      <c r="AM128" s="25">
        <f t="shared" si="17"/>
        <v>1.2689946339655478E-4</v>
      </c>
      <c r="AN128" s="25">
        <f t="shared" si="18"/>
        <v>1.4261235584807895E-4</v>
      </c>
      <c r="AO128" s="25">
        <f t="shared" si="19"/>
        <v>9.2045681598272239E-5</v>
      </c>
      <c r="AP128" s="25">
        <f t="shared" si="20"/>
        <v>1.2523780273256959E-4</v>
      </c>
      <c r="AQ128" s="25">
        <f t="shared" si="21"/>
        <v>4.4804700606397867E-4</v>
      </c>
      <c r="AR128" s="25">
        <f t="shared" si="22"/>
        <v>1.1479275254405561E-3</v>
      </c>
      <c r="AS128" s="25">
        <f t="shared" si="23"/>
        <v>3.2234022731507362E-3</v>
      </c>
      <c r="AT128" s="33">
        <f t="shared" si="24"/>
        <v>3.1909820647998514E-2</v>
      </c>
      <c r="AV128">
        <f>IF(AL128&gt;'Data Spread &amp; Correlation'!C$8+'Data Spread &amp; Correlation'!C$9,1,0)</f>
        <v>0</v>
      </c>
      <c r="AW128">
        <f>IF(AM128&gt;'Data Spread &amp; Correlation'!D$8+'Data Spread &amp; Correlation'!D$9,1,0)</f>
        <v>0</v>
      </c>
    </row>
    <row r="129" spans="1:49" x14ac:dyDescent="0.2">
      <c r="A129" t="str">
        <f t="shared" si="13"/>
        <v>Illinois</v>
      </c>
      <c r="B129" t="str">
        <f t="shared" si="14"/>
        <v>2017</v>
      </c>
      <c r="C129" s="11" t="s">
        <v>158</v>
      </c>
      <c r="D129" s="19">
        <v>51</v>
      </c>
      <c r="E129" s="20">
        <v>53</v>
      </c>
      <c r="F129" s="20">
        <v>49</v>
      </c>
      <c r="G129" s="20">
        <v>44</v>
      </c>
      <c r="H129" s="20">
        <v>47</v>
      </c>
      <c r="I129" s="20">
        <v>64</v>
      </c>
      <c r="J129" s="20">
        <v>61</v>
      </c>
      <c r="K129" s="20">
        <v>211</v>
      </c>
      <c r="L129" s="20">
        <v>370</v>
      </c>
      <c r="M129" s="20">
        <v>587</v>
      </c>
      <c r="N129" s="21">
        <v>1069</v>
      </c>
      <c r="O129" s="21">
        <f t="shared" si="25"/>
        <v>2606</v>
      </c>
      <c r="P129" s="22">
        <v>6097001</v>
      </c>
      <c r="Q129" s="23">
        <v>2988017</v>
      </c>
      <c r="R129" s="23">
        <v>3108984</v>
      </c>
      <c r="S129" s="23">
        <v>400019</v>
      </c>
      <c r="T129" s="23">
        <v>408109</v>
      </c>
      <c r="U129" s="23">
        <v>413401</v>
      </c>
      <c r="V129" s="23">
        <v>416185</v>
      </c>
      <c r="W129" s="23">
        <v>453530</v>
      </c>
      <c r="X129" s="23">
        <v>424786</v>
      </c>
      <c r="Y129" s="23">
        <v>412455</v>
      </c>
      <c r="Z129" s="23">
        <v>377292</v>
      </c>
      <c r="AA129" s="23">
        <v>372731</v>
      </c>
      <c r="AB129" s="23">
        <v>388702</v>
      </c>
      <c r="AC129" s="23">
        <v>422238</v>
      </c>
      <c r="AD129" s="23">
        <v>409709</v>
      </c>
      <c r="AE129" s="23">
        <v>360545</v>
      </c>
      <c r="AF129" s="23">
        <v>285163</v>
      </c>
      <c r="AG129" s="23">
        <v>202310</v>
      </c>
      <c r="AH129" s="23">
        <v>144472</v>
      </c>
      <c r="AI129" s="23">
        <v>104954</v>
      </c>
      <c r="AJ129" s="24">
        <v>98772</v>
      </c>
      <c r="AK129" s="32">
        <f t="shared" si="15"/>
        <v>2.5998765058659712E-4</v>
      </c>
      <c r="AL129" s="25">
        <f t="shared" si="16"/>
        <v>7.4253508782607633E-5</v>
      </c>
      <c r="AM129" s="25">
        <f t="shared" si="17"/>
        <v>5.6340295384120083E-5</v>
      </c>
      <c r="AN129" s="25">
        <f t="shared" si="18"/>
        <v>5.2553565819160788E-5</v>
      </c>
      <c r="AO129" s="25">
        <f t="shared" si="19"/>
        <v>6.2664744947821605E-5</v>
      </c>
      <c r="AP129" s="25">
        <f t="shared" si="20"/>
        <v>7.8920758625792295E-5</v>
      </c>
      <c r="AQ129" s="25">
        <f t="shared" si="21"/>
        <v>2.7393561085044672E-4</v>
      </c>
      <c r="AR129" s="25">
        <f t="shared" si="22"/>
        <v>7.5901639680556665E-4</v>
      </c>
      <c r="AS129" s="25">
        <f t="shared" si="23"/>
        <v>2.3534034142390931E-3</v>
      </c>
      <c r="AT129" s="33">
        <f t="shared" si="24"/>
        <v>2.6383995464301625E-2</v>
      </c>
      <c r="AV129">
        <f>IF(AL129&gt;'Data Spread &amp; Correlation'!C$8+'Data Spread &amp; Correlation'!C$9,1,0)</f>
        <v>0</v>
      </c>
      <c r="AW129">
        <f>IF(AM129&gt;'Data Spread &amp; Correlation'!D$8+'Data Spread &amp; Correlation'!D$9,1,0)</f>
        <v>0</v>
      </c>
    </row>
    <row r="130" spans="1:49" x14ac:dyDescent="0.2">
      <c r="A130" t="str">
        <f t="shared" si="13"/>
        <v>Indiana</v>
      </c>
      <c r="B130" t="str">
        <f t="shared" si="14"/>
        <v>2009</v>
      </c>
      <c r="C130" s="11" t="s">
        <v>159</v>
      </c>
      <c r="D130" s="19">
        <v>73</v>
      </c>
      <c r="E130" s="20">
        <v>58</v>
      </c>
      <c r="F130" s="20">
        <v>57</v>
      </c>
      <c r="G130" s="20">
        <v>58</v>
      </c>
      <c r="H130" s="20">
        <v>43</v>
      </c>
      <c r="I130" s="20">
        <v>65</v>
      </c>
      <c r="J130" s="20">
        <v>52</v>
      </c>
      <c r="K130" s="20">
        <v>87</v>
      </c>
      <c r="L130" s="20">
        <v>110</v>
      </c>
      <c r="M130" s="20">
        <v>296</v>
      </c>
      <c r="N130" s="21">
        <v>537</v>
      </c>
      <c r="O130" s="21">
        <f t="shared" si="25"/>
        <v>1436</v>
      </c>
      <c r="P130" s="22">
        <v>6347915</v>
      </c>
      <c r="Q130" s="23">
        <v>3123318</v>
      </c>
      <c r="R130" s="23">
        <v>3224597</v>
      </c>
      <c r="S130" s="23">
        <v>441222</v>
      </c>
      <c r="T130" s="23">
        <v>430006</v>
      </c>
      <c r="U130" s="23">
        <v>443130</v>
      </c>
      <c r="V130" s="23">
        <v>461236</v>
      </c>
      <c r="W130" s="23">
        <v>448881</v>
      </c>
      <c r="X130" s="23">
        <v>425774</v>
      </c>
      <c r="Y130" s="23">
        <v>401412</v>
      </c>
      <c r="Z130" s="23">
        <v>426735</v>
      </c>
      <c r="AA130" s="23">
        <v>453129</v>
      </c>
      <c r="AB130" s="23">
        <v>479031</v>
      </c>
      <c r="AC130" s="23">
        <v>446051</v>
      </c>
      <c r="AD130" s="23">
        <v>385632</v>
      </c>
      <c r="AE130" s="23">
        <v>302699</v>
      </c>
      <c r="AF130" s="23">
        <v>231817</v>
      </c>
      <c r="AG130" s="23">
        <v>181172</v>
      </c>
      <c r="AH130" s="23">
        <v>155489</v>
      </c>
      <c r="AI130" s="23">
        <v>122759</v>
      </c>
      <c r="AJ130" s="24">
        <v>108392</v>
      </c>
      <c r="AK130" s="32">
        <f t="shared" si="15"/>
        <v>2.9690269297541824E-4</v>
      </c>
      <c r="AL130" s="25">
        <f t="shared" si="16"/>
        <v>5.9555441534881162E-5</v>
      </c>
      <c r="AM130" s="25">
        <f t="shared" si="17"/>
        <v>6.2629310297467245E-5</v>
      </c>
      <c r="AN130" s="25">
        <f t="shared" si="18"/>
        <v>7.0117240862393703E-5</v>
      </c>
      <c r="AO130" s="25">
        <f t="shared" si="19"/>
        <v>4.8871189183782952E-5</v>
      </c>
      <c r="AP130" s="25">
        <f t="shared" si="20"/>
        <v>7.0264041457946427E-5</v>
      </c>
      <c r="AQ130" s="25">
        <f t="shared" si="21"/>
        <v>1.2639268026574425E-4</v>
      </c>
      <c r="AR130" s="25">
        <f t="shared" si="22"/>
        <v>2.6635091975815337E-4</v>
      </c>
      <c r="AS130" s="25">
        <f t="shared" si="23"/>
        <v>1.063799200713033E-3</v>
      </c>
      <c r="AT130" s="33">
        <f t="shared" si="24"/>
        <v>1.3248210200014762E-2</v>
      </c>
      <c r="AV130">
        <f>IF(AL130&gt;'Data Spread &amp; Correlation'!C$8+'Data Spread &amp; Correlation'!C$9,1,0)</f>
        <v>0</v>
      </c>
      <c r="AW130">
        <f>IF(AM130&gt;'Data Spread &amp; Correlation'!D$8+'Data Spread &amp; Correlation'!D$9,1,0)</f>
        <v>0</v>
      </c>
    </row>
    <row r="131" spans="1:49" x14ac:dyDescent="0.2">
      <c r="A131" t="str">
        <f t="shared" si="13"/>
        <v>Indiana</v>
      </c>
      <c r="B131" t="str">
        <f t="shared" si="14"/>
        <v>2010</v>
      </c>
      <c r="C131" s="11" t="s">
        <v>160</v>
      </c>
      <c r="D131" s="19">
        <v>51</v>
      </c>
      <c r="E131" s="20">
        <v>58</v>
      </c>
      <c r="F131" s="20">
        <v>49</v>
      </c>
      <c r="G131" s="20">
        <v>69</v>
      </c>
      <c r="H131" s="20">
        <v>31</v>
      </c>
      <c r="I131" s="20">
        <v>68</v>
      </c>
      <c r="J131" s="20">
        <v>54</v>
      </c>
      <c r="K131" s="20">
        <v>72</v>
      </c>
      <c r="L131" s="20">
        <v>112</v>
      </c>
      <c r="M131" s="20">
        <v>311</v>
      </c>
      <c r="N131" s="21">
        <v>549</v>
      </c>
      <c r="O131" s="21">
        <f t="shared" si="25"/>
        <v>1424</v>
      </c>
      <c r="P131" s="22">
        <v>7063760</v>
      </c>
      <c r="Q131" s="23">
        <v>3487570</v>
      </c>
      <c r="R131" s="23">
        <v>3576190</v>
      </c>
      <c r="S131" s="23">
        <v>480543</v>
      </c>
      <c r="T131" s="23">
        <v>509074</v>
      </c>
      <c r="U131" s="23">
        <v>506455</v>
      </c>
      <c r="V131" s="23">
        <v>522432</v>
      </c>
      <c r="W131" s="23">
        <v>446613</v>
      </c>
      <c r="X131" s="23">
        <v>432230</v>
      </c>
      <c r="Y131" s="23">
        <v>435758</v>
      </c>
      <c r="Z131" s="23">
        <v>476450</v>
      </c>
      <c r="AA131" s="23">
        <v>511101</v>
      </c>
      <c r="AB131" s="23">
        <v>542950</v>
      </c>
      <c r="AC131" s="23">
        <v>511416</v>
      </c>
      <c r="AD131" s="23">
        <v>444641</v>
      </c>
      <c r="AE131" s="23">
        <v>347941</v>
      </c>
      <c r="AF131" s="23">
        <v>264356</v>
      </c>
      <c r="AG131" s="23">
        <v>203088</v>
      </c>
      <c r="AH131" s="23">
        <v>169195</v>
      </c>
      <c r="AI131" s="23">
        <v>131837</v>
      </c>
      <c r="AJ131" s="24">
        <v>126235</v>
      </c>
      <c r="AK131" s="32">
        <f t="shared" si="15"/>
        <v>2.2682673558869861E-4</v>
      </c>
      <c r="AL131" s="25">
        <f t="shared" si="16"/>
        <v>5.3174256963612067E-5</v>
      </c>
      <c r="AM131" s="25">
        <f t="shared" si="17"/>
        <v>5.0565247227940913E-5</v>
      </c>
      <c r="AN131" s="25">
        <f t="shared" si="18"/>
        <v>7.9494186555574504E-5</v>
      </c>
      <c r="AO131" s="25">
        <f t="shared" si="19"/>
        <v>3.139078386837743E-5</v>
      </c>
      <c r="AP131" s="25">
        <f t="shared" si="20"/>
        <v>6.4493733675023669E-5</v>
      </c>
      <c r="AQ131" s="25">
        <f t="shared" si="21"/>
        <v>9.0842335556447153E-5</v>
      </c>
      <c r="AR131" s="25">
        <f t="shared" si="22"/>
        <v>2.3960089336904527E-4</v>
      </c>
      <c r="AS131" s="25">
        <f t="shared" si="23"/>
        <v>1.0331127587764756E-3</v>
      </c>
      <c r="AT131" s="33">
        <f t="shared" si="24"/>
        <v>1.1280548183942647E-2</v>
      </c>
      <c r="AV131">
        <f>IF(AL131&gt;'Data Spread &amp; Correlation'!C$8+'Data Spread &amp; Correlation'!C$9,1,0)</f>
        <v>0</v>
      </c>
      <c r="AW131">
        <f>IF(AM131&gt;'Data Spread &amp; Correlation'!D$8+'Data Spread &amp; Correlation'!D$9,1,0)</f>
        <v>0</v>
      </c>
    </row>
    <row r="132" spans="1:49" x14ac:dyDescent="0.2">
      <c r="A132" t="str">
        <f t="shared" si="13"/>
        <v>Indiana</v>
      </c>
      <c r="B132" t="str">
        <f t="shared" si="14"/>
        <v>2011</v>
      </c>
      <c r="C132" s="11" t="s">
        <v>161</v>
      </c>
      <c r="D132" s="19">
        <v>52</v>
      </c>
      <c r="E132" s="20">
        <v>44</v>
      </c>
      <c r="F132" s="20">
        <v>61</v>
      </c>
      <c r="G132" s="20">
        <v>60</v>
      </c>
      <c r="H132" s="20">
        <v>67</v>
      </c>
      <c r="I132" s="20">
        <v>56</v>
      </c>
      <c r="J132" s="20">
        <v>63</v>
      </c>
      <c r="K132" s="20">
        <v>58</v>
      </c>
      <c r="L132" s="20">
        <v>112</v>
      </c>
      <c r="M132" s="20">
        <v>250</v>
      </c>
      <c r="N132" s="21">
        <v>458</v>
      </c>
      <c r="O132" s="21">
        <f t="shared" si="25"/>
        <v>1281</v>
      </c>
      <c r="P132" s="22">
        <v>3971853</v>
      </c>
      <c r="Q132" s="23">
        <v>1958060</v>
      </c>
      <c r="R132" s="23">
        <v>2013793</v>
      </c>
      <c r="S132" s="23">
        <v>271213</v>
      </c>
      <c r="T132" s="23">
        <v>267037</v>
      </c>
      <c r="U132" s="23">
        <v>272609</v>
      </c>
      <c r="V132" s="23">
        <v>287275</v>
      </c>
      <c r="W132" s="23">
        <v>276101</v>
      </c>
      <c r="X132" s="23">
        <v>266536</v>
      </c>
      <c r="Y132" s="23">
        <v>250400</v>
      </c>
      <c r="Z132" s="23">
        <v>262414</v>
      </c>
      <c r="AA132" s="23">
        <v>277421</v>
      </c>
      <c r="AB132" s="23">
        <v>288701</v>
      </c>
      <c r="AC132" s="23">
        <v>278879</v>
      </c>
      <c r="AD132" s="23">
        <v>251239</v>
      </c>
      <c r="AE132" s="23">
        <v>218200</v>
      </c>
      <c r="AF132" s="23">
        <v>162052</v>
      </c>
      <c r="AG132" s="23">
        <v>119399</v>
      </c>
      <c r="AH132" s="23">
        <v>91655</v>
      </c>
      <c r="AI132" s="23">
        <v>69953</v>
      </c>
      <c r="AJ132" s="24">
        <v>63444</v>
      </c>
      <c r="AK132" s="32">
        <f t="shared" si="15"/>
        <v>3.5396533352014838E-4</v>
      </c>
      <c r="AL132" s="25">
        <f t="shared" si="16"/>
        <v>1.1674319831889794E-4</v>
      </c>
      <c r="AM132" s="25">
        <f t="shared" si="17"/>
        <v>1.0827582289625402E-4</v>
      </c>
      <c r="AN132" s="25">
        <f t="shared" si="18"/>
        <v>1.1606852685825711E-4</v>
      </c>
      <c r="AO132" s="25">
        <f t="shared" si="19"/>
        <v>1.2411199718432485E-4</v>
      </c>
      <c r="AP132" s="25">
        <f t="shared" si="20"/>
        <v>9.8664505444166463E-5</v>
      </c>
      <c r="AQ132" s="25">
        <f t="shared" si="21"/>
        <v>1.2355172876561172E-4</v>
      </c>
      <c r="AR132" s="25">
        <f t="shared" si="22"/>
        <v>3.9793782932020139E-4</v>
      </c>
      <c r="AS132" s="25">
        <f t="shared" si="23"/>
        <v>1.5469531211326172E-3</v>
      </c>
      <c r="AT132" s="33">
        <f t="shared" si="24"/>
        <v>2.0191034613202194E-2</v>
      </c>
      <c r="AV132">
        <f>IF(AL132&gt;'Data Spread &amp; Correlation'!C$8+'Data Spread &amp; Correlation'!C$9,1,0)</f>
        <v>0</v>
      </c>
      <c r="AW132">
        <f>IF(AM132&gt;'Data Spread &amp; Correlation'!D$8+'Data Spread &amp; Correlation'!D$9,1,0)</f>
        <v>0</v>
      </c>
    </row>
    <row r="133" spans="1:49" x14ac:dyDescent="0.2">
      <c r="A133" t="str">
        <f t="shared" ref="A133:A196" si="26">LEFT(C133,LEN(C133)-6)</f>
        <v>Indiana</v>
      </c>
      <c r="B133" t="str">
        <f t="shared" ref="B133:B196" si="27">RIGHT(C133,4)</f>
        <v>2012</v>
      </c>
      <c r="C133" s="11" t="s">
        <v>162</v>
      </c>
      <c r="D133" s="19">
        <v>65</v>
      </c>
      <c r="E133" s="20">
        <v>41</v>
      </c>
      <c r="F133" s="20">
        <v>44</v>
      </c>
      <c r="G133" s="20">
        <v>54</v>
      </c>
      <c r="H133" s="20">
        <v>67</v>
      </c>
      <c r="I133" s="20">
        <v>47</v>
      </c>
      <c r="J133" s="20">
        <v>51</v>
      </c>
      <c r="K133" s="20">
        <v>51</v>
      </c>
      <c r="L133" s="20">
        <v>67</v>
      </c>
      <c r="M133" s="20">
        <v>244</v>
      </c>
      <c r="N133" s="21">
        <v>472</v>
      </c>
      <c r="O133" s="21">
        <f t="shared" si="25"/>
        <v>1203</v>
      </c>
      <c r="P133" s="22">
        <v>34600257</v>
      </c>
      <c r="Q133" s="23">
        <v>17211438</v>
      </c>
      <c r="R133" s="23">
        <v>17388819</v>
      </c>
      <c r="S133" s="23">
        <v>2352575</v>
      </c>
      <c r="T133" s="23">
        <v>2339680</v>
      </c>
      <c r="U133" s="23">
        <v>2420135</v>
      </c>
      <c r="V133" s="23">
        <v>2582907</v>
      </c>
      <c r="W133" s="23">
        <v>2519978</v>
      </c>
      <c r="X133" s="23">
        <v>2516116</v>
      </c>
      <c r="Y133" s="23">
        <v>2387030</v>
      </c>
      <c r="Z133" s="23">
        <v>2390968</v>
      </c>
      <c r="AA133" s="23">
        <v>2456259</v>
      </c>
      <c r="AB133" s="23">
        <v>2490072</v>
      </c>
      <c r="AC133" s="23">
        <v>2393939</v>
      </c>
      <c r="AD133" s="23">
        <v>2068024</v>
      </c>
      <c r="AE133" s="23">
        <v>1714632</v>
      </c>
      <c r="AF133" s="23">
        <v>1233004</v>
      </c>
      <c r="AG133" s="23">
        <v>914626</v>
      </c>
      <c r="AH133" s="23">
        <v>715361</v>
      </c>
      <c r="AI133" s="23">
        <v>562116</v>
      </c>
      <c r="AJ133" s="24">
        <v>552106</v>
      </c>
      <c r="AK133" s="32">
        <f t="shared" ref="AK133:AK196" si="28">(D133+E133)/S133</f>
        <v>4.505701199749211E-5</v>
      </c>
      <c r="AL133" s="25">
        <f t="shared" ref="AL133:AL196" si="29">J133/(T133+U133)</f>
        <v>1.0714702147037227E-5</v>
      </c>
      <c r="AM133" s="25">
        <f t="shared" ref="AM133:AM196" si="30">F133/(V133+W133)</f>
        <v>8.6225733090202897E-6</v>
      </c>
      <c r="AN133" s="25">
        <f t="shared" ref="AN133:AN196" si="31">G133/(X133+Y133)</f>
        <v>1.1013337151290213E-5</v>
      </c>
      <c r="AO133" s="25">
        <f t="shared" ref="AO133:AO196" si="32">H133/(Z133+AA133)</f>
        <v>1.3822335945892362E-5</v>
      </c>
      <c r="AP133" s="25">
        <f t="shared" ref="AP133:AP196" si="33">I133/(AB133+AC133)</f>
        <v>9.6232379493002774E-6</v>
      </c>
      <c r="AQ133" s="25">
        <f t="shared" ref="AQ133:AQ196" si="34">K133/(AD133+AE133)</f>
        <v>1.3482590010828371E-5</v>
      </c>
      <c r="AR133" s="25">
        <f t="shared" ref="AR133:AR196" si="35">L133/(AF133+AG133)</f>
        <v>3.1197180147418318E-5</v>
      </c>
      <c r="AS133" s="25">
        <f t="shared" ref="AS133:AS196" si="36">M133/(AH133+AI133)</f>
        <v>1.9100148182707007E-4</v>
      </c>
      <c r="AT133" s="33">
        <f t="shared" ref="AT133:AT196" si="37">O133/AJ133</f>
        <v>2.1789294084831536E-3</v>
      </c>
      <c r="AV133">
        <f>IF(AL133&gt;'Data Spread &amp; Correlation'!C$8+'Data Spread &amp; Correlation'!C$9,1,0)</f>
        <v>0</v>
      </c>
      <c r="AW133">
        <f>IF(AM133&gt;'Data Spread &amp; Correlation'!D$8+'Data Spread &amp; Correlation'!D$9,1,0)</f>
        <v>0</v>
      </c>
    </row>
    <row r="134" spans="1:49" x14ac:dyDescent="0.2">
      <c r="A134" t="str">
        <f t="shared" si="26"/>
        <v>Indiana</v>
      </c>
      <c r="B134" t="str">
        <f t="shared" si="27"/>
        <v>2013</v>
      </c>
      <c r="C134" s="11" t="s">
        <v>163</v>
      </c>
      <c r="D134" s="19">
        <v>64</v>
      </c>
      <c r="E134" s="20">
        <v>38</v>
      </c>
      <c r="F134" s="20">
        <v>55</v>
      </c>
      <c r="G134" s="20">
        <v>38</v>
      </c>
      <c r="H134" s="20">
        <v>43</v>
      </c>
      <c r="I134" s="20">
        <v>46</v>
      </c>
      <c r="J134" s="20">
        <v>47</v>
      </c>
      <c r="K134" s="20">
        <v>90</v>
      </c>
      <c r="L134" s="20">
        <v>123</v>
      </c>
      <c r="M134" s="20">
        <v>265</v>
      </c>
      <c r="N134" s="21">
        <v>532</v>
      </c>
      <c r="O134" s="21">
        <f t="shared" ref="O134:O197" si="38">SUM(D134:N134)</f>
        <v>1341</v>
      </c>
      <c r="P134" s="22">
        <v>5585584</v>
      </c>
      <c r="Q134" s="23">
        <v>2737687</v>
      </c>
      <c r="R134" s="23">
        <v>2847897</v>
      </c>
      <c r="S134" s="23">
        <v>355328</v>
      </c>
      <c r="T134" s="23">
        <v>357734</v>
      </c>
      <c r="U134" s="23">
        <v>373240</v>
      </c>
      <c r="V134" s="23">
        <v>395304</v>
      </c>
      <c r="W134" s="23">
        <v>384829</v>
      </c>
      <c r="X134" s="23">
        <v>383319</v>
      </c>
      <c r="Y134" s="23">
        <v>359189</v>
      </c>
      <c r="Z134" s="23">
        <v>339847</v>
      </c>
      <c r="AA134" s="23">
        <v>366728</v>
      </c>
      <c r="AB134" s="23">
        <v>407479</v>
      </c>
      <c r="AC134" s="23">
        <v>413222</v>
      </c>
      <c r="AD134" s="23">
        <v>368249</v>
      </c>
      <c r="AE134" s="23">
        <v>312667</v>
      </c>
      <c r="AF134" s="23">
        <v>232506</v>
      </c>
      <c r="AG134" s="23">
        <v>177293</v>
      </c>
      <c r="AH134" s="23">
        <v>141092</v>
      </c>
      <c r="AI134" s="23">
        <v>109296</v>
      </c>
      <c r="AJ134" s="24">
        <v>106362</v>
      </c>
      <c r="AK134" s="32">
        <f t="shared" si="28"/>
        <v>2.8705871757925071E-4</v>
      </c>
      <c r="AL134" s="25">
        <f t="shared" si="29"/>
        <v>6.4297772560993963E-5</v>
      </c>
      <c r="AM134" s="25">
        <f t="shared" si="30"/>
        <v>7.0500799222696642E-5</v>
      </c>
      <c r="AN134" s="25">
        <f t="shared" si="31"/>
        <v>5.1177899766736522E-5</v>
      </c>
      <c r="AO134" s="25">
        <f t="shared" si="32"/>
        <v>6.0856950783710153E-5</v>
      </c>
      <c r="AP134" s="25">
        <f t="shared" si="33"/>
        <v>5.6049645364146019E-5</v>
      </c>
      <c r="AQ134" s="25">
        <f t="shared" si="34"/>
        <v>1.3217489381950196E-4</v>
      </c>
      <c r="AR134" s="25">
        <f t="shared" si="35"/>
        <v>3.0014714530782161E-4</v>
      </c>
      <c r="AS134" s="25">
        <f t="shared" si="36"/>
        <v>1.0583574292697734E-3</v>
      </c>
      <c r="AT134" s="33">
        <f t="shared" si="37"/>
        <v>1.2607886275173464E-2</v>
      </c>
      <c r="AV134">
        <f>IF(AL134&gt;'Data Spread &amp; Correlation'!C$8+'Data Spread &amp; Correlation'!C$9,1,0)</f>
        <v>0</v>
      </c>
      <c r="AW134">
        <f>IF(AM134&gt;'Data Spread &amp; Correlation'!D$8+'Data Spread &amp; Correlation'!D$9,1,0)</f>
        <v>0</v>
      </c>
    </row>
    <row r="135" spans="1:49" x14ac:dyDescent="0.2">
      <c r="A135" t="str">
        <f t="shared" si="26"/>
        <v>Indiana</v>
      </c>
      <c r="B135" t="str">
        <f t="shared" si="27"/>
        <v>2014</v>
      </c>
      <c r="C135" s="11" t="s">
        <v>164</v>
      </c>
      <c r="D135" s="19">
        <v>66</v>
      </c>
      <c r="E135" s="20">
        <v>51</v>
      </c>
      <c r="F135" s="20">
        <v>42</v>
      </c>
      <c r="G135" s="20">
        <v>63</v>
      </c>
      <c r="H135" s="20">
        <v>43</v>
      </c>
      <c r="I135" s="20">
        <v>71</v>
      </c>
      <c r="J135" s="20">
        <v>57</v>
      </c>
      <c r="K135" s="20">
        <v>102</v>
      </c>
      <c r="L135" s="20">
        <v>111</v>
      </c>
      <c r="M135" s="20">
        <v>250</v>
      </c>
      <c r="N135" s="21">
        <v>455</v>
      </c>
      <c r="O135" s="21">
        <f t="shared" si="38"/>
        <v>1311</v>
      </c>
      <c r="P135" s="22">
        <v>6588660</v>
      </c>
      <c r="Q135" s="23">
        <v>3274936</v>
      </c>
      <c r="R135" s="23">
        <v>3313724</v>
      </c>
      <c r="S135" s="23">
        <v>495466</v>
      </c>
      <c r="T135" s="23">
        <v>500679</v>
      </c>
      <c r="U135" s="23">
        <v>484883</v>
      </c>
      <c r="V135" s="23">
        <v>477537</v>
      </c>
      <c r="W135" s="23">
        <v>482785</v>
      </c>
      <c r="X135" s="23">
        <v>488418</v>
      </c>
      <c r="Y135" s="23">
        <v>474649</v>
      </c>
      <c r="Z135" s="23">
        <v>459134</v>
      </c>
      <c r="AA135" s="23">
        <v>440887</v>
      </c>
      <c r="AB135" s="23">
        <v>443551</v>
      </c>
      <c r="AC135" s="23">
        <v>434981</v>
      </c>
      <c r="AD135" s="23">
        <v>375487</v>
      </c>
      <c r="AE135" s="23">
        <v>320000</v>
      </c>
      <c r="AF135" s="23">
        <v>234268</v>
      </c>
      <c r="AG135" s="23">
        <v>170812</v>
      </c>
      <c r="AH135" s="23">
        <v>128149</v>
      </c>
      <c r="AI135" s="23">
        <v>92559</v>
      </c>
      <c r="AJ135" s="24">
        <v>82353</v>
      </c>
      <c r="AK135" s="32">
        <f t="shared" si="28"/>
        <v>2.3614132957660062E-4</v>
      </c>
      <c r="AL135" s="25">
        <f t="shared" si="29"/>
        <v>5.7835022048333846E-5</v>
      </c>
      <c r="AM135" s="25">
        <f t="shared" si="30"/>
        <v>4.3735330441247831E-5</v>
      </c>
      <c r="AN135" s="25">
        <f t="shared" si="31"/>
        <v>6.541600947805293E-5</v>
      </c>
      <c r="AO135" s="25">
        <f t="shared" si="32"/>
        <v>4.7776662988974699E-5</v>
      </c>
      <c r="AP135" s="25">
        <f t="shared" si="33"/>
        <v>8.0816635022970141E-5</v>
      </c>
      <c r="AQ135" s="25">
        <f t="shared" si="34"/>
        <v>1.4665982254161473E-4</v>
      </c>
      <c r="AR135" s="25">
        <f t="shared" si="35"/>
        <v>2.7401994667719954E-4</v>
      </c>
      <c r="AS135" s="25">
        <f t="shared" si="36"/>
        <v>1.1327183427877559E-3</v>
      </c>
      <c r="AT135" s="33">
        <f t="shared" si="37"/>
        <v>1.5919274343375468E-2</v>
      </c>
      <c r="AV135">
        <f>IF(AL135&gt;'Data Spread &amp; Correlation'!C$8+'Data Spread &amp; Correlation'!C$9,1,0)</f>
        <v>0</v>
      </c>
      <c r="AW135">
        <f>IF(AM135&gt;'Data Spread &amp; Correlation'!D$8+'Data Spread &amp; Correlation'!D$9,1,0)</f>
        <v>0</v>
      </c>
    </row>
    <row r="136" spans="1:49" x14ac:dyDescent="0.2">
      <c r="A136" t="str">
        <f t="shared" si="26"/>
        <v>Indiana</v>
      </c>
      <c r="B136" t="str">
        <f t="shared" si="27"/>
        <v>2015</v>
      </c>
      <c r="C136" s="11" t="s">
        <v>165</v>
      </c>
      <c r="D136" s="19">
        <v>51</v>
      </c>
      <c r="E136" s="20">
        <v>71</v>
      </c>
      <c r="F136" s="20">
        <v>54</v>
      </c>
      <c r="G136" s="20">
        <v>42</v>
      </c>
      <c r="H136" s="20">
        <v>45</v>
      </c>
      <c r="I136" s="20">
        <v>46</v>
      </c>
      <c r="J136" s="20">
        <v>44</v>
      </c>
      <c r="K136" s="20">
        <v>69</v>
      </c>
      <c r="L136" s="20">
        <v>138</v>
      </c>
      <c r="M136" s="20">
        <v>273</v>
      </c>
      <c r="N136" s="21">
        <v>480</v>
      </c>
      <c r="O136" s="21">
        <f t="shared" si="38"/>
        <v>1313</v>
      </c>
      <c r="P136" s="22">
        <v>13426509</v>
      </c>
      <c r="Q136" s="23">
        <v>6564737</v>
      </c>
      <c r="R136" s="23">
        <v>6861772</v>
      </c>
      <c r="S136" s="23">
        <v>785770</v>
      </c>
      <c r="T136" s="23">
        <v>812406</v>
      </c>
      <c r="U136" s="23">
        <v>828824</v>
      </c>
      <c r="V136" s="23">
        <v>907322</v>
      </c>
      <c r="W136" s="23">
        <v>924058</v>
      </c>
      <c r="X136" s="23">
        <v>894932</v>
      </c>
      <c r="Y136" s="23">
        <v>854340</v>
      </c>
      <c r="Z136" s="23">
        <v>805495</v>
      </c>
      <c r="AA136" s="23">
        <v>879536</v>
      </c>
      <c r="AB136" s="23">
        <v>933620</v>
      </c>
      <c r="AC136" s="23">
        <v>992975</v>
      </c>
      <c r="AD136" s="23">
        <v>938060</v>
      </c>
      <c r="AE136" s="23">
        <v>818265</v>
      </c>
      <c r="AF136" s="23">
        <v>622989</v>
      </c>
      <c r="AG136" s="23">
        <v>458636</v>
      </c>
      <c r="AH136" s="23">
        <v>358898</v>
      </c>
      <c r="AI136" s="23">
        <v>294280</v>
      </c>
      <c r="AJ136" s="24">
        <v>318282</v>
      </c>
      <c r="AK136" s="32">
        <f t="shared" si="28"/>
        <v>1.5526171780546471E-4</v>
      </c>
      <c r="AL136" s="25">
        <f t="shared" si="29"/>
        <v>2.6809161421616715E-5</v>
      </c>
      <c r="AM136" s="25">
        <f t="shared" si="30"/>
        <v>2.9485961406152737E-5</v>
      </c>
      <c r="AN136" s="25">
        <f t="shared" si="31"/>
        <v>2.4009988155072511E-5</v>
      </c>
      <c r="AO136" s="25">
        <f t="shared" si="32"/>
        <v>2.6705740131783927E-5</v>
      </c>
      <c r="AP136" s="25">
        <f t="shared" si="33"/>
        <v>2.3876320658986451E-5</v>
      </c>
      <c r="AQ136" s="25">
        <f t="shared" si="34"/>
        <v>3.9286578509102814E-5</v>
      </c>
      <c r="AR136" s="25">
        <f t="shared" si="35"/>
        <v>1.2758580839015369E-4</v>
      </c>
      <c r="AS136" s="25">
        <f t="shared" si="36"/>
        <v>4.1795651415081343E-4</v>
      </c>
      <c r="AT136" s="33">
        <f t="shared" si="37"/>
        <v>4.1252725570406117E-3</v>
      </c>
      <c r="AV136">
        <f>IF(AL136&gt;'Data Spread &amp; Correlation'!C$8+'Data Spread &amp; Correlation'!C$9,1,0)</f>
        <v>0</v>
      </c>
      <c r="AW136">
        <f>IF(AM136&gt;'Data Spread &amp; Correlation'!D$8+'Data Spread &amp; Correlation'!D$9,1,0)</f>
        <v>0</v>
      </c>
    </row>
    <row r="137" spans="1:49" x14ac:dyDescent="0.2">
      <c r="A137" t="str">
        <f t="shared" si="26"/>
        <v>Indiana</v>
      </c>
      <c r="B137" t="str">
        <f t="shared" si="27"/>
        <v>2016</v>
      </c>
      <c r="C137" s="11" t="s">
        <v>166</v>
      </c>
      <c r="D137" s="19">
        <v>59</v>
      </c>
      <c r="E137" s="20">
        <v>62</v>
      </c>
      <c r="F137" s="20">
        <v>70</v>
      </c>
      <c r="G137" s="20">
        <v>38</v>
      </c>
      <c r="H137" s="20">
        <v>61</v>
      </c>
      <c r="I137" s="20">
        <v>63</v>
      </c>
      <c r="J137" s="20">
        <v>67</v>
      </c>
      <c r="K137" s="20">
        <v>82</v>
      </c>
      <c r="L137" s="20">
        <v>149</v>
      </c>
      <c r="M137" s="20">
        <v>229</v>
      </c>
      <c r="N137" s="21">
        <v>387</v>
      </c>
      <c r="O137" s="21">
        <f t="shared" si="38"/>
        <v>1267</v>
      </c>
      <c r="P137" s="22">
        <v>8654165</v>
      </c>
      <c r="Q137" s="23">
        <v>4277543</v>
      </c>
      <c r="R137" s="23">
        <v>4376622</v>
      </c>
      <c r="S137" s="23">
        <v>529832</v>
      </c>
      <c r="T137" s="23">
        <v>547545</v>
      </c>
      <c r="U137" s="23">
        <v>549501</v>
      </c>
      <c r="V137" s="23">
        <v>557780</v>
      </c>
      <c r="W137" s="23">
        <v>584771</v>
      </c>
      <c r="X137" s="23">
        <v>594622</v>
      </c>
      <c r="Y137" s="23">
        <v>593146</v>
      </c>
      <c r="Z137" s="23">
        <v>559626</v>
      </c>
      <c r="AA137" s="23">
        <v>593241</v>
      </c>
      <c r="AB137" s="23">
        <v>609351</v>
      </c>
      <c r="AC137" s="23">
        <v>630266</v>
      </c>
      <c r="AD137" s="23">
        <v>580949</v>
      </c>
      <c r="AE137" s="23">
        <v>507599</v>
      </c>
      <c r="AF137" s="23">
        <v>401132</v>
      </c>
      <c r="AG137" s="23">
        <v>291294</v>
      </c>
      <c r="AH137" s="23">
        <v>206936</v>
      </c>
      <c r="AI137" s="23">
        <v>155303</v>
      </c>
      <c r="AJ137" s="24">
        <v>156894</v>
      </c>
      <c r="AK137" s="32">
        <f t="shared" si="28"/>
        <v>2.2837427712935421E-4</v>
      </c>
      <c r="AL137" s="25">
        <f t="shared" si="29"/>
        <v>6.1073099942937677E-5</v>
      </c>
      <c r="AM137" s="25">
        <f t="shared" si="30"/>
        <v>6.126641174004487E-5</v>
      </c>
      <c r="AN137" s="25">
        <f t="shared" si="31"/>
        <v>3.1992779734763018E-5</v>
      </c>
      <c r="AO137" s="25">
        <f t="shared" si="32"/>
        <v>5.2911567422781642E-5</v>
      </c>
      <c r="AP137" s="25">
        <f t="shared" si="33"/>
        <v>5.0822149099278248E-5</v>
      </c>
      <c r="AQ137" s="25">
        <f t="shared" si="34"/>
        <v>7.5329705258748357E-5</v>
      </c>
      <c r="AR137" s="25">
        <f t="shared" si="35"/>
        <v>2.151854494198658E-4</v>
      </c>
      <c r="AS137" s="25">
        <f t="shared" si="36"/>
        <v>6.3217930703209763E-4</v>
      </c>
      <c r="AT137" s="33">
        <f t="shared" si="37"/>
        <v>8.0755159534462752E-3</v>
      </c>
      <c r="AV137">
        <f>IF(AL137&gt;'Data Spread &amp; Correlation'!C$8+'Data Spread &amp; Correlation'!C$9,1,0)</f>
        <v>0</v>
      </c>
      <c r="AW137">
        <f>IF(AM137&gt;'Data Spread &amp; Correlation'!D$8+'Data Spread &amp; Correlation'!D$9,1,0)</f>
        <v>0</v>
      </c>
    </row>
    <row r="138" spans="1:49" x14ac:dyDescent="0.2">
      <c r="A138" t="str">
        <f t="shared" si="26"/>
        <v>Indiana</v>
      </c>
      <c r="B138" t="str">
        <f t="shared" si="27"/>
        <v>2017</v>
      </c>
      <c r="C138" s="11" t="s">
        <v>167</v>
      </c>
      <c r="D138" s="19">
        <v>46</v>
      </c>
      <c r="E138" s="20">
        <v>60</v>
      </c>
      <c r="F138" s="20">
        <v>64</v>
      </c>
      <c r="G138" s="20">
        <v>64</v>
      </c>
      <c r="H138" s="20">
        <v>56</v>
      </c>
      <c r="I138" s="20">
        <v>69</v>
      </c>
      <c r="J138" s="20">
        <v>40</v>
      </c>
      <c r="K138" s="20">
        <v>81</v>
      </c>
      <c r="L138" s="20">
        <v>166</v>
      </c>
      <c r="M138" s="20">
        <v>276</v>
      </c>
      <c r="N138" s="21">
        <v>456</v>
      </c>
      <c r="O138" s="21">
        <f t="shared" si="38"/>
        <v>1378</v>
      </c>
      <c r="P138" s="22">
        <v>14349656</v>
      </c>
      <c r="Q138" s="23">
        <v>6975286</v>
      </c>
      <c r="R138" s="23">
        <v>7374370</v>
      </c>
      <c r="S138" s="23">
        <v>815521</v>
      </c>
      <c r="T138" s="23">
        <v>858018</v>
      </c>
      <c r="U138" s="23">
        <v>883020</v>
      </c>
      <c r="V138" s="23">
        <v>953318</v>
      </c>
      <c r="W138" s="23">
        <v>972917</v>
      </c>
      <c r="X138" s="23">
        <v>930586</v>
      </c>
      <c r="Y138" s="23">
        <v>910214</v>
      </c>
      <c r="Z138" s="23">
        <v>855282</v>
      </c>
      <c r="AA138" s="23">
        <v>926190</v>
      </c>
      <c r="AB138" s="23">
        <v>1017327</v>
      </c>
      <c r="AC138" s="23">
        <v>1095350</v>
      </c>
      <c r="AD138" s="23">
        <v>1032502</v>
      </c>
      <c r="AE138" s="23">
        <v>906770</v>
      </c>
      <c r="AF138" s="23">
        <v>728295</v>
      </c>
      <c r="AG138" s="23">
        <v>514527</v>
      </c>
      <c r="AH138" s="23">
        <v>366791</v>
      </c>
      <c r="AI138" s="23">
        <v>278833</v>
      </c>
      <c r="AJ138" s="24">
        <v>306082</v>
      </c>
      <c r="AK138" s="32">
        <f t="shared" si="28"/>
        <v>1.2997825929681763E-4</v>
      </c>
      <c r="AL138" s="25">
        <f t="shared" si="29"/>
        <v>2.2974800090520713E-5</v>
      </c>
      <c r="AM138" s="25">
        <f t="shared" si="30"/>
        <v>3.3225437187051427E-5</v>
      </c>
      <c r="AN138" s="25">
        <f t="shared" si="31"/>
        <v>3.4767492394611041E-5</v>
      </c>
      <c r="AO138" s="25">
        <f t="shared" si="32"/>
        <v>3.1434678737583299E-5</v>
      </c>
      <c r="AP138" s="25">
        <f t="shared" si="33"/>
        <v>3.265998541187318E-5</v>
      </c>
      <c r="AQ138" s="25">
        <f t="shared" si="34"/>
        <v>4.1768251178792864E-5</v>
      </c>
      <c r="AR138" s="25">
        <f t="shared" si="35"/>
        <v>1.3356699511273538E-4</v>
      </c>
      <c r="AS138" s="25">
        <f t="shared" si="36"/>
        <v>4.2749340173227763E-4</v>
      </c>
      <c r="AT138" s="33">
        <f t="shared" si="37"/>
        <v>4.5020615390646947E-3</v>
      </c>
      <c r="AV138">
        <f>IF(AL138&gt;'Data Spread &amp; Correlation'!C$8+'Data Spread &amp; Correlation'!C$9,1,0)</f>
        <v>0</v>
      </c>
      <c r="AW138">
        <f>IF(AM138&gt;'Data Spread &amp; Correlation'!D$8+'Data Spread &amp; Correlation'!D$9,1,0)</f>
        <v>0</v>
      </c>
    </row>
    <row r="139" spans="1:49" x14ac:dyDescent="0.2">
      <c r="A139" t="str">
        <f t="shared" si="26"/>
        <v>Iowa</v>
      </c>
      <c r="B139" t="str">
        <f t="shared" si="27"/>
        <v>2009</v>
      </c>
      <c r="C139" s="11" t="s">
        <v>168</v>
      </c>
      <c r="D139" s="19">
        <v>50</v>
      </c>
      <c r="E139" s="20">
        <v>73</v>
      </c>
      <c r="F139" s="20">
        <v>62</v>
      </c>
      <c r="G139" s="20">
        <v>54</v>
      </c>
      <c r="H139" s="20">
        <v>55</v>
      </c>
      <c r="I139" s="20">
        <v>66</v>
      </c>
      <c r="J139" s="20">
        <v>55</v>
      </c>
      <c r="K139" s="20">
        <v>47</v>
      </c>
      <c r="L139" s="20">
        <v>76</v>
      </c>
      <c r="M139" s="20">
        <v>152</v>
      </c>
      <c r="N139" s="21">
        <v>342</v>
      </c>
      <c r="O139" s="21">
        <f t="shared" si="38"/>
        <v>1032</v>
      </c>
      <c r="P139" s="22">
        <v>2868197</v>
      </c>
      <c r="Q139" s="23">
        <v>1413494</v>
      </c>
      <c r="R139" s="23">
        <v>1454703</v>
      </c>
      <c r="S139" s="23">
        <v>189084</v>
      </c>
      <c r="T139" s="23">
        <v>182620</v>
      </c>
      <c r="U139" s="23">
        <v>188264</v>
      </c>
      <c r="V139" s="23">
        <v>210350</v>
      </c>
      <c r="W139" s="23">
        <v>219394</v>
      </c>
      <c r="X139" s="23">
        <v>177240</v>
      </c>
      <c r="Y139" s="23">
        <v>164369</v>
      </c>
      <c r="Z139" s="23">
        <v>177094</v>
      </c>
      <c r="AA139" s="23">
        <v>194834</v>
      </c>
      <c r="AB139" s="23">
        <v>215832</v>
      </c>
      <c r="AC139" s="23">
        <v>206852</v>
      </c>
      <c r="AD139" s="23">
        <v>180931</v>
      </c>
      <c r="AE139" s="23">
        <v>138622</v>
      </c>
      <c r="AF139" s="23">
        <v>108163</v>
      </c>
      <c r="AG139" s="23">
        <v>94189</v>
      </c>
      <c r="AH139" s="23">
        <v>83224</v>
      </c>
      <c r="AI139" s="23">
        <v>68148</v>
      </c>
      <c r="AJ139" s="24">
        <v>68435</v>
      </c>
      <c r="AK139" s="32">
        <f t="shared" si="28"/>
        <v>6.5050453766579935E-4</v>
      </c>
      <c r="AL139" s="25">
        <f t="shared" si="29"/>
        <v>1.4829434540179678E-4</v>
      </c>
      <c r="AM139" s="25">
        <f t="shared" si="30"/>
        <v>1.4427193864254069E-4</v>
      </c>
      <c r="AN139" s="25">
        <f t="shared" si="31"/>
        <v>1.5807546054114499E-4</v>
      </c>
      <c r="AO139" s="25">
        <f t="shared" si="32"/>
        <v>1.4787808393022306E-4</v>
      </c>
      <c r="AP139" s="25">
        <f t="shared" si="33"/>
        <v>1.5614501613498501E-4</v>
      </c>
      <c r="AQ139" s="25">
        <f t="shared" si="34"/>
        <v>1.4708045300779526E-4</v>
      </c>
      <c r="AR139" s="25">
        <f t="shared" si="35"/>
        <v>3.7558314224717327E-4</v>
      </c>
      <c r="AS139" s="25">
        <f t="shared" si="36"/>
        <v>1.0041487197103823E-3</v>
      </c>
      <c r="AT139" s="33">
        <f t="shared" si="37"/>
        <v>1.5080002922481187E-2</v>
      </c>
      <c r="AV139">
        <f>IF(AL139&gt;'Data Spread &amp; Correlation'!C$8+'Data Spread &amp; Correlation'!C$9,1,0)</f>
        <v>0</v>
      </c>
      <c r="AW139">
        <f>IF(AM139&gt;'Data Spread &amp; Correlation'!D$8+'Data Spread &amp; Correlation'!D$9,1,0)</f>
        <v>0</v>
      </c>
    </row>
    <row r="140" spans="1:49" x14ac:dyDescent="0.2">
      <c r="A140" t="str">
        <f t="shared" si="26"/>
        <v>Iowa</v>
      </c>
      <c r="B140" t="str">
        <f t="shared" si="27"/>
        <v>2010</v>
      </c>
      <c r="C140" s="11" t="s">
        <v>169</v>
      </c>
      <c r="D140" s="19">
        <v>46</v>
      </c>
      <c r="E140" s="20">
        <v>63</v>
      </c>
      <c r="F140" s="20">
        <v>38</v>
      </c>
      <c r="G140" s="20">
        <v>62</v>
      </c>
      <c r="H140" s="20">
        <v>49</v>
      </c>
      <c r="I140" s="20">
        <v>47</v>
      </c>
      <c r="J140" s="20">
        <v>71</v>
      </c>
      <c r="K140" s="20">
        <v>41</v>
      </c>
      <c r="L140" s="20">
        <v>66</v>
      </c>
      <c r="M140" s="20">
        <v>127</v>
      </c>
      <c r="N140" s="21">
        <v>319</v>
      </c>
      <c r="O140" s="21">
        <f t="shared" si="38"/>
        <v>929</v>
      </c>
      <c r="P140" s="22">
        <v>5581334</v>
      </c>
      <c r="Q140" s="23">
        <v>2745585</v>
      </c>
      <c r="R140" s="23">
        <v>2835749</v>
      </c>
      <c r="S140" s="23">
        <v>372240</v>
      </c>
      <c r="T140" s="23">
        <v>377184</v>
      </c>
      <c r="U140" s="23">
        <v>386421</v>
      </c>
      <c r="V140" s="23">
        <v>413183</v>
      </c>
      <c r="W140" s="23">
        <v>396701</v>
      </c>
      <c r="X140" s="23">
        <v>365428</v>
      </c>
      <c r="Y140" s="23">
        <v>348224</v>
      </c>
      <c r="Z140" s="23">
        <v>362466</v>
      </c>
      <c r="AA140" s="23">
        <v>384773</v>
      </c>
      <c r="AB140" s="23">
        <v>417430</v>
      </c>
      <c r="AC140" s="23">
        <v>400921</v>
      </c>
      <c r="AD140" s="23">
        <v>349320</v>
      </c>
      <c r="AE140" s="23">
        <v>280088</v>
      </c>
      <c r="AF140" s="23">
        <v>212006</v>
      </c>
      <c r="AG140" s="23">
        <v>166990</v>
      </c>
      <c r="AH140" s="23">
        <v>140765</v>
      </c>
      <c r="AI140" s="23">
        <v>110154</v>
      </c>
      <c r="AJ140" s="24">
        <v>98575</v>
      </c>
      <c r="AK140" s="32">
        <f t="shared" si="28"/>
        <v>2.9282183537502688E-4</v>
      </c>
      <c r="AL140" s="25">
        <f t="shared" si="29"/>
        <v>9.2980009298000935E-5</v>
      </c>
      <c r="AM140" s="25">
        <f t="shared" si="30"/>
        <v>4.6920299697240594E-5</v>
      </c>
      <c r="AN140" s="25">
        <f t="shared" si="31"/>
        <v>8.6877077343018724E-5</v>
      </c>
      <c r="AO140" s="25">
        <f t="shared" si="32"/>
        <v>6.557473579403645E-5</v>
      </c>
      <c r="AP140" s="25">
        <f t="shared" si="33"/>
        <v>5.7432568665523716E-5</v>
      </c>
      <c r="AQ140" s="25">
        <f t="shared" si="34"/>
        <v>6.5140576541766236E-5</v>
      </c>
      <c r="AR140" s="25">
        <f t="shared" si="35"/>
        <v>1.7414431814583795E-4</v>
      </c>
      <c r="AS140" s="25">
        <f t="shared" si="36"/>
        <v>5.0613943144998984E-4</v>
      </c>
      <c r="AT140" s="33">
        <f t="shared" si="37"/>
        <v>9.4242962211514084E-3</v>
      </c>
      <c r="AV140">
        <f>IF(AL140&gt;'Data Spread &amp; Correlation'!C$8+'Data Spread &amp; Correlation'!C$9,1,0)</f>
        <v>0</v>
      </c>
      <c r="AW140">
        <f>IF(AM140&gt;'Data Spread &amp; Correlation'!D$8+'Data Spread &amp; Correlation'!D$9,1,0)</f>
        <v>0</v>
      </c>
    </row>
    <row r="141" spans="1:49" x14ac:dyDescent="0.2">
      <c r="A141" t="str">
        <f t="shared" si="26"/>
        <v>Iowa</v>
      </c>
      <c r="B141" t="str">
        <f t="shared" si="27"/>
        <v>2011</v>
      </c>
      <c r="C141" s="11" t="s">
        <v>170</v>
      </c>
      <c r="D141" s="19">
        <v>61</v>
      </c>
      <c r="E141" s="20">
        <v>54</v>
      </c>
      <c r="F141" s="20">
        <v>38</v>
      </c>
      <c r="G141" s="20">
        <v>44</v>
      </c>
      <c r="H141" s="20">
        <v>47</v>
      </c>
      <c r="I141" s="20">
        <v>47</v>
      </c>
      <c r="J141" s="20">
        <v>68</v>
      </c>
      <c r="K141" s="20">
        <v>63</v>
      </c>
      <c r="L141" s="20">
        <v>48</v>
      </c>
      <c r="M141" s="20">
        <v>127</v>
      </c>
      <c r="N141" s="21">
        <v>388</v>
      </c>
      <c r="O141" s="21">
        <f t="shared" si="38"/>
        <v>985</v>
      </c>
      <c r="P141" s="22">
        <v>10350456</v>
      </c>
      <c r="Q141" s="23">
        <v>5081386</v>
      </c>
      <c r="R141" s="23">
        <v>5269070</v>
      </c>
      <c r="S141" s="23">
        <v>700166</v>
      </c>
      <c r="T141" s="23">
        <v>705225</v>
      </c>
      <c r="U141" s="23">
        <v>718417</v>
      </c>
      <c r="V141" s="23">
        <v>748988</v>
      </c>
      <c r="W141" s="23">
        <v>725300</v>
      </c>
      <c r="X141" s="23">
        <v>766197</v>
      </c>
      <c r="Y141" s="23">
        <v>718835</v>
      </c>
      <c r="Z141" s="23">
        <v>698528</v>
      </c>
      <c r="AA141" s="23">
        <v>707035</v>
      </c>
      <c r="AB141" s="23">
        <v>743856</v>
      </c>
      <c r="AC141" s="23">
        <v>722595</v>
      </c>
      <c r="AD141" s="23">
        <v>629254</v>
      </c>
      <c r="AE141" s="23">
        <v>512107</v>
      </c>
      <c r="AF141" s="23">
        <v>376814</v>
      </c>
      <c r="AG141" s="23">
        <v>282940</v>
      </c>
      <c r="AH141" s="23">
        <v>228437</v>
      </c>
      <c r="AI141" s="23">
        <v>181239</v>
      </c>
      <c r="AJ141" s="24">
        <v>175417</v>
      </c>
      <c r="AK141" s="32">
        <f t="shared" si="28"/>
        <v>1.6424676433874253E-4</v>
      </c>
      <c r="AL141" s="25">
        <f t="shared" si="29"/>
        <v>4.7764817278501194E-5</v>
      </c>
      <c r="AM141" s="25">
        <f t="shared" si="30"/>
        <v>2.5775153836970794E-5</v>
      </c>
      <c r="AN141" s="25">
        <f t="shared" si="31"/>
        <v>2.9628991159786456E-5</v>
      </c>
      <c r="AO141" s="25">
        <f t="shared" si="32"/>
        <v>3.3438558072459224E-5</v>
      </c>
      <c r="AP141" s="25">
        <f t="shared" si="33"/>
        <v>3.2050167376884738E-5</v>
      </c>
      <c r="AQ141" s="25">
        <f t="shared" si="34"/>
        <v>5.5197260113145622E-5</v>
      </c>
      <c r="AR141" s="25">
        <f t="shared" si="35"/>
        <v>7.2754390272738024E-5</v>
      </c>
      <c r="AS141" s="25">
        <f t="shared" si="36"/>
        <v>3.1000107401946906E-4</v>
      </c>
      <c r="AT141" s="33">
        <f t="shared" si="37"/>
        <v>5.6151912300404175E-3</v>
      </c>
      <c r="AV141">
        <f>IF(AL141&gt;'Data Spread &amp; Correlation'!C$8+'Data Spread &amp; Correlation'!C$9,1,0)</f>
        <v>0</v>
      </c>
      <c r="AW141">
        <f>IF(AM141&gt;'Data Spread &amp; Correlation'!D$8+'Data Spread &amp; Correlation'!D$9,1,0)</f>
        <v>0</v>
      </c>
    </row>
    <row r="142" spans="1:49" x14ac:dyDescent="0.2">
      <c r="A142" t="str">
        <f t="shared" si="26"/>
        <v>Iowa</v>
      </c>
      <c r="B142" t="str">
        <f t="shared" si="27"/>
        <v>2012</v>
      </c>
      <c r="C142" s="11" t="s">
        <v>171</v>
      </c>
      <c r="D142" s="19">
        <v>55</v>
      </c>
      <c r="E142" s="20">
        <v>56</v>
      </c>
      <c r="F142" s="20">
        <v>50</v>
      </c>
      <c r="G142" s="20">
        <v>67</v>
      </c>
      <c r="H142" s="20">
        <v>52</v>
      </c>
      <c r="I142" s="20">
        <v>59</v>
      </c>
      <c r="J142" s="20">
        <v>84</v>
      </c>
      <c r="K142" s="20">
        <v>50</v>
      </c>
      <c r="L142" s="20">
        <v>60</v>
      </c>
      <c r="M142" s="20">
        <v>123</v>
      </c>
      <c r="N142" s="21">
        <v>411</v>
      </c>
      <c r="O142" s="21">
        <f t="shared" si="38"/>
        <v>1067</v>
      </c>
      <c r="P142" s="22">
        <v>18476513</v>
      </c>
      <c r="Q142" s="23">
        <v>9041217</v>
      </c>
      <c r="R142" s="23">
        <v>9435296</v>
      </c>
      <c r="S142" s="23">
        <v>1093236</v>
      </c>
      <c r="T142" s="23">
        <v>1102931</v>
      </c>
      <c r="U142" s="23">
        <v>1134097</v>
      </c>
      <c r="V142" s="23">
        <v>1252098</v>
      </c>
      <c r="W142" s="23">
        <v>1316130</v>
      </c>
      <c r="X142" s="23">
        <v>1234917</v>
      </c>
      <c r="Y142" s="23">
        <v>1149322</v>
      </c>
      <c r="Z142" s="23">
        <v>1178364</v>
      </c>
      <c r="AA142" s="23">
        <v>1266825</v>
      </c>
      <c r="AB142" s="23">
        <v>1373076</v>
      </c>
      <c r="AC142" s="23">
        <v>1329034</v>
      </c>
      <c r="AD142" s="23">
        <v>1176763</v>
      </c>
      <c r="AE142" s="23">
        <v>1062095</v>
      </c>
      <c r="AF142" s="23">
        <v>848366</v>
      </c>
      <c r="AG142" s="23">
        <v>659297</v>
      </c>
      <c r="AH142" s="23">
        <v>518914</v>
      </c>
      <c r="AI142" s="23">
        <v>400542</v>
      </c>
      <c r="AJ142" s="24">
        <v>375357</v>
      </c>
      <c r="AK142" s="32">
        <f t="shared" si="28"/>
        <v>1.0153342919552594E-4</v>
      </c>
      <c r="AL142" s="25">
        <f t="shared" si="29"/>
        <v>3.7549820565500296E-5</v>
      </c>
      <c r="AM142" s="25">
        <f t="shared" si="30"/>
        <v>1.9468676457074682E-5</v>
      </c>
      <c r="AN142" s="25">
        <f t="shared" si="31"/>
        <v>2.8101209652220268E-5</v>
      </c>
      <c r="AO142" s="25">
        <f t="shared" si="32"/>
        <v>2.1266249766377976E-5</v>
      </c>
      <c r="AP142" s="25">
        <f t="shared" si="33"/>
        <v>2.1834788369089342E-5</v>
      </c>
      <c r="AQ142" s="25">
        <f t="shared" si="34"/>
        <v>2.2332814318728566E-5</v>
      </c>
      <c r="AR142" s="25">
        <f t="shared" si="35"/>
        <v>3.9796691966308122E-5</v>
      </c>
      <c r="AS142" s="25">
        <f t="shared" si="36"/>
        <v>1.337747537674451E-4</v>
      </c>
      <c r="AT142" s="33">
        <f t="shared" si="37"/>
        <v>2.8426271522843586E-3</v>
      </c>
      <c r="AV142">
        <f>IF(AL142&gt;'Data Spread &amp; Correlation'!C$8+'Data Spread &amp; Correlation'!C$9,1,0)</f>
        <v>0</v>
      </c>
      <c r="AW142">
        <f>IF(AM142&gt;'Data Spread &amp; Correlation'!D$8+'Data Spread &amp; Correlation'!D$9,1,0)</f>
        <v>0</v>
      </c>
    </row>
    <row r="143" spans="1:49" x14ac:dyDescent="0.2">
      <c r="A143" t="str">
        <f t="shared" si="26"/>
        <v>Iowa</v>
      </c>
      <c r="B143" t="str">
        <f t="shared" si="27"/>
        <v>2013</v>
      </c>
      <c r="C143" s="11" t="s">
        <v>172</v>
      </c>
      <c r="D143" s="19">
        <v>67</v>
      </c>
      <c r="E143" s="20">
        <v>69</v>
      </c>
      <c r="F143" s="20">
        <v>56</v>
      </c>
      <c r="G143" s="20">
        <v>46</v>
      </c>
      <c r="H143" s="20">
        <v>50</v>
      </c>
      <c r="I143" s="20">
        <v>49</v>
      </c>
      <c r="J143" s="20">
        <v>30</v>
      </c>
      <c r="K143" s="20">
        <v>37</v>
      </c>
      <c r="L143" s="20">
        <v>77</v>
      </c>
      <c r="M143" s="20">
        <v>164</v>
      </c>
      <c r="N143" s="21">
        <v>452</v>
      </c>
      <c r="O143" s="21">
        <f t="shared" si="38"/>
        <v>1097</v>
      </c>
      <c r="P143" s="22">
        <v>4578864</v>
      </c>
      <c r="Q143" s="23">
        <v>2211065</v>
      </c>
      <c r="R143" s="23">
        <v>2367799</v>
      </c>
      <c r="S143" s="23">
        <v>281233</v>
      </c>
      <c r="T143" s="23">
        <v>291999</v>
      </c>
      <c r="U143" s="23">
        <v>316827</v>
      </c>
      <c r="V143" s="23">
        <v>331076</v>
      </c>
      <c r="W143" s="23">
        <v>335888</v>
      </c>
      <c r="X143" s="23">
        <v>300978</v>
      </c>
      <c r="Y143" s="23">
        <v>292672</v>
      </c>
      <c r="Z143" s="23">
        <v>286434</v>
      </c>
      <c r="AA143" s="23">
        <v>299780</v>
      </c>
      <c r="AB143" s="23">
        <v>307284</v>
      </c>
      <c r="AC143" s="23">
        <v>312682</v>
      </c>
      <c r="AD143" s="23">
        <v>288549</v>
      </c>
      <c r="AE143" s="23">
        <v>272873</v>
      </c>
      <c r="AF143" s="23">
        <v>212654</v>
      </c>
      <c r="AG143" s="23">
        <v>162972</v>
      </c>
      <c r="AH143" s="23">
        <v>119075</v>
      </c>
      <c r="AI143" s="23">
        <v>88000</v>
      </c>
      <c r="AJ143" s="24">
        <v>79817</v>
      </c>
      <c r="AK143" s="32">
        <f t="shared" si="28"/>
        <v>4.8358478556926107E-4</v>
      </c>
      <c r="AL143" s="25">
        <f t="shared" si="29"/>
        <v>4.9275162361659983E-5</v>
      </c>
      <c r="AM143" s="25">
        <f t="shared" si="30"/>
        <v>8.3962552701495133E-5</v>
      </c>
      <c r="AN143" s="25">
        <f t="shared" si="31"/>
        <v>7.7486734607933969E-5</v>
      </c>
      <c r="AO143" s="25">
        <f t="shared" si="32"/>
        <v>8.5293084095569197E-5</v>
      </c>
      <c r="AP143" s="25">
        <f t="shared" si="33"/>
        <v>7.9036592329256763E-5</v>
      </c>
      <c r="AQ143" s="25">
        <f t="shared" si="34"/>
        <v>6.5904079284388568E-5</v>
      </c>
      <c r="AR143" s="25">
        <f t="shared" si="35"/>
        <v>2.0499113479897557E-4</v>
      </c>
      <c r="AS143" s="25">
        <f t="shared" si="36"/>
        <v>7.9198358082820238E-4</v>
      </c>
      <c r="AT143" s="33">
        <f t="shared" si="37"/>
        <v>1.3743939261059674E-2</v>
      </c>
      <c r="AV143">
        <f>IF(AL143&gt;'Data Spread &amp; Correlation'!C$8+'Data Spread &amp; Correlation'!C$9,1,0)</f>
        <v>0</v>
      </c>
      <c r="AW143">
        <f>IF(AM143&gt;'Data Spread &amp; Correlation'!D$8+'Data Spread &amp; Correlation'!D$9,1,0)</f>
        <v>0</v>
      </c>
    </row>
    <row r="144" spans="1:49" x14ac:dyDescent="0.2">
      <c r="A144" t="str">
        <f t="shared" si="26"/>
        <v>Iowa</v>
      </c>
      <c r="B144" t="str">
        <f t="shared" si="27"/>
        <v>2014</v>
      </c>
      <c r="C144" s="11" t="s">
        <v>173</v>
      </c>
      <c r="D144" s="19">
        <v>72</v>
      </c>
      <c r="E144" s="20">
        <v>54</v>
      </c>
      <c r="F144" s="20">
        <v>54</v>
      </c>
      <c r="G144" s="20">
        <v>46</v>
      </c>
      <c r="H144" s="20">
        <v>59</v>
      </c>
      <c r="I144" s="20">
        <v>45</v>
      </c>
      <c r="J144" s="20">
        <v>68</v>
      </c>
      <c r="K144" s="20">
        <v>34</v>
      </c>
      <c r="L144" s="20">
        <v>57</v>
      </c>
      <c r="M144" s="20">
        <v>119</v>
      </c>
      <c r="N144" s="21">
        <v>333</v>
      </c>
      <c r="O144" s="21">
        <f t="shared" si="38"/>
        <v>941</v>
      </c>
      <c r="P144" s="22">
        <v>5902000</v>
      </c>
      <c r="Q144" s="23">
        <v>2930741</v>
      </c>
      <c r="R144" s="23">
        <v>2971259</v>
      </c>
      <c r="S144" s="23">
        <v>427671</v>
      </c>
      <c r="T144" s="23">
        <v>431694</v>
      </c>
      <c r="U144" s="23">
        <v>422066</v>
      </c>
      <c r="V144" s="23">
        <v>409758</v>
      </c>
      <c r="W144" s="23">
        <v>398080</v>
      </c>
      <c r="X144" s="23">
        <v>421984</v>
      </c>
      <c r="Y144" s="23">
        <v>422761</v>
      </c>
      <c r="Z144" s="23">
        <v>397083</v>
      </c>
      <c r="AA144" s="23">
        <v>403943</v>
      </c>
      <c r="AB144" s="23">
        <v>407251</v>
      </c>
      <c r="AC144" s="23">
        <v>405506</v>
      </c>
      <c r="AD144" s="23">
        <v>361840</v>
      </c>
      <c r="AE144" s="23">
        <v>310564</v>
      </c>
      <c r="AF144" s="23">
        <v>230914</v>
      </c>
      <c r="AG144" s="23">
        <v>164153</v>
      </c>
      <c r="AH144" s="23">
        <v>119906</v>
      </c>
      <c r="AI144" s="23">
        <v>86575</v>
      </c>
      <c r="AJ144" s="24">
        <v>80690</v>
      </c>
      <c r="AK144" s="32">
        <f t="shared" si="28"/>
        <v>2.9461899450746018E-4</v>
      </c>
      <c r="AL144" s="25">
        <f t="shared" si="29"/>
        <v>7.9647676161919036E-5</v>
      </c>
      <c r="AM144" s="25">
        <f t="shared" si="30"/>
        <v>6.6845085276998612E-5</v>
      </c>
      <c r="AN144" s="25">
        <f t="shared" si="31"/>
        <v>5.4454302777761336E-5</v>
      </c>
      <c r="AO144" s="25">
        <f t="shared" si="32"/>
        <v>7.3655536774087227E-5</v>
      </c>
      <c r="AP144" s="25">
        <f t="shared" si="33"/>
        <v>5.5367102344243113E-5</v>
      </c>
      <c r="AQ144" s="25">
        <f t="shared" si="34"/>
        <v>5.0564838995603832E-5</v>
      </c>
      <c r="AR144" s="25">
        <f t="shared" si="35"/>
        <v>1.4427932477276007E-4</v>
      </c>
      <c r="AS144" s="25">
        <f t="shared" si="36"/>
        <v>5.7632421385018476E-4</v>
      </c>
      <c r="AT144" s="33">
        <f t="shared" si="37"/>
        <v>1.1661915974718056E-2</v>
      </c>
      <c r="AV144">
        <f>IF(AL144&gt;'Data Spread &amp; Correlation'!C$8+'Data Spread &amp; Correlation'!C$9,1,0)</f>
        <v>0</v>
      </c>
      <c r="AW144">
        <f>IF(AM144&gt;'Data Spread &amp; Correlation'!D$8+'Data Spread &amp; Correlation'!D$9,1,0)</f>
        <v>0</v>
      </c>
    </row>
    <row r="145" spans="1:49" x14ac:dyDescent="0.2">
      <c r="A145" t="str">
        <f t="shared" si="26"/>
        <v>Iowa</v>
      </c>
      <c r="B145" t="str">
        <f t="shared" si="27"/>
        <v>2015</v>
      </c>
      <c r="C145" s="11" t="s">
        <v>174</v>
      </c>
      <c r="D145" s="19">
        <v>48</v>
      </c>
      <c r="E145" s="20">
        <v>61</v>
      </c>
      <c r="F145" s="20">
        <v>41</v>
      </c>
      <c r="G145" s="20">
        <v>50</v>
      </c>
      <c r="H145" s="20">
        <v>46</v>
      </c>
      <c r="I145" s="20">
        <v>48</v>
      </c>
      <c r="J145" s="20">
        <v>38</v>
      </c>
      <c r="K145" s="20">
        <v>57</v>
      </c>
      <c r="L145" s="20">
        <v>53</v>
      </c>
      <c r="M145" s="20">
        <v>114</v>
      </c>
      <c r="N145" s="21">
        <v>353</v>
      </c>
      <c r="O145" s="21">
        <f t="shared" si="38"/>
        <v>909</v>
      </c>
      <c r="P145" s="22">
        <v>6971923</v>
      </c>
      <c r="Q145" s="23">
        <v>3403124</v>
      </c>
      <c r="R145" s="23">
        <v>3568799</v>
      </c>
      <c r="S145" s="23">
        <v>418368</v>
      </c>
      <c r="T145" s="23">
        <v>430828</v>
      </c>
      <c r="U145" s="23">
        <v>440475</v>
      </c>
      <c r="V145" s="23">
        <v>471093</v>
      </c>
      <c r="W145" s="23">
        <v>502991</v>
      </c>
      <c r="X145" s="23">
        <v>444442</v>
      </c>
      <c r="Y145" s="23">
        <v>431841</v>
      </c>
      <c r="Z145" s="23">
        <v>418566</v>
      </c>
      <c r="AA145" s="23">
        <v>449447</v>
      </c>
      <c r="AB145" s="23">
        <v>480283</v>
      </c>
      <c r="AC145" s="23">
        <v>506928</v>
      </c>
      <c r="AD145" s="23">
        <v>477614</v>
      </c>
      <c r="AE145" s="23">
        <v>442231</v>
      </c>
      <c r="AF145" s="23">
        <v>349691</v>
      </c>
      <c r="AG145" s="23">
        <v>255147</v>
      </c>
      <c r="AH145" s="23">
        <v>182970</v>
      </c>
      <c r="AI145" s="23">
        <v>135492</v>
      </c>
      <c r="AJ145" s="24">
        <v>133521</v>
      </c>
      <c r="AK145" s="32">
        <f t="shared" si="28"/>
        <v>2.6053617867523331E-4</v>
      </c>
      <c r="AL145" s="25">
        <f t="shared" si="29"/>
        <v>4.3612841916072823E-5</v>
      </c>
      <c r="AM145" s="25">
        <f t="shared" si="30"/>
        <v>4.2090825842535143E-5</v>
      </c>
      <c r="AN145" s="25">
        <f t="shared" si="31"/>
        <v>5.7059192064664042E-5</v>
      </c>
      <c r="AO145" s="25">
        <f t="shared" si="32"/>
        <v>5.2994598007172706E-5</v>
      </c>
      <c r="AP145" s="25">
        <f t="shared" si="33"/>
        <v>4.8621824513705785E-5</v>
      </c>
      <c r="AQ145" s="25">
        <f t="shared" si="34"/>
        <v>6.1966961825090096E-5</v>
      </c>
      <c r="AR145" s="25">
        <f t="shared" si="35"/>
        <v>8.7626769482076193E-5</v>
      </c>
      <c r="AS145" s="25">
        <f t="shared" si="36"/>
        <v>3.5797049569493377E-4</v>
      </c>
      <c r="AT145" s="33">
        <f t="shared" si="37"/>
        <v>6.807917855618217E-3</v>
      </c>
      <c r="AV145">
        <f>IF(AL145&gt;'Data Spread &amp; Correlation'!C$8+'Data Spread &amp; Correlation'!C$9,1,0)</f>
        <v>0</v>
      </c>
      <c r="AW145">
        <f>IF(AM145&gt;'Data Spread &amp; Correlation'!D$8+'Data Spread &amp; Correlation'!D$9,1,0)</f>
        <v>0</v>
      </c>
    </row>
    <row r="146" spans="1:49" x14ac:dyDescent="0.2">
      <c r="A146" t="str">
        <f t="shared" si="26"/>
        <v>Iowa</v>
      </c>
      <c r="B146" t="str">
        <f t="shared" si="27"/>
        <v>2016</v>
      </c>
      <c r="C146" s="11" t="s">
        <v>175</v>
      </c>
      <c r="D146" s="19">
        <v>65</v>
      </c>
      <c r="E146" s="20">
        <v>50</v>
      </c>
      <c r="F146" s="20">
        <v>50</v>
      </c>
      <c r="G146" s="20">
        <v>47</v>
      </c>
      <c r="H146" s="20">
        <v>49</v>
      </c>
      <c r="I146" s="20">
        <v>58</v>
      </c>
      <c r="J146" s="20">
        <v>53</v>
      </c>
      <c r="K146" s="20">
        <v>41</v>
      </c>
      <c r="L146" s="20">
        <v>44</v>
      </c>
      <c r="M146" s="20">
        <v>103</v>
      </c>
      <c r="N146" s="21">
        <v>294</v>
      </c>
      <c r="O146" s="21">
        <f t="shared" si="38"/>
        <v>854</v>
      </c>
      <c r="P146" s="22">
        <v>13997875</v>
      </c>
      <c r="Q146" s="23">
        <v>6803406</v>
      </c>
      <c r="R146" s="23">
        <v>7194469</v>
      </c>
      <c r="S146" s="23">
        <v>819487</v>
      </c>
      <c r="T146" s="23">
        <v>825803</v>
      </c>
      <c r="U146" s="23">
        <v>857171</v>
      </c>
      <c r="V146" s="23">
        <v>922364</v>
      </c>
      <c r="W146" s="23">
        <v>992846</v>
      </c>
      <c r="X146" s="23">
        <v>974471</v>
      </c>
      <c r="Y146" s="23">
        <v>916350</v>
      </c>
      <c r="Z146" s="23">
        <v>848599</v>
      </c>
      <c r="AA146" s="23">
        <v>900036</v>
      </c>
      <c r="AB146" s="23">
        <v>981569</v>
      </c>
      <c r="AC146" s="23">
        <v>1036048</v>
      </c>
      <c r="AD146" s="23">
        <v>953840</v>
      </c>
      <c r="AE146" s="23">
        <v>834422</v>
      </c>
      <c r="AF146" s="23">
        <v>667673</v>
      </c>
      <c r="AG146" s="23">
        <v>491473</v>
      </c>
      <c r="AH146" s="23">
        <v>365495</v>
      </c>
      <c r="AI146" s="23">
        <v>284862</v>
      </c>
      <c r="AJ146" s="24">
        <v>322080</v>
      </c>
      <c r="AK146" s="32">
        <f t="shared" si="28"/>
        <v>1.4033169531670422E-4</v>
      </c>
      <c r="AL146" s="25">
        <f t="shared" si="29"/>
        <v>3.1491870937994291E-5</v>
      </c>
      <c r="AM146" s="25">
        <f t="shared" si="30"/>
        <v>2.6106797687981997E-5</v>
      </c>
      <c r="AN146" s="25">
        <f t="shared" si="31"/>
        <v>2.4856927228965619E-5</v>
      </c>
      <c r="AO146" s="25">
        <f t="shared" si="32"/>
        <v>2.8021857048497829E-5</v>
      </c>
      <c r="AP146" s="25">
        <f t="shared" si="33"/>
        <v>2.8746783953545196E-5</v>
      </c>
      <c r="AQ146" s="25">
        <f t="shared" si="34"/>
        <v>2.2927289177983987E-5</v>
      </c>
      <c r="AR146" s="25">
        <f t="shared" si="35"/>
        <v>3.7958980145727979E-5</v>
      </c>
      <c r="AS146" s="25">
        <f t="shared" si="36"/>
        <v>1.583745542832629E-4</v>
      </c>
      <c r="AT146" s="33">
        <f t="shared" si="37"/>
        <v>2.6515151515151517E-3</v>
      </c>
      <c r="AV146">
        <f>IF(AL146&gt;'Data Spread &amp; Correlation'!C$8+'Data Spread &amp; Correlation'!C$9,1,0)</f>
        <v>0</v>
      </c>
      <c r="AW146">
        <f>IF(AM146&gt;'Data Spread &amp; Correlation'!D$8+'Data Spread &amp; Correlation'!D$9,1,0)</f>
        <v>0</v>
      </c>
    </row>
    <row r="147" spans="1:49" x14ac:dyDescent="0.2">
      <c r="A147" t="str">
        <f t="shared" si="26"/>
        <v>Iowa</v>
      </c>
      <c r="B147" t="str">
        <f t="shared" si="27"/>
        <v>2017</v>
      </c>
      <c r="C147" s="11" t="s">
        <v>176</v>
      </c>
      <c r="D147" s="19">
        <v>38</v>
      </c>
      <c r="E147" s="20">
        <v>47</v>
      </c>
      <c r="F147" s="20">
        <v>56</v>
      </c>
      <c r="G147" s="20">
        <v>39</v>
      </c>
      <c r="H147" s="20">
        <v>48</v>
      </c>
      <c r="I147" s="20">
        <v>66</v>
      </c>
      <c r="J147" s="20">
        <v>46</v>
      </c>
      <c r="K147" s="20">
        <v>55</v>
      </c>
      <c r="L147" s="20">
        <v>77</v>
      </c>
      <c r="M147" s="20">
        <v>89</v>
      </c>
      <c r="N147" s="21">
        <v>327</v>
      </c>
      <c r="O147" s="21">
        <f t="shared" si="38"/>
        <v>888</v>
      </c>
      <c r="P147" s="22">
        <v>9485857</v>
      </c>
      <c r="Q147" s="23">
        <v>4658800</v>
      </c>
      <c r="R147" s="23">
        <v>4827057</v>
      </c>
      <c r="S147" s="23">
        <v>572553</v>
      </c>
      <c r="T147" s="23">
        <v>585275</v>
      </c>
      <c r="U147" s="23">
        <v>598521</v>
      </c>
      <c r="V147" s="23">
        <v>633549</v>
      </c>
      <c r="W147" s="23">
        <v>682635</v>
      </c>
      <c r="X147" s="23">
        <v>676461</v>
      </c>
      <c r="Y147" s="23">
        <v>642529</v>
      </c>
      <c r="Z147" s="23">
        <v>581077</v>
      </c>
      <c r="AA147" s="23">
        <v>598504</v>
      </c>
      <c r="AB147" s="23">
        <v>632158</v>
      </c>
      <c r="AC147" s="23">
        <v>685721</v>
      </c>
      <c r="AD147" s="23">
        <v>669894</v>
      </c>
      <c r="AE147" s="23">
        <v>575198</v>
      </c>
      <c r="AF147" s="23">
        <v>449230</v>
      </c>
      <c r="AG147" s="23">
        <v>317440</v>
      </c>
      <c r="AH147" s="23">
        <v>225682</v>
      </c>
      <c r="AI147" s="23">
        <v>170469</v>
      </c>
      <c r="AJ147" s="24">
        <v>187381</v>
      </c>
      <c r="AK147" s="32">
        <f t="shared" si="28"/>
        <v>1.4845787202232808E-4</v>
      </c>
      <c r="AL147" s="25">
        <f t="shared" si="29"/>
        <v>3.8858046487739439E-5</v>
      </c>
      <c r="AM147" s="25">
        <f t="shared" si="30"/>
        <v>4.2547242634768388E-5</v>
      </c>
      <c r="AN147" s="25">
        <f t="shared" si="31"/>
        <v>2.956807860559974E-5</v>
      </c>
      <c r="AO147" s="25">
        <f t="shared" si="32"/>
        <v>4.0692415357656658E-5</v>
      </c>
      <c r="AP147" s="25">
        <f t="shared" si="33"/>
        <v>5.008047021008757E-5</v>
      </c>
      <c r="AQ147" s="25">
        <f t="shared" si="34"/>
        <v>4.4173442605044445E-5</v>
      </c>
      <c r="AR147" s="25">
        <f t="shared" si="35"/>
        <v>1.0043434593762636E-4</v>
      </c>
      <c r="AS147" s="25">
        <f t="shared" si="36"/>
        <v>2.2466180824988452E-4</v>
      </c>
      <c r="AT147" s="33">
        <f t="shared" si="37"/>
        <v>4.739007690214056E-3</v>
      </c>
      <c r="AV147">
        <f>IF(AL147&gt;'Data Spread &amp; Correlation'!C$8+'Data Spread &amp; Correlation'!C$9,1,0)</f>
        <v>0</v>
      </c>
      <c r="AW147">
        <f>IF(AM147&gt;'Data Spread &amp; Correlation'!D$8+'Data Spread &amp; Correlation'!D$9,1,0)</f>
        <v>0</v>
      </c>
    </row>
    <row r="148" spans="1:49" x14ac:dyDescent="0.2">
      <c r="A148" t="str">
        <f t="shared" si="26"/>
        <v>Kansas</v>
      </c>
      <c r="B148" t="str">
        <f t="shared" si="27"/>
        <v>2009</v>
      </c>
      <c r="C148" s="11" t="s">
        <v>177</v>
      </c>
      <c r="D148" s="19">
        <v>57</v>
      </c>
      <c r="E148" s="20">
        <v>64</v>
      </c>
      <c r="F148" s="20">
        <v>38</v>
      </c>
      <c r="G148" s="20">
        <v>74</v>
      </c>
      <c r="H148" s="20">
        <v>44</v>
      </c>
      <c r="I148" s="20">
        <v>53</v>
      </c>
      <c r="J148" s="20">
        <v>69</v>
      </c>
      <c r="K148" s="20">
        <v>35</v>
      </c>
      <c r="L148" s="20">
        <v>52</v>
      </c>
      <c r="M148" s="20">
        <v>138</v>
      </c>
      <c r="N148" s="21">
        <v>322</v>
      </c>
      <c r="O148" s="21">
        <f t="shared" si="38"/>
        <v>946</v>
      </c>
      <c r="P148" s="22">
        <v>2737925</v>
      </c>
      <c r="Q148" s="23">
        <v>1357099</v>
      </c>
      <c r="R148" s="23">
        <v>1380826</v>
      </c>
      <c r="S148" s="23">
        <v>193681</v>
      </c>
      <c r="T148" s="23">
        <v>185833</v>
      </c>
      <c r="U148" s="23">
        <v>188188</v>
      </c>
      <c r="V148" s="23">
        <v>200458</v>
      </c>
      <c r="W148" s="23">
        <v>219069</v>
      </c>
      <c r="X148" s="23">
        <v>181847</v>
      </c>
      <c r="Y148" s="23">
        <v>163136</v>
      </c>
      <c r="Z148" s="23">
        <v>174068</v>
      </c>
      <c r="AA148" s="23">
        <v>182929</v>
      </c>
      <c r="AB148" s="23">
        <v>204294</v>
      </c>
      <c r="AC148" s="23">
        <v>193911</v>
      </c>
      <c r="AD148" s="23">
        <v>165236</v>
      </c>
      <c r="AE148" s="23">
        <v>125862</v>
      </c>
      <c r="AF148" s="23">
        <v>95558</v>
      </c>
      <c r="AG148" s="23">
        <v>78241</v>
      </c>
      <c r="AH148" s="23">
        <v>69107</v>
      </c>
      <c r="AI148" s="23">
        <v>57346</v>
      </c>
      <c r="AJ148" s="24">
        <v>58099</v>
      </c>
      <c r="AK148" s="32">
        <f t="shared" si="28"/>
        <v>6.247386165911989E-4</v>
      </c>
      <c r="AL148" s="25">
        <f t="shared" si="29"/>
        <v>1.844816200159884E-4</v>
      </c>
      <c r="AM148" s="25">
        <f t="shared" si="30"/>
        <v>9.0578198781008132E-5</v>
      </c>
      <c r="AN148" s="25">
        <f t="shared" si="31"/>
        <v>2.1450332335216517E-4</v>
      </c>
      <c r="AO148" s="25">
        <f t="shared" si="32"/>
        <v>1.2325033543699246E-4</v>
      </c>
      <c r="AP148" s="25">
        <f t="shared" si="33"/>
        <v>1.3309727401715198E-4</v>
      </c>
      <c r="AQ148" s="25">
        <f t="shared" si="34"/>
        <v>1.2023442277171262E-4</v>
      </c>
      <c r="AR148" s="25">
        <f t="shared" si="35"/>
        <v>2.9919619790677739E-4</v>
      </c>
      <c r="AS148" s="25">
        <f t="shared" si="36"/>
        <v>1.0913145595596782E-3</v>
      </c>
      <c r="AT148" s="33">
        <f t="shared" si="37"/>
        <v>1.6282552195390626E-2</v>
      </c>
      <c r="AV148">
        <f>IF(AL148&gt;'Data Spread &amp; Correlation'!C$8+'Data Spread &amp; Correlation'!C$9,1,0)</f>
        <v>0</v>
      </c>
      <c r="AW148">
        <f>IF(AM148&gt;'Data Spread &amp; Correlation'!D$8+'Data Spread &amp; Correlation'!D$9,1,0)</f>
        <v>0</v>
      </c>
    </row>
    <row r="149" spans="1:49" x14ac:dyDescent="0.2">
      <c r="A149" t="str">
        <f t="shared" si="26"/>
        <v>Kansas</v>
      </c>
      <c r="B149" t="str">
        <f t="shared" si="27"/>
        <v>2010</v>
      </c>
      <c r="C149" s="11" t="s">
        <v>178</v>
      </c>
      <c r="D149" s="19">
        <v>51</v>
      </c>
      <c r="E149" s="20">
        <v>37</v>
      </c>
      <c r="F149" s="20">
        <v>60</v>
      </c>
      <c r="G149" s="20">
        <v>57</v>
      </c>
      <c r="H149" s="20">
        <v>64</v>
      </c>
      <c r="I149" s="20">
        <v>50</v>
      </c>
      <c r="J149" s="20">
        <v>33</v>
      </c>
      <c r="K149" s="20">
        <v>51</v>
      </c>
      <c r="L149" s="20">
        <v>47</v>
      </c>
      <c r="M149" s="20">
        <v>118</v>
      </c>
      <c r="N149" s="21">
        <v>303</v>
      </c>
      <c r="O149" s="21">
        <f t="shared" si="38"/>
        <v>871</v>
      </c>
      <c r="P149" s="22">
        <v>2468911</v>
      </c>
      <c r="Q149" s="23">
        <v>1224193</v>
      </c>
      <c r="R149" s="23">
        <v>1244718</v>
      </c>
      <c r="S149" s="23">
        <v>159525</v>
      </c>
      <c r="T149" s="23">
        <v>161221</v>
      </c>
      <c r="U149" s="23">
        <v>164491</v>
      </c>
      <c r="V149" s="23">
        <v>190867</v>
      </c>
      <c r="W149" s="23">
        <v>196745</v>
      </c>
      <c r="X149" s="23">
        <v>153437</v>
      </c>
      <c r="Y149" s="23">
        <v>141306</v>
      </c>
      <c r="Z149" s="23">
        <v>145918</v>
      </c>
      <c r="AA149" s="23">
        <v>154635</v>
      </c>
      <c r="AB149" s="23">
        <v>178549</v>
      </c>
      <c r="AC149" s="23">
        <v>176314</v>
      </c>
      <c r="AD149" s="23">
        <v>157268</v>
      </c>
      <c r="AE149" s="23">
        <v>124288</v>
      </c>
      <c r="AF149" s="23">
        <v>95996</v>
      </c>
      <c r="AG149" s="23">
        <v>80408</v>
      </c>
      <c r="AH149" s="23">
        <v>70914</v>
      </c>
      <c r="AI149" s="23">
        <v>57654</v>
      </c>
      <c r="AJ149" s="24">
        <v>58928</v>
      </c>
      <c r="AK149" s="32">
        <f t="shared" si="28"/>
        <v>5.5163767434571382E-4</v>
      </c>
      <c r="AL149" s="25">
        <f t="shared" si="29"/>
        <v>1.0131650046666994E-4</v>
      </c>
      <c r="AM149" s="25">
        <f t="shared" si="30"/>
        <v>1.5479396922695891E-4</v>
      </c>
      <c r="AN149" s="25">
        <f t="shared" si="31"/>
        <v>1.9338881669793686E-4</v>
      </c>
      <c r="AO149" s="25">
        <f t="shared" si="32"/>
        <v>2.1294081243574344E-4</v>
      </c>
      <c r="AP149" s="25">
        <f t="shared" si="33"/>
        <v>1.4089944570158062E-4</v>
      </c>
      <c r="AQ149" s="25">
        <f t="shared" si="34"/>
        <v>1.8113625708562417E-4</v>
      </c>
      <c r="AR149" s="25">
        <f t="shared" si="35"/>
        <v>2.6643386771275029E-4</v>
      </c>
      <c r="AS149" s="25">
        <f t="shared" si="36"/>
        <v>9.1780225250451123E-4</v>
      </c>
      <c r="AT149" s="33">
        <f t="shared" si="37"/>
        <v>1.4780749389084986E-2</v>
      </c>
      <c r="AV149">
        <f>IF(AL149&gt;'Data Spread &amp; Correlation'!C$8+'Data Spread &amp; Correlation'!C$9,1,0)</f>
        <v>0</v>
      </c>
      <c r="AW149">
        <f>IF(AM149&gt;'Data Spread &amp; Correlation'!D$8+'Data Spread &amp; Correlation'!D$9,1,0)</f>
        <v>0</v>
      </c>
    </row>
    <row r="150" spans="1:49" x14ac:dyDescent="0.2">
      <c r="A150" t="str">
        <f t="shared" si="26"/>
        <v>Kansas</v>
      </c>
      <c r="B150" t="str">
        <f t="shared" si="27"/>
        <v>2011</v>
      </c>
      <c r="C150" s="11" t="s">
        <v>179</v>
      </c>
      <c r="D150" s="19">
        <v>49</v>
      </c>
      <c r="E150" s="20">
        <v>74</v>
      </c>
      <c r="F150" s="20">
        <v>49</v>
      </c>
      <c r="G150" s="20">
        <v>40</v>
      </c>
      <c r="H150" s="20">
        <v>62</v>
      </c>
      <c r="I150" s="20">
        <v>55</v>
      </c>
      <c r="J150" s="20">
        <v>39</v>
      </c>
      <c r="K150" s="20">
        <v>36</v>
      </c>
      <c r="L150" s="20">
        <v>68</v>
      </c>
      <c r="M150" s="20">
        <v>130</v>
      </c>
      <c r="N150" s="21">
        <v>374</v>
      </c>
      <c r="O150" s="21">
        <f t="shared" si="38"/>
        <v>976</v>
      </c>
      <c r="P150" s="22">
        <v>5780416</v>
      </c>
      <c r="Q150" s="23">
        <v>2844817</v>
      </c>
      <c r="R150" s="23">
        <v>2935599</v>
      </c>
      <c r="S150" s="23">
        <v>376944</v>
      </c>
      <c r="T150" s="23">
        <v>395460</v>
      </c>
      <c r="U150" s="23">
        <v>403721</v>
      </c>
      <c r="V150" s="23">
        <v>419260</v>
      </c>
      <c r="W150" s="23">
        <v>374195</v>
      </c>
      <c r="X150" s="23">
        <v>352673</v>
      </c>
      <c r="Y150" s="23">
        <v>350922</v>
      </c>
      <c r="Z150" s="23">
        <v>369651</v>
      </c>
      <c r="AA150" s="23">
        <v>402703</v>
      </c>
      <c r="AB150" s="23">
        <v>436309</v>
      </c>
      <c r="AC150" s="23">
        <v>426716</v>
      </c>
      <c r="AD150" s="23">
        <v>376146</v>
      </c>
      <c r="AE150" s="23">
        <v>311068</v>
      </c>
      <c r="AF150" s="23">
        <v>234146</v>
      </c>
      <c r="AG150" s="23">
        <v>179412</v>
      </c>
      <c r="AH150" s="23">
        <v>146407</v>
      </c>
      <c r="AI150" s="23">
        <v>116570</v>
      </c>
      <c r="AJ150" s="24">
        <v>109533</v>
      </c>
      <c r="AK150" s="32">
        <f t="shared" si="28"/>
        <v>3.263084171654145E-4</v>
      </c>
      <c r="AL150" s="25">
        <f t="shared" si="29"/>
        <v>4.8799958957983237E-5</v>
      </c>
      <c r="AM150" s="25">
        <f t="shared" si="30"/>
        <v>6.1755235016478562E-5</v>
      </c>
      <c r="AN150" s="25">
        <f t="shared" si="31"/>
        <v>5.685088722915882E-5</v>
      </c>
      <c r="AO150" s="25">
        <f t="shared" si="32"/>
        <v>8.0274071216048599E-5</v>
      </c>
      <c r="AP150" s="25">
        <f t="shared" si="33"/>
        <v>6.3729324179484945E-5</v>
      </c>
      <c r="AQ150" s="25">
        <f t="shared" si="34"/>
        <v>5.2385428701976385E-5</v>
      </c>
      <c r="AR150" s="25">
        <f t="shared" si="35"/>
        <v>1.6442675513470904E-4</v>
      </c>
      <c r="AS150" s="25">
        <f t="shared" si="36"/>
        <v>4.9433980918483361E-4</v>
      </c>
      <c r="AT150" s="33">
        <f t="shared" si="37"/>
        <v>8.9105566358996836E-3</v>
      </c>
      <c r="AV150">
        <f>IF(AL150&gt;'Data Spread &amp; Correlation'!C$8+'Data Spread &amp; Correlation'!C$9,1,0)</f>
        <v>0</v>
      </c>
      <c r="AW150">
        <f>IF(AM150&gt;'Data Spread &amp; Correlation'!D$8+'Data Spread &amp; Correlation'!D$9,1,0)</f>
        <v>0</v>
      </c>
    </row>
    <row r="151" spans="1:49" x14ac:dyDescent="0.2">
      <c r="A151" t="str">
        <f t="shared" si="26"/>
        <v>Kansas</v>
      </c>
      <c r="B151" t="str">
        <f t="shared" si="27"/>
        <v>2012</v>
      </c>
      <c r="C151" s="11" t="s">
        <v>180</v>
      </c>
      <c r="D151" s="19">
        <v>58</v>
      </c>
      <c r="E151" s="20">
        <v>71</v>
      </c>
      <c r="F151" s="20">
        <v>60</v>
      </c>
      <c r="G151" s="20">
        <v>60</v>
      </c>
      <c r="H151" s="20">
        <v>53</v>
      </c>
      <c r="I151" s="20">
        <v>67</v>
      </c>
      <c r="J151" s="20">
        <v>62</v>
      </c>
      <c r="K151" s="20">
        <v>64</v>
      </c>
      <c r="L151" s="20">
        <v>37</v>
      </c>
      <c r="M151" s="20">
        <v>147</v>
      </c>
      <c r="N151" s="21">
        <v>348</v>
      </c>
      <c r="O151" s="21">
        <f t="shared" si="38"/>
        <v>1027</v>
      </c>
      <c r="P151" s="22">
        <v>12614016</v>
      </c>
      <c r="Q151" s="23">
        <v>6160077</v>
      </c>
      <c r="R151" s="23">
        <v>6453939</v>
      </c>
      <c r="S151" s="23">
        <v>800507</v>
      </c>
      <c r="T151" s="23">
        <v>822867</v>
      </c>
      <c r="U151" s="23">
        <v>827183</v>
      </c>
      <c r="V151" s="23">
        <v>844041</v>
      </c>
      <c r="W151" s="23">
        <v>798566</v>
      </c>
      <c r="X151" s="23">
        <v>815833</v>
      </c>
      <c r="Y151" s="23">
        <v>803537</v>
      </c>
      <c r="Z151" s="23">
        <v>848532</v>
      </c>
      <c r="AA151" s="23">
        <v>899424</v>
      </c>
      <c r="AB151" s="23">
        <v>934701</v>
      </c>
      <c r="AC151" s="23">
        <v>888232</v>
      </c>
      <c r="AD151" s="23">
        <v>784201</v>
      </c>
      <c r="AE151" s="23">
        <v>711806</v>
      </c>
      <c r="AF151" s="23">
        <v>568667</v>
      </c>
      <c r="AG151" s="23">
        <v>430082</v>
      </c>
      <c r="AH151" s="23">
        <v>336841</v>
      </c>
      <c r="AI151" s="23">
        <v>262369</v>
      </c>
      <c r="AJ151" s="24">
        <v>243963</v>
      </c>
      <c r="AK151" s="32">
        <f t="shared" si="28"/>
        <v>1.6114787253578044E-4</v>
      </c>
      <c r="AL151" s="25">
        <f t="shared" si="29"/>
        <v>3.7574618950940878E-5</v>
      </c>
      <c r="AM151" s="25">
        <f t="shared" si="30"/>
        <v>3.6527300809018832E-5</v>
      </c>
      <c r="AN151" s="25">
        <f t="shared" si="31"/>
        <v>3.7051445932677525E-5</v>
      </c>
      <c r="AO151" s="25">
        <f t="shared" si="32"/>
        <v>3.0321129364812387E-5</v>
      </c>
      <c r="AP151" s="25">
        <f t="shared" si="33"/>
        <v>3.675395639883638E-5</v>
      </c>
      <c r="AQ151" s="25">
        <f t="shared" si="34"/>
        <v>4.2780548486738362E-5</v>
      </c>
      <c r="AR151" s="25">
        <f t="shared" si="35"/>
        <v>3.7046344977566937E-5</v>
      </c>
      <c r="AS151" s="25">
        <f t="shared" si="36"/>
        <v>2.4532300862802688E-4</v>
      </c>
      <c r="AT151" s="33">
        <f t="shared" si="37"/>
        <v>4.2096547427273806E-3</v>
      </c>
      <c r="AV151">
        <f>IF(AL151&gt;'Data Spread &amp; Correlation'!C$8+'Data Spread &amp; Correlation'!C$9,1,0)</f>
        <v>0</v>
      </c>
      <c r="AW151">
        <f>IF(AM151&gt;'Data Spread &amp; Correlation'!D$8+'Data Spread &amp; Correlation'!D$9,1,0)</f>
        <v>0</v>
      </c>
    </row>
    <row r="152" spans="1:49" x14ac:dyDescent="0.2">
      <c r="A152" t="str">
        <f t="shared" si="26"/>
        <v>Kansas</v>
      </c>
      <c r="B152" t="str">
        <f t="shared" si="27"/>
        <v>2013</v>
      </c>
      <c r="C152" s="11" t="s">
        <v>181</v>
      </c>
      <c r="D152" s="19">
        <v>60</v>
      </c>
      <c r="E152" s="20">
        <v>39</v>
      </c>
      <c r="F152" s="20">
        <v>58</v>
      </c>
      <c r="G152" s="20">
        <v>54</v>
      </c>
      <c r="H152" s="20">
        <v>57</v>
      </c>
      <c r="I152" s="20">
        <v>59</v>
      </c>
      <c r="J152" s="20">
        <v>57</v>
      </c>
      <c r="K152" s="20">
        <v>49</v>
      </c>
      <c r="L152" s="20">
        <v>56</v>
      </c>
      <c r="M152" s="20">
        <v>131</v>
      </c>
      <c r="N152" s="21">
        <v>403</v>
      </c>
      <c r="O152" s="21">
        <f t="shared" si="38"/>
        <v>1023</v>
      </c>
      <c r="P152" s="22">
        <v>10002138</v>
      </c>
      <c r="Q152" s="23">
        <v>4948660</v>
      </c>
      <c r="R152" s="23">
        <v>5053478</v>
      </c>
      <c r="S152" s="23">
        <v>682752</v>
      </c>
      <c r="T152" s="23">
        <v>687688</v>
      </c>
      <c r="U152" s="23">
        <v>698179</v>
      </c>
      <c r="V152" s="23">
        <v>702653</v>
      </c>
      <c r="W152" s="23">
        <v>719860</v>
      </c>
      <c r="X152" s="23">
        <v>683325</v>
      </c>
      <c r="Y152" s="23">
        <v>660496</v>
      </c>
      <c r="Z152" s="23">
        <v>635075</v>
      </c>
      <c r="AA152" s="23">
        <v>656406</v>
      </c>
      <c r="AB152" s="23">
        <v>669240</v>
      </c>
      <c r="AC152" s="23">
        <v>671818</v>
      </c>
      <c r="AD152" s="23">
        <v>612046</v>
      </c>
      <c r="AE152" s="23">
        <v>559162</v>
      </c>
      <c r="AF152" s="23">
        <v>440155</v>
      </c>
      <c r="AG152" s="23">
        <v>336962</v>
      </c>
      <c r="AH152" s="23">
        <v>249804</v>
      </c>
      <c r="AI152" s="23">
        <v>177877</v>
      </c>
      <c r="AJ152" s="24">
        <v>156971</v>
      </c>
      <c r="AK152" s="32">
        <f t="shared" si="28"/>
        <v>1.4500140607424071E-4</v>
      </c>
      <c r="AL152" s="25">
        <f t="shared" si="29"/>
        <v>4.1129487894581512E-5</v>
      </c>
      <c r="AM152" s="25">
        <f t="shared" si="30"/>
        <v>4.0772913850347942E-5</v>
      </c>
      <c r="AN152" s="25">
        <f t="shared" si="31"/>
        <v>4.0183923305261638E-5</v>
      </c>
      <c r="AO152" s="25">
        <f t="shared" si="32"/>
        <v>4.413537636248617E-5</v>
      </c>
      <c r="AP152" s="25">
        <f t="shared" si="33"/>
        <v>4.3995114305272402E-5</v>
      </c>
      <c r="AQ152" s="25">
        <f t="shared" si="34"/>
        <v>4.1837145921134421E-5</v>
      </c>
      <c r="AR152" s="25">
        <f t="shared" si="35"/>
        <v>7.2061221154600912E-5</v>
      </c>
      <c r="AS152" s="25">
        <f t="shared" si="36"/>
        <v>3.0630306232916587E-4</v>
      </c>
      <c r="AT152" s="33">
        <f t="shared" si="37"/>
        <v>6.5171273674755207E-3</v>
      </c>
      <c r="AV152">
        <f>IF(AL152&gt;'Data Spread &amp; Correlation'!C$8+'Data Spread &amp; Correlation'!C$9,1,0)</f>
        <v>0</v>
      </c>
      <c r="AW152">
        <f>IF(AM152&gt;'Data Spread &amp; Correlation'!D$8+'Data Spread &amp; Correlation'!D$9,1,0)</f>
        <v>0</v>
      </c>
    </row>
    <row r="153" spans="1:49" x14ac:dyDescent="0.2">
      <c r="A153" t="str">
        <f t="shared" si="26"/>
        <v>Kansas</v>
      </c>
      <c r="B153" t="str">
        <f t="shared" si="27"/>
        <v>2014</v>
      </c>
      <c r="C153" s="11" t="s">
        <v>182</v>
      </c>
      <c r="D153" s="19">
        <v>51</v>
      </c>
      <c r="E153" s="20">
        <v>56</v>
      </c>
      <c r="F153" s="20">
        <v>34</v>
      </c>
      <c r="G153" s="20">
        <v>59</v>
      </c>
      <c r="H153" s="20">
        <v>77</v>
      </c>
      <c r="I153" s="20">
        <v>50</v>
      </c>
      <c r="J153" s="20">
        <v>61</v>
      </c>
      <c r="K153" s="20">
        <v>55</v>
      </c>
      <c r="L153" s="20">
        <v>69</v>
      </c>
      <c r="M153" s="20">
        <v>137</v>
      </c>
      <c r="N153" s="21">
        <v>307</v>
      </c>
      <c r="O153" s="21">
        <f t="shared" si="38"/>
        <v>956</v>
      </c>
      <c r="P153" s="22">
        <v>5158732</v>
      </c>
      <c r="Q153" s="23">
        <v>2542412</v>
      </c>
      <c r="R153" s="23">
        <v>2616320</v>
      </c>
      <c r="S153" s="23">
        <v>330554</v>
      </c>
      <c r="T153" s="23">
        <v>330558</v>
      </c>
      <c r="U153" s="23">
        <v>327614</v>
      </c>
      <c r="V153" s="23">
        <v>364134</v>
      </c>
      <c r="W153" s="23">
        <v>415013</v>
      </c>
      <c r="X153" s="23">
        <v>363781</v>
      </c>
      <c r="Y153" s="23">
        <v>340889</v>
      </c>
      <c r="Z153" s="23">
        <v>323277</v>
      </c>
      <c r="AA153" s="23">
        <v>342567</v>
      </c>
      <c r="AB153" s="23">
        <v>362184</v>
      </c>
      <c r="AC153" s="23">
        <v>365707</v>
      </c>
      <c r="AD153" s="23">
        <v>328067</v>
      </c>
      <c r="AE153" s="23">
        <v>292532</v>
      </c>
      <c r="AF153" s="23">
        <v>215091</v>
      </c>
      <c r="AG153" s="23">
        <v>162202</v>
      </c>
      <c r="AH153" s="23">
        <v>118605</v>
      </c>
      <c r="AI153" s="23">
        <v>88057</v>
      </c>
      <c r="AJ153" s="24">
        <v>87703</v>
      </c>
      <c r="AK153" s="32">
        <f t="shared" si="28"/>
        <v>3.2369900228101912E-4</v>
      </c>
      <c r="AL153" s="25">
        <f t="shared" si="29"/>
        <v>9.2680940544416968E-5</v>
      </c>
      <c r="AM153" s="25">
        <f t="shared" si="30"/>
        <v>4.3637465073984758E-5</v>
      </c>
      <c r="AN153" s="25">
        <f t="shared" si="31"/>
        <v>8.3727134687158527E-5</v>
      </c>
      <c r="AO153" s="25">
        <f t="shared" si="32"/>
        <v>1.1564270309561999E-4</v>
      </c>
      <c r="AP153" s="25">
        <f t="shared" si="33"/>
        <v>6.8691603550531598E-5</v>
      </c>
      <c r="AQ153" s="25">
        <f t="shared" si="34"/>
        <v>8.8624055146721158E-5</v>
      </c>
      <c r="AR153" s="25">
        <f t="shared" si="35"/>
        <v>1.828817391258253E-4</v>
      </c>
      <c r="AS153" s="25">
        <f t="shared" si="36"/>
        <v>6.6291819492698219E-4</v>
      </c>
      <c r="AT153" s="33">
        <f t="shared" si="37"/>
        <v>1.0900425299020558E-2</v>
      </c>
      <c r="AV153">
        <f>IF(AL153&gt;'Data Spread &amp; Correlation'!C$8+'Data Spread &amp; Correlation'!C$9,1,0)</f>
        <v>0</v>
      </c>
      <c r="AW153">
        <f>IF(AM153&gt;'Data Spread &amp; Correlation'!D$8+'Data Spread &amp; Correlation'!D$9,1,0)</f>
        <v>0</v>
      </c>
    </row>
    <row r="154" spans="1:49" x14ac:dyDescent="0.2">
      <c r="A154" t="str">
        <f t="shared" si="26"/>
        <v>Kansas</v>
      </c>
      <c r="B154" t="str">
        <f t="shared" si="27"/>
        <v>2015</v>
      </c>
      <c r="C154" s="11" t="s">
        <v>183</v>
      </c>
      <c r="D154" s="19">
        <v>61</v>
      </c>
      <c r="E154" s="20">
        <v>50</v>
      </c>
      <c r="F154" s="20">
        <v>39</v>
      </c>
      <c r="G154" s="20">
        <v>56</v>
      </c>
      <c r="H154" s="20">
        <v>38</v>
      </c>
      <c r="I154" s="20">
        <v>51</v>
      </c>
      <c r="J154" s="20">
        <v>52</v>
      </c>
      <c r="K154" s="20">
        <v>65</v>
      </c>
      <c r="L154" s="20">
        <v>63</v>
      </c>
      <c r="M154" s="20">
        <v>141</v>
      </c>
      <c r="N154" s="21">
        <v>360</v>
      </c>
      <c r="O154" s="21">
        <f t="shared" si="38"/>
        <v>976</v>
      </c>
      <c r="P154" s="22">
        <v>4549215</v>
      </c>
      <c r="Q154" s="23">
        <v>2222142</v>
      </c>
      <c r="R154" s="23">
        <v>2327073</v>
      </c>
      <c r="S154" s="23">
        <v>283313</v>
      </c>
      <c r="T154" s="23">
        <v>283153</v>
      </c>
      <c r="U154" s="23">
        <v>284063</v>
      </c>
      <c r="V154" s="23">
        <v>288954</v>
      </c>
      <c r="W154" s="23">
        <v>308795</v>
      </c>
      <c r="X154" s="23">
        <v>296456</v>
      </c>
      <c r="Y154" s="23">
        <v>289409</v>
      </c>
      <c r="Z154" s="23">
        <v>272956</v>
      </c>
      <c r="AA154" s="23">
        <v>292049</v>
      </c>
      <c r="AB154" s="23">
        <v>307273</v>
      </c>
      <c r="AC154" s="23">
        <v>324517</v>
      </c>
      <c r="AD154" s="23">
        <v>309867</v>
      </c>
      <c r="AE154" s="23">
        <v>281898</v>
      </c>
      <c r="AF154" s="23">
        <v>231845</v>
      </c>
      <c r="AG154" s="23">
        <v>171838</v>
      </c>
      <c r="AH154" s="23">
        <v>130326</v>
      </c>
      <c r="AI154" s="23">
        <v>96608</v>
      </c>
      <c r="AJ154" s="24">
        <v>94137</v>
      </c>
      <c r="AK154" s="32">
        <f t="shared" si="28"/>
        <v>3.9179282277904652E-4</v>
      </c>
      <c r="AL154" s="25">
        <f t="shared" si="29"/>
        <v>9.1675834250091675E-5</v>
      </c>
      <c r="AM154" s="25">
        <f t="shared" si="30"/>
        <v>6.5244776653745968E-5</v>
      </c>
      <c r="AN154" s="25">
        <f t="shared" si="31"/>
        <v>9.5585160403847296E-5</v>
      </c>
      <c r="AO154" s="25">
        <f t="shared" si="32"/>
        <v>6.7256041981929361E-5</v>
      </c>
      <c r="AP154" s="25">
        <f t="shared" si="33"/>
        <v>8.0723025055793858E-5</v>
      </c>
      <c r="AQ154" s="25">
        <f t="shared" si="34"/>
        <v>1.0984089968146139E-4</v>
      </c>
      <c r="AR154" s="25">
        <f t="shared" si="35"/>
        <v>1.5606304947198669E-4</v>
      </c>
      <c r="AS154" s="25">
        <f t="shared" si="36"/>
        <v>6.2132602430662654E-4</v>
      </c>
      <c r="AT154" s="33">
        <f t="shared" si="37"/>
        <v>1.0367868107120473E-2</v>
      </c>
      <c r="AV154">
        <f>IF(AL154&gt;'Data Spread &amp; Correlation'!C$8+'Data Spread &amp; Correlation'!C$9,1,0)</f>
        <v>0</v>
      </c>
      <c r="AW154">
        <f>IF(AM154&gt;'Data Spread &amp; Correlation'!D$8+'Data Spread &amp; Correlation'!D$9,1,0)</f>
        <v>0</v>
      </c>
    </row>
    <row r="155" spans="1:49" x14ac:dyDescent="0.2">
      <c r="A155" t="str">
        <f t="shared" si="26"/>
        <v>Kansas</v>
      </c>
      <c r="B155" t="str">
        <f t="shared" si="27"/>
        <v>2016</v>
      </c>
      <c r="C155" s="11" t="s">
        <v>184</v>
      </c>
      <c r="D155" s="19">
        <v>44</v>
      </c>
      <c r="E155" s="20">
        <v>54</v>
      </c>
      <c r="F155" s="20">
        <v>51</v>
      </c>
      <c r="G155" s="20">
        <v>49</v>
      </c>
      <c r="H155" s="20">
        <v>53</v>
      </c>
      <c r="I155" s="20">
        <v>74</v>
      </c>
      <c r="J155" s="20">
        <v>64</v>
      </c>
      <c r="K155" s="20">
        <v>51</v>
      </c>
      <c r="L155" s="20">
        <v>78</v>
      </c>
      <c r="M155" s="20">
        <v>103</v>
      </c>
      <c r="N155" s="21">
        <v>272</v>
      </c>
      <c r="O155" s="21">
        <f t="shared" si="38"/>
        <v>893</v>
      </c>
      <c r="P155" s="22">
        <v>12038432</v>
      </c>
      <c r="Q155" s="23">
        <v>5872957</v>
      </c>
      <c r="R155" s="23">
        <v>6165475</v>
      </c>
      <c r="S155" s="23">
        <v>716502</v>
      </c>
      <c r="T155" s="23">
        <v>740459</v>
      </c>
      <c r="U155" s="23">
        <v>749844</v>
      </c>
      <c r="V155" s="23">
        <v>784074</v>
      </c>
      <c r="W155" s="23">
        <v>825551</v>
      </c>
      <c r="X155" s="23">
        <v>795625</v>
      </c>
      <c r="Y155" s="23">
        <v>780972</v>
      </c>
      <c r="Z155" s="23">
        <v>762707</v>
      </c>
      <c r="AA155" s="23">
        <v>819503</v>
      </c>
      <c r="AB155" s="23">
        <v>858650</v>
      </c>
      <c r="AC155" s="23">
        <v>889611</v>
      </c>
      <c r="AD155" s="23">
        <v>823991</v>
      </c>
      <c r="AE155" s="23">
        <v>720358</v>
      </c>
      <c r="AF155" s="23">
        <v>584489</v>
      </c>
      <c r="AG155" s="23">
        <v>419969</v>
      </c>
      <c r="AH155" s="23">
        <v>307587</v>
      </c>
      <c r="AI155" s="23">
        <v>230522</v>
      </c>
      <c r="AJ155" s="24">
        <v>229758</v>
      </c>
      <c r="AK155" s="32">
        <f t="shared" si="28"/>
        <v>1.3677561262913433E-4</v>
      </c>
      <c r="AL155" s="25">
        <f t="shared" si="29"/>
        <v>4.2944287168448296E-5</v>
      </c>
      <c r="AM155" s="25">
        <f t="shared" si="30"/>
        <v>3.1684398540032617E-5</v>
      </c>
      <c r="AN155" s="25">
        <f t="shared" si="31"/>
        <v>3.1079597386015579E-5</v>
      </c>
      <c r="AO155" s="25">
        <f t="shared" si="32"/>
        <v>3.3497449769626031E-5</v>
      </c>
      <c r="AP155" s="25">
        <f t="shared" si="33"/>
        <v>4.2327776001409401E-5</v>
      </c>
      <c r="AQ155" s="25">
        <f t="shared" si="34"/>
        <v>3.3023623546232103E-5</v>
      </c>
      <c r="AR155" s="25">
        <f t="shared" si="35"/>
        <v>7.7653819273677948E-5</v>
      </c>
      <c r="AS155" s="25">
        <f t="shared" si="36"/>
        <v>1.9141103382400219E-4</v>
      </c>
      <c r="AT155" s="33">
        <f t="shared" si="37"/>
        <v>3.8866981780830267E-3</v>
      </c>
      <c r="AV155">
        <f>IF(AL155&gt;'Data Spread &amp; Correlation'!C$8+'Data Spread &amp; Correlation'!C$9,1,0)</f>
        <v>0</v>
      </c>
      <c r="AW155">
        <f>IF(AM155&gt;'Data Spread &amp; Correlation'!D$8+'Data Spread &amp; Correlation'!D$9,1,0)</f>
        <v>0</v>
      </c>
    </row>
    <row r="156" spans="1:49" x14ac:dyDescent="0.2">
      <c r="A156" t="str">
        <f t="shared" si="26"/>
        <v>Kansas</v>
      </c>
      <c r="B156" t="str">
        <f t="shared" si="27"/>
        <v>2017</v>
      </c>
      <c r="C156" s="11" t="s">
        <v>185</v>
      </c>
      <c r="D156" s="19">
        <v>46</v>
      </c>
      <c r="E156" s="20">
        <v>38</v>
      </c>
      <c r="F156" s="20">
        <v>56</v>
      </c>
      <c r="G156" s="20">
        <v>77</v>
      </c>
      <c r="H156" s="20">
        <v>60</v>
      </c>
      <c r="I156" s="20">
        <v>60</v>
      </c>
      <c r="J156" s="20">
        <v>37</v>
      </c>
      <c r="K156" s="20">
        <v>34</v>
      </c>
      <c r="L156" s="20">
        <v>78</v>
      </c>
      <c r="M156" s="20">
        <v>125</v>
      </c>
      <c r="N156" s="21">
        <v>281</v>
      </c>
      <c r="O156" s="21">
        <f t="shared" si="38"/>
        <v>892</v>
      </c>
      <c r="P156" s="22">
        <v>3349121</v>
      </c>
      <c r="Q156" s="23">
        <v>1657479</v>
      </c>
      <c r="R156" s="23">
        <v>1691642</v>
      </c>
      <c r="S156" s="23">
        <v>207263</v>
      </c>
      <c r="T156" s="23">
        <v>221644</v>
      </c>
      <c r="U156" s="23">
        <v>216782</v>
      </c>
      <c r="V156" s="23">
        <v>242057</v>
      </c>
      <c r="W156" s="23">
        <v>271211</v>
      </c>
      <c r="X156" s="23">
        <v>214553</v>
      </c>
      <c r="Y156" s="23">
        <v>215342</v>
      </c>
      <c r="Z156" s="23">
        <v>195152</v>
      </c>
      <c r="AA156" s="23">
        <v>200163</v>
      </c>
      <c r="AB156" s="23">
        <v>206920</v>
      </c>
      <c r="AC156" s="23">
        <v>232497</v>
      </c>
      <c r="AD156" s="23">
        <v>227752</v>
      </c>
      <c r="AE156" s="23">
        <v>199659</v>
      </c>
      <c r="AF156" s="23">
        <v>158535</v>
      </c>
      <c r="AG156" s="23">
        <v>117556</v>
      </c>
      <c r="AH156" s="23">
        <v>86902</v>
      </c>
      <c r="AI156" s="23">
        <v>65814</v>
      </c>
      <c r="AJ156" s="24">
        <v>68818</v>
      </c>
      <c r="AK156" s="32">
        <f t="shared" si="28"/>
        <v>4.0528217771623493E-4</v>
      </c>
      <c r="AL156" s="25">
        <f t="shared" si="29"/>
        <v>8.4392805171226162E-5</v>
      </c>
      <c r="AM156" s="25">
        <f t="shared" si="30"/>
        <v>1.0910479515574709E-4</v>
      </c>
      <c r="AN156" s="25">
        <f t="shared" si="31"/>
        <v>1.7911350446039149E-4</v>
      </c>
      <c r="AO156" s="25">
        <f t="shared" si="32"/>
        <v>1.5177769626753348E-4</v>
      </c>
      <c r="AP156" s="25">
        <f t="shared" si="33"/>
        <v>1.3654455790285765E-4</v>
      </c>
      <c r="AQ156" s="25">
        <f t="shared" si="34"/>
        <v>7.9548724763751989E-5</v>
      </c>
      <c r="AR156" s="25">
        <f t="shared" si="35"/>
        <v>2.8251554741009306E-4</v>
      </c>
      <c r="AS156" s="25">
        <f t="shared" si="36"/>
        <v>8.1851279499201132E-4</v>
      </c>
      <c r="AT156" s="33">
        <f t="shared" si="37"/>
        <v>1.2961725130053184E-2</v>
      </c>
      <c r="AV156">
        <f>IF(AL156&gt;'Data Spread &amp; Correlation'!C$8+'Data Spread &amp; Correlation'!C$9,1,0)</f>
        <v>0</v>
      </c>
      <c r="AW156">
        <f>IF(AM156&gt;'Data Spread &amp; Correlation'!D$8+'Data Spread &amp; Correlation'!D$9,1,0)</f>
        <v>0</v>
      </c>
    </row>
    <row r="157" spans="1:49" x14ac:dyDescent="0.2">
      <c r="A157" t="str">
        <f t="shared" si="26"/>
        <v>Kentucky</v>
      </c>
      <c r="B157" t="str">
        <f t="shared" si="27"/>
        <v>2009</v>
      </c>
      <c r="C157" s="11" t="s">
        <v>186</v>
      </c>
      <c r="D157" s="19">
        <v>43</v>
      </c>
      <c r="E157" s="20">
        <v>60</v>
      </c>
      <c r="F157" s="20">
        <v>69</v>
      </c>
      <c r="G157" s="20">
        <v>68</v>
      </c>
      <c r="H157" s="20">
        <v>56</v>
      </c>
      <c r="I157" s="20">
        <v>63</v>
      </c>
      <c r="J157" s="20">
        <v>59</v>
      </c>
      <c r="K157" s="20">
        <v>74</v>
      </c>
      <c r="L157" s="20">
        <v>137</v>
      </c>
      <c r="M157" s="20">
        <v>268</v>
      </c>
      <c r="N157" s="21">
        <v>398</v>
      </c>
      <c r="O157" s="21">
        <f t="shared" si="38"/>
        <v>1295</v>
      </c>
      <c r="P157" s="22">
        <v>4199857</v>
      </c>
      <c r="Q157" s="23">
        <v>2058480</v>
      </c>
      <c r="R157" s="23">
        <v>2141377</v>
      </c>
      <c r="S157" s="23">
        <v>283124</v>
      </c>
      <c r="T157" s="23">
        <v>270348</v>
      </c>
      <c r="U157" s="23">
        <v>278565</v>
      </c>
      <c r="V157" s="23">
        <v>283927</v>
      </c>
      <c r="W157" s="23">
        <v>289584</v>
      </c>
      <c r="X157" s="23">
        <v>292046</v>
      </c>
      <c r="Y157" s="23">
        <v>272556</v>
      </c>
      <c r="Z157" s="23">
        <v>286553</v>
      </c>
      <c r="AA157" s="23">
        <v>306168</v>
      </c>
      <c r="AB157" s="23">
        <v>317863</v>
      </c>
      <c r="AC157" s="23">
        <v>299460</v>
      </c>
      <c r="AD157" s="23">
        <v>264406</v>
      </c>
      <c r="AE157" s="23">
        <v>213675</v>
      </c>
      <c r="AF157" s="23">
        <v>162381</v>
      </c>
      <c r="AG157" s="23">
        <v>129549</v>
      </c>
      <c r="AH157" s="23">
        <v>104385</v>
      </c>
      <c r="AI157" s="23">
        <v>77704</v>
      </c>
      <c r="AJ157" s="24">
        <v>67169</v>
      </c>
      <c r="AK157" s="32">
        <f t="shared" si="28"/>
        <v>3.6379819443070881E-4</v>
      </c>
      <c r="AL157" s="25">
        <f t="shared" si="29"/>
        <v>1.0748515702852728E-4</v>
      </c>
      <c r="AM157" s="25">
        <f t="shared" si="30"/>
        <v>1.2031155461708668E-4</v>
      </c>
      <c r="AN157" s="25">
        <f t="shared" si="31"/>
        <v>1.2043882239170247E-4</v>
      </c>
      <c r="AO157" s="25">
        <f t="shared" si="32"/>
        <v>9.4479527467391909E-5</v>
      </c>
      <c r="AP157" s="25">
        <f t="shared" si="33"/>
        <v>1.0205354409280069E-4</v>
      </c>
      <c r="AQ157" s="25">
        <f t="shared" si="34"/>
        <v>1.5478548614146975E-4</v>
      </c>
      <c r="AR157" s="25">
        <f t="shared" si="35"/>
        <v>4.6929058335902442E-4</v>
      </c>
      <c r="AS157" s="25">
        <f t="shared" si="36"/>
        <v>1.4718077423677433E-3</v>
      </c>
      <c r="AT157" s="33">
        <f t="shared" si="37"/>
        <v>1.9279727255132575E-2</v>
      </c>
      <c r="AV157">
        <f>IF(AL157&gt;'Data Spread &amp; Correlation'!C$8+'Data Spread &amp; Correlation'!C$9,1,0)</f>
        <v>0</v>
      </c>
      <c r="AW157">
        <f>IF(AM157&gt;'Data Spread &amp; Correlation'!D$8+'Data Spread &amp; Correlation'!D$9,1,0)</f>
        <v>0</v>
      </c>
    </row>
    <row r="158" spans="1:49" x14ac:dyDescent="0.2">
      <c r="A158" t="str">
        <f t="shared" si="26"/>
        <v>Kentucky</v>
      </c>
      <c r="B158" t="str">
        <f t="shared" si="27"/>
        <v>2010</v>
      </c>
      <c r="C158" s="11" t="s">
        <v>187</v>
      </c>
      <c r="D158" s="19">
        <v>47</v>
      </c>
      <c r="E158" s="20">
        <v>57</v>
      </c>
      <c r="F158" s="20">
        <v>43</v>
      </c>
      <c r="G158" s="20">
        <v>42</v>
      </c>
      <c r="H158" s="20">
        <v>46</v>
      </c>
      <c r="I158" s="20">
        <v>48</v>
      </c>
      <c r="J158" s="20">
        <v>45</v>
      </c>
      <c r="K158" s="20">
        <v>67</v>
      </c>
      <c r="L158" s="20">
        <v>112</v>
      </c>
      <c r="M158" s="20">
        <v>266</v>
      </c>
      <c r="N158" s="21">
        <v>407</v>
      </c>
      <c r="O158" s="21">
        <f t="shared" si="38"/>
        <v>1180</v>
      </c>
      <c r="P158" s="22">
        <v>3434895</v>
      </c>
      <c r="Q158" s="23">
        <v>1694783</v>
      </c>
      <c r="R158" s="23">
        <v>1740112</v>
      </c>
      <c r="S158" s="23">
        <v>237258</v>
      </c>
      <c r="T158" s="23">
        <v>236279</v>
      </c>
      <c r="U158" s="23">
        <v>237037</v>
      </c>
      <c r="V158" s="23">
        <v>244089</v>
      </c>
      <c r="W158" s="23">
        <v>238310</v>
      </c>
      <c r="X158" s="23">
        <v>230663</v>
      </c>
      <c r="Y158" s="23">
        <v>219110</v>
      </c>
      <c r="Z158" s="23">
        <v>223980</v>
      </c>
      <c r="AA158" s="23">
        <v>233390</v>
      </c>
      <c r="AB158" s="23">
        <v>257048</v>
      </c>
      <c r="AC158" s="23">
        <v>246967</v>
      </c>
      <c r="AD158" s="23">
        <v>216087</v>
      </c>
      <c r="AE158" s="23">
        <v>173054</v>
      </c>
      <c r="AF158" s="23">
        <v>128420</v>
      </c>
      <c r="AG158" s="23">
        <v>100814</v>
      </c>
      <c r="AH158" s="23">
        <v>82907</v>
      </c>
      <c r="AI158" s="23">
        <v>66317</v>
      </c>
      <c r="AJ158" s="24">
        <v>63141</v>
      </c>
      <c r="AK158" s="32">
        <f t="shared" si="28"/>
        <v>4.3834138364143673E-4</v>
      </c>
      <c r="AL158" s="25">
        <f t="shared" si="29"/>
        <v>9.5073904114798574E-5</v>
      </c>
      <c r="AM158" s="25">
        <f t="shared" si="30"/>
        <v>8.9137829887707068E-5</v>
      </c>
      <c r="AN158" s="25">
        <f t="shared" si="31"/>
        <v>9.3380438576793186E-5</v>
      </c>
      <c r="AO158" s="25">
        <f t="shared" si="32"/>
        <v>1.0057502678356692E-4</v>
      </c>
      <c r="AP158" s="25">
        <f t="shared" si="33"/>
        <v>9.5235260855331685E-5</v>
      </c>
      <c r="AQ158" s="25">
        <f t="shared" si="34"/>
        <v>1.7217409627872673E-4</v>
      </c>
      <c r="AR158" s="25">
        <f t="shared" si="35"/>
        <v>4.8858371794759938E-4</v>
      </c>
      <c r="AS158" s="25">
        <f t="shared" si="36"/>
        <v>1.7825550849729266E-3</v>
      </c>
      <c r="AT158" s="33">
        <f t="shared" si="37"/>
        <v>1.8688332462266991E-2</v>
      </c>
      <c r="AV158">
        <f>IF(AL158&gt;'Data Spread &amp; Correlation'!C$8+'Data Spread &amp; Correlation'!C$9,1,0)</f>
        <v>0</v>
      </c>
      <c r="AW158">
        <f>IF(AM158&gt;'Data Spread &amp; Correlation'!D$8+'Data Spread &amp; Correlation'!D$9,1,0)</f>
        <v>0</v>
      </c>
    </row>
    <row r="159" spans="1:49" x14ac:dyDescent="0.2">
      <c r="A159" t="str">
        <f t="shared" si="26"/>
        <v>Kentucky</v>
      </c>
      <c r="B159" t="str">
        <f t="shared" si="27"/>
        <v>2011</v>
      </c>
      <c r="C159" s="11" t="s">
        <v>188</v>
      </c>
      <c r="D159" s="19">
        <v>84</v>
      </c>
      <c r="E159" s="20">
        <v>42</v>
      </c>
      <c r="F159" s="20">
        <v>47</v>
      </c>
      <c r="G159" s="20">
        <v>66</v>
      </c>
      <c r="H159" s="20">
        <v>56</v>
      </c>
      <c r="I159" s="20">
        <v>64</v>
      </c>
      <c r="J159" s="20">
        <v>56</v>
      </c>
      <c r="K159" s="20">
        <v>61</v>
      </c>
      <c r="L159" s="20">
        <v>127</v>
      </c>
      <c r="M159" s="20">
        <v>256</v>
      </c>
      <c r="N159" s="21">
        <v>386</v>
      </c>
      <c r="O159" s="21">
        <f t="shared" si="38"/>
        <v>1245</v>
      </c>
      <c r="P159" s="22">
        <v>6814480</v>
      </c>
      <c r="Q159" s="23">
        <v>3356128</v>
      </c>
      <c r="R159" s="23">
        <v>3458352</v>
      </c>
      <c r="S159" s="23">
        <v>447056</v>
      </c>
      <c r="T159" s="23">
        <v>452883</v>
      </c>
      <c r="U159" s="23">
        <v>450949</v>
      </c>
      <c r="V159" s="23">
        <v>505673</v>
      </c>
      <c r="W159" s="23">
        <v>526034</v>
      </c>
      <c r="X159" s="23">
        <v>469665</v>
      </c>
      <c r="Y159" s="23">
        <v>436372</v>
      </c>
      <c r="Z159" s="23">
        <v>437363</v>
      </c>
      <c r="AA159" s="23">
        <v>458221</v>
      </c>
      <c r="AB159" s="23">
        <v>497359</v>
      </c>
      <c r="AC159" s="23">
        <v>486254</v>
      </c>
      <c r="AD159" s="23">
        <v>425815</v>
      </c>
      <c r="AE159" s="23">
        <v>348512</v>
      </c>
      <c r="AF159" s="23">
        <v>255516</v>
      </c>
      <c r="AG159" s="23">
        <v>200747</v>
      </c>
      <c r="AH159" s="23">
        <v>163713</v>
      </c>
      <c r="AI159" s="23">
        <v>131992</v>
      </c>
      <c r="AJ159" s="24">
        <v>122250</v>
      </c>
      <c r="AK159" s="32">
        <f t="shared" si="28"/>
        <v>2.8184388532980208E-4</v>
      </c>
      <c r="AL159" s="25">
        <f t="shared" si="29"/>
        <v>6.195841705095637E-5</v>
      </c>
      <c r="AM159" s="25">
        <f t="shared" si="30"/>
        <v>4.5555569556085204E-5</v>
      </c>
      <c r="AN159" s="25">
        <f t="shared" si="31"/>
        <v>7.2844707224980872E-5</v>
      </c>
      <c r="AO159" s="25">
        <f t="shared" si="32"/>
        <v>6.2529031335977416E-5</v>
      </c>
      <c r="AP159" s="25">
        <f t="shared" si="33"/>
        <v>6.5066240482791507E-5</v>
      </c>
      <c r="AQ159" s="25">
        <f t="shared" si="34"/>
        <v>7.8778087293869382E-5</v>
      </c>
      <c r="AR159" s="25">
        <f t="shared" si="35"/>
        <v>2.7834823336540549E-4</v>
      </c>
      <c r="AS159" s="25">
        <f t="shared" si="36"/>
        <v>8.6572766777700746E-4</v>
      </c>
      <c r="AT159" s="33">
        <f t="shared" si="37"/>
        <v>1.0184049079754601E-2</v>
      </c>
      <c r="AV159">
        <f>IF(AL159&gt;'Data Spread &amp; Correlation'!C$8+'Data Spread &amp; Correlation'!C$9,1,0)</f>
        <v>0</v>
      </c>
      <c r="AW159">
        <f>IF(AM159&gt;'Data Spread &amp; Correlation'!D$8+'Data Spread &amp; Correlation'!D$9,1,0)</f>
        <v>0</v>
      </c>
    </row>
    <row r="160" spans="1:49" x14ac:dyDescent="0.2">
      <c r="A160" t="str">
        <f t="shared" si="26"/>
        <v>Kentucky</v>
      </c>
      <c r="B160" t="str">
        <f t="shared" si="27"/>
        <v>2012</v>
      </c>
      <c r="C160" s="11" t="s">
        <v>189</v>
      </c>
      <c r="D160" s="19">
        <v>51</v>
      </c>
      <c r="E160" s="20">
        <v>72</v>
      </c>
      <c r="F160" s="20">
        <v>55</v>
      </c>
      <c r="G160" s="20">
        <v>50</v>
      </c>
      <c r="H160" s="20">
        <v>60</v>
      </c>
      <c r="I160" s="20">
        <v>56</v>
      </c>
      <c r="J160" s="20">
        <v>53</v>
      </c>
      <c r="K160" s="20">
        <v>72</v>
      </c>
      <c r="L160" s="20">
        <v>106</v>
      </c>
      <c r="M160" s="20">
        <v>244</v>
      </c>
      <c r="N160" s="21">
        <v>357</v>
      </c>
      <c r="O160" s="21">
        <f t="shared" si="38"/>
        <v>1176</v>
      </c>
      <c r="P160" s="22">
        <v>5099125</v>
      </c>
      <c r="Q160" s="23">
        <v>2526810</v>
      </c>
      <c r="R160" s="23">
        <v>2572315</v>
      </c>
      <c r="S160" s="23">
        <v>356127</v>
      </c>
      <c r="T160" s="23">
        <v>350157</v>
      </c>
      <c r="U160" s="23">
        <v>353819</v>
      </c>
      <c r="V160" s="23">
        <v>358162</v>
      </c>
      <c r="W160" s="23">
        <v>351155</v>
      </c>
      <c r="X160" s="23">
        <v>342376</v>
      </c>
      <c r="Y160" s="23">
        <v>326557</v>
      </c>
      <c r="Z160" s="23">
        <v>327358</v>
      </c>
      <c r="AA160" s="23">
        <v>339469</v>
      </c>
      <c r="AB160" s="23">
        <v>355896</v>
      </c>
      <c r="AC160" s="23">
        <v>354963</v>
      </c>
      <c r="AD160" s="23">
        <v>324017</v>
      </c>
      <c r="AE160" s="23">
        <v>289033</v>
      </c>
      <c r="AF160" s="23">
        <v>220333</v>
      </c>
      <c r="AG160" s="23">
        <v>157246</v>
      </c>
      <c r="AH160" s="23">
        <v>117239</v>
      </c>
      <c r="AI160" s="23">
        <v>89677</v>
      </c>
      <c r="AJ160" s="24">
        <v>85730</v>
      </c>
      <c r="AK160" s="32">
        <f t="shared" si="28"/>
        <v>3.4538240571481524E-4</v>
      </c>
      <c r="AL160" s="25">
        <f t="shared" si="29"/>
        <v>7.5286657499687491E-5</v>
      </c>
      <c r="AM160" s="25">
        <f t="shared" si="30"/>
        <v>7.7539379431199314E-5</v>
      </c>
      <c r="AN160" s="25">
        <f t="shared" si="31"/>
        <v>7.4745901308501754E-5</v>
      </c>
      <c r="AO160" s="25">
        <f t="shared" si="32"/>
        <v>8.9978360204370845E-5</v>
      </c>
      <c r="AP160" s="25">
        <f t="shared" si="33"/>
        <v>7.8777929237725065E-5</v>
      </c>
      <c r="AQ160" s="25">
        <f t="shared" si="34"/>
        <v>1.1744555908979692E-4</v>
      </c>
      <c r="AR160" s="25">
        <f t="shared" si="35"/>
        <v>2.8073595194648009E-4</v>
      </c>
      <c r="AS160" s="25">
        <f t="shared" si="36"/>
        <v>1.1792224864196098E-3</v>
      </c>
      <c r="AT160" s="33">
        <f t="shared" si="37"/>
        <v>1.3717485127726584E-2</v>
      </c>
      <c r="AV160">
        <f>IF(AL160&gt;'Data Spread &amp; Correlation'!C$8+'Data Spread &amp; Correlation'!C$9,1,0)</f>
        <v>0</v>
      </c>
      <c r="AW160">
        <f>IF(AM160&gt;'Data Spread &amp; Correlation'!D$8+'Data Spread &amp; Correlation'!D$9,1,0)</f>
        <v>0</v>
      </c>
    </row>
    <row r="161" spans="1:49" x14ac:dyDescent="0.2">
      <c r="A161" t="str">
        <f t="shared" si="26"/>
        <v>Kentucky</v>
      </c>
      <c r="B161" t="str">
        <f t="shared" si="27"/>
        <v>2013</v>
      </c>
      <c r="C161" s="11" t="s">
        <v>190</v>
      </c>
      <c r="D161" s="19">
        <v>54</v>
      </c>
      <c r="E161" s="20">
        <v>53</v>
      </c>
      <c r="F161" s="20">
        <v>70</v>
      </c>
      <c r="G161" s="20">
        <v>63</v>
      </c>
      <c r="H161" s="20">
        <v>57</v>
      </c>
      <c r="I161" s="20">
        <v>62</v>
      </c>
      <c r="J161" s="20">
        <v>65</v>
      </c>
      <c r="K161" s="20">
        <v>74</v>
      </c>
      <c r="L161" s="20">
        <v>146</v>
      </c>
      <c r="M161" s="20">
        <v>229</v>
      </c>
      <c r="N161" s="21">
        <v>377</v>
      </c>
      <c r="O161" s="21">
        <f t="shared" si="38"/>
        <v>1250</v>
      </c>
      <c r="P161" s="22">
        <v>37590300</v>
      </c>
      <c r="Q161" s="23">
        <v>18684348</v>
      </c>
      <c r="R161" s="23">
        <v>18905952</v>
      </c>
      <c r="S161" s="23">
        <v>2521408</v>
      </c>
      <c r="T161" s="23">
        <v>2520818</v>
      </c>
      <c r="U161" s="23">
        <v>2551897</v>
      </c>
      <c r="V161" s="23">
        <v>2729400</v>
      </c>
      <c r="W161" s="23">
        <v>2829831</v>
      </c>
      <c r="X161" s="23">
        <v>2771224</v>
      </c>
      <c r="Y161" s="23">
        <v>2647196</v>
      </c>
      <c r="Z161" s="23">
        <v>2548584</v>
      </c>
      <c r="AA161" s="23">
        <v>2598147</v>
      </c>
      <c r="AB161" s="23">
        <v>2634240</v>
      </c>
      <c r="AC161" s="23">
        <v>2595356</v>
      </c>
      <c r="AD161" s="23">
        <v>2283158</v>
      </c>
      <c r="AE161" s="23">
        <v>1932066</v>
      </c>
      <c r="AF161" s="23">
        <v>1416985</v>
      </c>
      <c r="AG161" s="23">
        <v>1022689</v>
      </c>
      <c r="AH161" s="23">
        <v>780409</v>
      </c>
      <c r="AI161" s="23">
        <v>612256</v>
      </c>
      <c r="AJ161" s="24">
        <v>623712</v>
      </c>
      <c r="AK161" s="32">
        <f t="shared" si="28"/>
        <v>4.2436606848237173E-5</v>
      </c>
      <c r="AL161" s="25">
        <f t="shared" si="29"/>
        <v>1.2813651072453311E-5</v>
      </c>
      <c r="AM161" s="25">
        <f t="shared" si="30"/>
        <v>1.2591669603223899E-5</v>
      </c>
      <c r="AN161" s="25">
        <f t="shared" si="31"/>
        <v>1.1627005658476087E-5</v>
      </c>
      <c r="AO161" s="25">
        <f t="shared" si="32"/>
        <v>1.1074991096290053E-5</v>
      </c>
      <c r="AP161" s="25">
        <f t="shared" si="33"/>
        <v>1.1855600317883065E-5</v>
      </c>
      <c r="AQ161" s="25">
        <f t="shared" si="34"/>
        <v>1.7555413425241456E-5</v>
      </c>
      <c r="AR161" s="25">
        <f t="shared" si="35"/>
        <v>5.9844061132757898E-5</v>
      </c>
      <c r="AS161" s="25">
        <f t="shared" si="36"/>
        <v>1.644329397234798E-4</v>
      </c>
      <c r="AT161" s="33">
        <f t="shared" si="37"/>
        <v>2.0041301113334358E-3</v>
      </c>
      <c r="AV161">
        <f>IF(AL161&gt;'Data Spread &amp; Correlation'!C$8+'Data Spread &amp; Correlation'!C$9,1,0)</f>
        <v>0</v>
      </c>
      <c r="AW161">
        <f>IF(AM161&gt;'Data Spread &amp; Correlation'!D$8+'Data Spread &amp; Correlation'!D$9,1,0)</f>
        <v>0</v>
      </c>
    </row>
    <row r="162" spans="1:49" x14ac:dyDescent="0.2">
      <c r="A162" t="str">
        <f t="shared" si="26"/>
        <v>Kentucky</v>
      </c>
      <c r="B162" t="str">
        <f t="shared" si="27"/>
        <v>2014</v>
      </c>
      <c r="C162" s="11" t="s">
        <v>191</v>
      </c>
      <c r="D162" s="19">
        <v>36</v>
      </c>
      <c r="E162" s="20">
        <v>60</v>
      </c>
      <c r="F162" s="20">
        <v>54</v>
      </c>
      <c r="G162" s="20">
        <v>41</v>
      </c>
      <c r="H162" s="20">
        <v>70</v>
      </c>
      <c r="I162" s="20">
        <v>52</v>
      </c>
      <c r="J162" s="20">
        <v>55</v>
      </c>
      <c r="K162" s="20">
        <v>96</v>
      </c>
      <c r="L162" s="20">
        <v>163</v>
      </c>
      <c r="M162" s="20">
        <v>257</v>
      </c>
      <c r="N162" s="21">
        <v>374</v>
      </c>
      <c r="O162" s="21">
        <f t="shared" si="38"/>
        <v>1258</v>
      </c>
      <c r="P162" s="22">
        <v>7772198</v>
      </c>
      <c r="Q162" s="23">
        <v>3864504</v>
      </c>
      <c r="R162" s="23">
        <v>3907694</v>
      </c>
      <c r="S162" s="23">
        <v>467314</v>
      </c>
      <c r="T162" s="23">
        <v>469182</v>
      </c>
      <c r="U162" s="23">
        <v>477929</v>
      </c>
      <c r="V162" s="23">
        <v>510282</v>
      </c>
      <c r="W162" s="23">
        <v>553011</v>
      </c>
      <c r="X162" s="23">
        <v>530691</v>
      </c>
      <c r="Y162" s="23">
        <v>518292</v>
      </c>
      <c r="Z162" s="23">
        <v>497301</v>
      </c>
      <c r="AA162" s="23">
        <v>527195</v>
      </c>
      <c r="AB162" s="23">
        <v>553723</v>
      </c>
      <c r="AC162" s="23">
        <v>576604</v>
      </c>
      <c r="AD162" s="23">
        <v>540362</v>
      </c>
      <c r="AE162" s="23">
        <v>477019</v>
      </c>
      <c r="AF162" s="23">
        <v>349313</v>
      </c>
      <c r="AG162" s="23">
        <v>249092</v>
      </c>
      <c r="AH162" s="23">
        <v>184075</v>
      </c>
      <c r="AI162" s="23">
        <v>142472</v>
      </c>
      <c r="AJ162" s="24">
        <v>144671</v>
      </c>
      <c r="AK162" s="32">
        <f t="shared" si="28"/>
        <v>2.0542932589222664E-4</v>
      </c>
      <c r="AL162" s="25">
        <f t="shared" si="29"/>
        <v>5.8071334827702348E-5</v>
      </c>
      <c r="AM162" s="25">
        <f t="shared" si="30"/>
        <v>5.0785625410869817E-5</v>
      </c>
      <c r="AN162" s="25">
        <f t="shared" si="31"/>
        <v>3.9085476123063958E-5</v>
      </c>
      <c r="AO162" s="25">
        <f t="shared" si="32"/>
        <v>6.8326279458387349E-5</v>
      </c>
      <c r="AP162" s="25">
        <f t="shared" si="33"/>
        <v>4.6004386341297694E-5</v>
      </c>
      <c r="AQ162" s="25">
        <f t="shared" si="34"/>
        <v>9.4359930055701842E-5</v>
      </c>
      <c r="AR162" s="25">
        <f t="shared" si="35"/>
        <v>2.7239077213592802E-4</v>
      </c>
      <c r="AS162" s="25">
        <f t="shared" si="36"/>
        <v>7.8702300128312311E-4</v>
      </c>
      <c r="AT162" s="33">
        <f t="shared" si="37"/>
        <v>8.6955920675187148E-3</v>
      </c>
      <c r="AV162">
        <f>IF(AL162&gt;'Data Spread &amp; Correlation'!C$8+'Data Spread &amp; Correlation'!C$9,1,0)</f>
        <v>0</v>
      </c>
      <c r="AW162">
        <f>IF(AM162&gt;'Data Spread &amp; Correlation'!D$8+'Data Spread &amp; Correlation'!D$9,1,0)</f>
        <v>0</v>
      </c>
    </row>
    <row r="163" spans="1:49" x14ac:dyDescent="0.2">
      <c r="A163" t="str">
        <f t="shared" si="26"/>
        <v>Kentucky</v>
      </c>
      <c r="B163" t="str">
        <f t="shared" si="27"/>
        <v>2015</v>
      </c>
      <c r="C163" s="11" t="s">
        <v>192</v>
      </c>
      <c r="D163" s="19">
        <v>84</v>
      </c>
      <c r="E163" s="20">
        <v>54</v>
      </c>
      <c r="F163" s="20">
        <v>65</v>
      </c>
      <c r="G163" s="20">
        <v>57</v>
      </c>
      <c r="H163" s="20">
        <v>67</v>
      </c>
      <c r="I163" s="20">
        <v>44</v>
      </c>
      <c r="J163" s="20">
        <v>25</v>
      </c>
      <c r="K163" s="20">
        <v>90</v>
      </c>
      <c r="L163" s="20">
        <v>168</v>
      </c>
      <c r="M163" s="20">
        <v>229</v>
      </c>
      <c r="N163" s="21">
        <v>390</v>
      </c>
      <c r="O163" s="21">
        <f t="shared" si="38"/>
        <v>1273</v>
      </c>
      <c r="P163" s="22">
        <v>13323901</v>
      </c>
      <c r="Q163" s="23">
        <v>6547899</v>
      </c>
      <c r="R163" s="23">
        <v>6776002</v>
      </c>
      <c r="S163" s="23">
        <v>957273</v>
      </c>
      <c r="T163" s="23">
        <v>983173</v>
      </c>
      <c r="U163" s="23">
        <v>976184</v>
      </c>
      <c r="V163" s="23">
        <v>952014</v>
      </c>
      <c r="W163" s="23">
        <v>979421</v>
      </c>
      <c r="X163" s="23">
        <v>959017</v>
      </c>
      <c r="Y163" s="23">
        <v>943270</v>
      </c>
      <c r="Z163" s="23">
        <v>920630</v>
      </c>
      <c r="AA163" s="23">
        <v>923913</v>
      </c>
      <c r="AB163" s="23">
        <v>907358</v>
      </c>
      <c r="AC163" s="23">
        <v>896390</v>
      </c>
      <c r="AD163" s="23">
        <v>783583</v>
      </c>
      <c r="AE163" s="23">
        <v>668025</v>
      </c>
      <c r="AF163" s="23">
        <v>499128</v>
      </c>
      <c r="AG163" s="23">
        <v>353262</v>
      </c>
      <c r="AH163" s="23">
        <v>260174</v>
      </c>
      <c r="AI163" s="23">
        <v>187736</v>
      </c>
      <c r="AJ163" s="24">
        <v>170743</v>
      </c>
      <c r="AK163" s="32">
        <f t="shared" si="28"/>
        <v>1.4415950308846066E-4</v>
      </c>
      <c r="AL163" s="25">
        <f t="shared" si="29"/>
        <v>1.2759287868418057E-5</v>
      </c>
      <c r="AM163" s="25">
        <f t="shared" si="30"/>
        <v>3.3653734140677786E-5</v>
      </c>
      <c r="AN163" s="25">
        <f t="shared" si="31"/>
        <v>2.9963932887098528E-5</v>
      </c>
      <c r="AO163" s="25">
        <f t="shared" si="32"/>
        <v>3.6323360312012246E-5</v>
      </c>
      <c r="AP163" s="25">
        <f t="shared" si="33"/>
        <v>2.4393651441332161E-5</v>
      </c>
      <c r="AQ163" s="25">
        <f t="shared" si="34"/>
        <v>6.2000209422929603E-5</v>
      </c>
      <c r="AR163" s="25">
        <f t="shared" si="35"/>
        <v>1.9709288001970929E-4</v>
      </c>
      <c r="AS163" s="25">
        <f t="shared" si="36"/>
        <v>5.1126342345560497E-4</v>
      </c>
      <c r="AT163" s="33">
        <f t="shared" si="37"/>
        <v>7.4556497191685753E-3</v>
      </c>
      <c r="AV163">
        <f>IF(AL163&gt;'Data Spread &amp; Correlation'!C$8+'Data Spread &amp; Correlation'!C$9,1,0)</f>
        <v>0</v>
      </c>
      <c r="AW163">
        <f>IF(AM163&gt;'Data Spread &amp; Correlation'!D$8+'Data Spread &amp; Correlation'!D$9,1,0)</f>
        <v>0</v>
      </c>
    </row>
    <row r="164" spans="1:49" x14ac:dyDescent="0.2">
      <c r="A164" t="str">
        <f t="shared" si="26"/>
        <v>Kentucky</v>
      </c>
      <c r="B164" t="str">
        <f t="shared" si="27"/>
        <v>2016</v>
      </c>
      <c r="C164" s="11" t="s">
        <v>193</v>
      </c>
      <c r="D164" s="19">
        <v>58</v>
      </c>
      <c r="E164" s="20">
        <v>39</v>
      </c>
      <c r="F164" s="20">
        <v>40</v>
      </c>
      <c r="G164" s="20">
        <v>56</v>
      </c>
      <c r="H164" s="20">
        <v>52</v>
      </c>
      <c r="I164" s="20">
        <v>69</v>
      </c>
      <c r="J164" s="20">
        <v>43</v>
      </c>
      <c r="K164" s="20">
        <v>81</v>
      </c>
      <c r="L164" s="20">
        <v>168</v>
      </c>
      <c r="M164" s="20">
        <v>219</v>
      </c>
      <c r="N164" s="21">
        <v>318</v>
      </c>
      <c r="O164" s="21">
        <f t="shared" si="38"/>
        <v>1143</v>
      </c>
      <c r="P164" s="22">
        <v>6258473</v>
      </c>
      <c r="Q164" s="23">
        <v>3083999</v>
      </c>
      <c r="R164" s="23">
        <v>3174474</v>
      </c>
      <c r="S164" s="23">
        <v>382322</v>
      </c>
      <c r="T164" s="23">
        <v>402853</v>
      </c>
      <c r="U164" s="23">
        <v>410809</v>
      </c>
      <c r="V164" s="23">
        <v>436466</v>
      </c>
      <c r="W164" s="23">
        <v>489215</v>
      </c>
      <c r="X164" s="23">
        <v>409504</v>
      </c>
      <c r="Y164" s="23">
        <v>388513</v>
      </c>
      <c r="Z164" s="23">
        <v>376627</v>
      </c>
      <c r="AA164" s="23">
        <v>410213</v>
      </c>
      <c r="AB164" s="23">
        <v>424493</v>
      </c>
      <c r="AC164" s="23">
        <v>448722</v>
      </c>
      <c r="AD164" s="23">
        <v>427676</v>
      </c>
      <c r="AE164" s="23">
        <v>364272</v>
      </c>
      <c r="AF164" s="23">
        <v>291847</v>
      </c>
      <c r="AG164" s="23">
        <v>210995</v>
      </c>
      <c r="AH164" s="23">
        <v>154615</v>
      </c>
      <c r="AI164" s="23">
        <v>117300</v>
      </c>
      <c r="AJ164" s="24">
        <v>113117</v>
      </c>
      <c r="AK164" s="32">
        <f t="shared" si="28"/>
        <v>2.5371283891588767E-4</v>
      </c>
      <c r="AL164" s="25">
        <f t="shared" si="29"/>
        <v>5.2847496872165595E-5</v>
      </c>
      <c r="AM164" s="25">
        <f t="shared" si="30"/>
        <v>4.3211430287539659E-5</v>
      </c>
      <c r="AN164" s="25">
        <f t="shared" si="31"/>
        <v>7.01739436628543E-5</v>
      </c>
      <c r="AO164" s="25">
        <f t="shared" si="32"/>
        <v>6.6087133343500581E-5</v>
      </c>
      <c r="AP164" s="25">
        <f t="shared" si="33"/>
        <v>7.9018340271296296E-5</v>
      </c>
      <c r="AQ164" s="25">
        <f t="shared" si="34"/>
        <v>1.0227944258966498E-4</v>
      </c>
      <c r="AR164" s="25">
        <f t="shared" si="35"/>
        <v>3.3410097008603103E-4</v>
      </c>
      <c r="AS164" s="25">
        <f t="shared" si="36"/>
        <v>8.0539874593163301E-4</v>
      </c>
      <c r="AT164" s="33">
        <f t="shared" si="37"/>
        <v>1.0104581981488194E-2</v>
      </c>
      <c r="AV164">
        <f>IF(AL164&gt;'Data Spread &amp; Correlation'!C$8+'Data Spread &amp; Correlation'!C$9,1,0)</f>
        <v>0</v>
      </c>
      <c r="AW164">
        <f>IF(AM164&gt;'Data Spread &amp; Correlation'!D$8+'Data Spread &amp; Correlation'!D$9,1,0)</f>
        <v>0</v>
      </c>
    </row>
    <row r="165" spans="1:49" x14ac:dyDescent="0.2">
      <c r="A165" t="str">
        <f t="shared" si="26"/>
        <v>Kentucky</v>
      </c>
      <c r="B165" t="str">
        <f t="shared" si="27"/>
        <v>2017</v>
      </c>
      <c r="C165" s="11" t="s">
        <v>194</v>
      </c>
      <c r="D165" s="19">
        <v>49</v>
      </c>
      <c r="E165" s="20">
        <v>65</v>
      </c>
      <c r="F165" s="20">
        <v>42</v>
      </c>
      <c r="G165" s="20">
        <v>67</v>
      </c>
      <c r="H165" s="20">
        <v>65</v>
      </c>
      <c r="I165" s="20">
        <v>71</v>
      </c>
      <c r="J165" s="20">
        <v>55</v>
      </c>
      <c r="K165" s="20">
        <v>82</v>
      </c>
      <c r="L165" s="20">
        <v>144</v>
      </c>
      <c r="M165" s="20">
        <v>270</v>
      </c>
      <c r="N165" s="21">
        <v>328</v>
      </c>
      <c r="O165" s="21">
        <f t="shared" si="38"/>
        <v>1238</v>
      </c>
      <c r="P165" s="22">
        <v>3578353</v>
      </c>
      <c r="Q165" s="23">
        <v>1759808</v>
      </c>
      <c r="R165" s="23">
        <v>1818545</v>
      </c>
      <c r="S165" s="23">
        <v>223846</v>
      </c>
      <c r="T165" s="23">
        <v>237055</v>
      </c>
      <c r="U165" s="23">
        <v>238478</v>
      </c>
      <c r="V165" s="23">
        <v>254854</v>
      </c>
      <c r="W165" s="23">
        <v>295655</v>
      </c>
      <c r="X165" s="23">
        <v>232357</v>
      </c>
      <c r="Y165" s="23">
        <v>230664</v>
      </c>
      <c r="Z165" s="23">
        <v>218235</v>
      </c>
      <c r="AA165" s="23">
        <v>216598</v>
      </c>
      <c r="AB165" s="23">
        <v>218700</v>
      </c>
      <c r="AC165" s="23">
        <v>241134</v>
      </c>
      <c r="AD165" s="23">
        <v>236903</v>
      </c>
      <c r="AE165" s="23">
        <v>210464</v>
      </c>
      <c r="AF165" s="23">
        <v>172587</v>
      </c>
      <c r="AG165" s="23">
        <v>128554</v>
      </c>
      <c r="AH165" s="23">
        <v>92495</v>
      </c>
      <c r="AI165" s="23">
        <v>64907</v>
      </c>
      <c r="AJ165" s="24">
        <v>63854</v>
      </c>
      <c r="AK165" s="32">
        <f t="shared" si="28"/>
        <v>5.0927870053518937E-4</v>
      </c>
      <c r="AL165" s="25">
        <f t="shared" si="29"/>
        <v>1.1565969133582738E-4</v>
      </c>
      <c r="AM165" s="25">
        <f t="shared" si="30"/>
        <v>7.6293030631651793E-5</v>
      </c>
      <c r="AN165" s="25">
        <f t="shared" si="31"/>
        <v>1.4470186017480848E-4</v>
      </c>
      <c r="AO165" s="25">
        <f t="shared" si="32"/>
        <v>1.4948267495797237E-4</v>
      </c>
      <c r="AP165" s="25">
        <f t="shared" si="33"/>
        <v>1.5440354562733509E-4</v>
      </c>
      <c r="AQ165" s="25">
        <f t="shared" si="34"/>
        <v>1.8329469987728197E-4</v>
      </c>
      <c r="AR165" s="25">
        <f t="shared" si="35"/>
        <v>4.7818131705745814E-4</v>
      </c>
      <c r="AS165" s="25">
        <f t="shared" si="36"/>
        <v>1.7153530450693131E-3</v>
      </c>
      <c r="AT165" s="33">
        <f t="shared" si="37"/>
        <v>1.9387978826698404E-2</v>
      </c>
      <c r="AV165">
        <f>IF(AL165&gt;'Data Spread &amp; Correlation'!C$8+'Data Spread &amp; Correlation'!C$9,1,0)</f>
        <v>0</v>
      </c>
      <c r="AW165">
        <f>IF(AM165&gt;'Data Spread &amp; Correlation'!D$8+'Data Spread &amp; Correlation'!D$9,1,0)</f>
        <v>0</v>
      </c>
    </row>
    <row r="166" spans="1:49" x14ac:dyDescent="0.2">
      <c r="A166" t="str">
        <f t="shared" si="26"/>
        <v>Louisiana</v>
      </c>
      <c r="B166" t="str">
        <f t="shared" si="27"/>
        <v>2009</v>
      </c>
      <c r="C166" s="11" t="s">
        <v>195</v>
      </c>
      <c r="D166" s="19">
        <v>51</v>
      </c>
      <c r="E166" s="20">
        <v>56</v>
      </c>
      <c r="F166" s="20">
        <v>67</v>
      </c>
      <c r="G166" s="20">
        <v>35</v>
      </c>
      <c r="H166" s="20">
        <v>58</v>
      </c>
      <c r="I166" s="20">
        <v>53</v>
      </c>
      <c r="J166" s="20">
        <v>51</v>
      </c>
      <c r="K166" s="20">
        <v>57</v>
      </c>
      <c r="L166" s="20">
        <v>87</v>
      </c>
      <c r="M166" s="20">
        <v>243</v>
      </c>
      <c r="N166" s="21">
        <v>345</v>
      </c>
      <c r="O166" s="21">
        <f t="shared" si="38"/>
        <v>1103</v>
      </c>
      <c r="P166" s="22">
        <v>4393628</v>
      </c>
      <c r="Q166" s="23">
        <v>2132522</v>
      </c>
      <c r="R166" s="23">
        <v>2261106</v>
      </c>
      <c r="S166" s="23">
        <v>308330</v>
      </c>
      <c r="T166" s="23">
        <v>299643</v>
      </c>
      <c r="U166" s="23">
        <v>304952</v>
      </c>
      <c r="V166" s="23">
        <v>331299</v>
      </c>
      <c r="W166" s="23">
        <v>349078</v>
      </c>
      <c r="X166" s="23">
        <v>310379</v>
      </c>
      <c r="Y166" s="23">
        <v>268750</v>
      </c>
      <c r="Z166" s="23">
        <v>277798</v>
      </c>
      <c r="AA166" s="23">
        <v>307668</v>
      </c>
      <c r="AB166" s="23">
        <v>323968</v>
      </c>
      <c r="AC166" s="23">
        <v>307901</v>
      </c>
      <c r="AD166" s="23">
        <v>260463</v>
      </c>
      <c r="AE166" s="23">
        <v>213245</v>
      </c>
      <c r="AF166" s="23">
        <v>158722</v>
      </c>
      <c r="AG166" s="23">
        <v>125506</v>
      </c>
      <c r="AH166" s="23">
        <v>104274</v>
      </c>
      <c r="AI166" s="23">
        <v>78196</v>
      </c>
      <c r="AJ166" s="24">
        <v>64610</v>
      </c>
      <c r="AK166" s="32">
        <f t="shared" si="28"/>
        <v>3.4703077871112121E-4</v>
      </c>
      <c r="AL166" s="25">
        <f t="shared" si="29"/>
        <v>8.4353989033981419E-5</v>
      </c>
      <c r="AM166" s="25">
        <f t="shared" si="30"/>
        <v>9.8474816168095042E-5</v>
      </c>
      <c r="AN166" s="25">
        <f t="shared" si="31"/>
        <v>6.0435585163236517E-5</v>
      </c>
      <c r="AO166" s="25">
        <f t="shared" si="32"/>
        <v>9.9066384726013122E-5</v>
      </c>
      <c r="AP166" s="25">
        <f t="shared" si="33"/>
        <v>8.3878145628286881E-5</v>
      </c>
      <c r="AQ166" s="25">
        <f t="shared" si="34"/>
        <v>1.2032729022942403E-4</v>
      </c>
      <c r="AR166" s="25">
        <f t="shared" si="35"/>
        <v>3.0609229210352252E-4</v>
      </c>
      <c r="AS166" s="25">
        <f t="shared" si="36"/>
        <v>1.3317257631391462E-3</v>
      </c>
      <c r="AT166" s="33">
        <f t="shared" si="37"/>
        <v>1.7071660733632563E-2</v>
      </c>
      <c r="AV166">
        <f>IF(AL166&gt;'Data Spread &amp; Correlation'!C$8+'Data Spread &amp; Correlation'!C$9,1,0)</f>
        <v>0</v>
      </c>
      <c r="AW166">
        <f>IF(AM166&gt;'Data Spread &amp; Correlation'!D$8+'Data Spread &amp; Correlation'!D$9,1,0)</f>
        <v>0</v>
      </c>
    </row>
    <row r="167" spans="1:49" x14ac:dyDescent="0.2">
      <c r="A167" t="str">
        <f t="shared" si="26"/>
        <v>Louisiana</v>
      </c>
      <c r="B167" t="str">
        <f t="shared" si="27"/>
        <v>2010</v>
      </c>
      <c r="C167" s="11" t="s">
        <v>196</v>
      </c>
      <c r="D167" s="19">
        <v>68</v>
      </c>
      <c r="E167" s="20">
        <v>54</v>
      </c>
      <c r="F167" s="20">
        <v>53</v>
      </c>
      <c r="G167" s="20">
        <v>32</v>
      </c>
      <c r="H167" s="20">
        <v>42</v>
      </c>
      <c r="I167" s="20">
        <v>48</v>
      </c>
      <c r="J167" s="20">
        <v>61</v>
      </c>
      <c r="K167" s="20">
        <v>52</v>
      </c>
      <c r="L167" s="20">
        <v>131</v>
      </c>
      <c r="M167" s="20">
        <v>247</v>
      </c>
      <c r="N167" s="21">
        <v>338</v>
      </c>
      <c r="O167" s="21">
        <f t="shared" si="38"/>
        <v>1126</v>
      </c>
      <c r="P167" s="22">
        <v>2486759</v>
      </c>
      <c r="Q167" s="23">
        <v>1225432</v>
      </c>
      <c r="R167" s="23">
        <v>1261327</v>
      </c>
      <c r="S167" s="23">
        <v>160414</v>
      </c>
      <c r="T167" s="23">
        <v>162959</v>
      </c>
      <c r="U167" s="23">
        <v>165276</v>
      </c>
      <c r="V167" s="23">
        <v>167016</v>
      </c>
      <c r="W167" s="23">
        <v>154287</v>
      </c>
      <c r="X167" s="23">
        <v>166015</v>
      </c>
      <c r="Y167" s="23">
        <v>159969</v>
      </c>
      <c r="Z167" s="23">
        <v>168608</v>
      </c>
      <c r="AA167" s="23">
        <v>177037</v>
      </c>
      <c r="AB167" s="23">
        <v>191816</v>
      </c>
      <c r="AC167" s="23">
        <v>184855</v>
      </c>
      <c r="AD167" s="23">
        <v>165542</v>
      </c>
      <c r="AE167" s="23">
        <v>134542</v>
      </c>
      <c r="AF167" s="23">
        <v>100153</v>
      </c>
      <c r="AG167" s="23">
        <v>80016</v>
      </c>
      <c r="AH167" s="23">
        <v>61492</v>
      </c>
      <c r="AI167" s="23">
        <v>45513</v>
      </c>
      <c r="AJ167" s="24">
        <v>41479</v>
      </c>
      <c r="AK167" s="32">
        <f t="shared" si="28"/>
        <v>7.6053212313139751E-4</v>
      </c>
      <c r="AL167" s="25">
        <f t="shared" si="29"/>
        <v>1.858424604323122E-4</v>
      </c>
      <c r="AM167" s="25">
        <f t="shared" si="30"/>
        <v>1.6495333065673213E-4</v>
      </c>
      <c r="AN167" s="25">
        <f t="shared" si="31"/>
        <v>9.8164327083537844E-5</v>
      </c>
      <c r="AO167" s="25">
        <f t="shared" si="32"/>
        <v>1.2151195590851885E-4</v>
      </c>
      <c r="AP167" s="25">
        <f t="shared" si="33"/>
        <v>1.2743216228485867E-4</v>
      </c>
      <c r="AQ167" s="25">
        <f t="shared" si="34"/>
        <v>1.7328481358552938E-4</v>
      </c>
      <c r="AR167" s="25">
        <f t="shared" si="35"/>
        <v>7.2709511625196344E-4</v>
      </c>
      <c r="AS167" s="25">
        <f t="shared" si="36"/>
        <v>2.3083033503107329E-3</v>
      </c>
      <c r="AT167" s="33">
        <f t="shared" si="37"/>
        <v>2.7146266785602353E-2</v>
      </c>
      <c r="AV167">
        <f>IF(AL167&gt;'Data Spread &amp; Correlation'!C$8+'Data Spread &amp; Correlation'!C$9,1,0)</f>
        <v>0</v>
      </c>
      <c r="AW167">
        <f>IF(AM167&gt;'Data Spread &amp; Correlation'!D$8+'Data Spread &amp; Correlation'!D$9,1,0)</f>
        <v>0</v>
      </c>
    </row>
    <row r="168" spans="1:49" x14ac:dyDescent="0.2">
      <c r="A168" t="str">
        <f t="shared" si="26"/>
        <v>Louisiana</v>
      </c>
      <c r="B168" t="str">
        <f t="shared" si="27"/>
        <v>2011</v>
      </c>
      <c r="C168" s="11" t="s">
        <v>197</v>
      </c>
      <c r="D168" s="19">
        <v>62</v>
      </c>
      <c r="E168" s="20">
        <v>37</v>
      </c>
      <c r="F168" s="20">
        <v>53</v>
      </c>
      <c r="G168" s="20">
        <v>60</v>
      </c>
      <c r="H168" s="20">
        <v>57</v>
      </c>
      <c r="I168" s="20">
        <v>62</v>
      </c>
      <c r="J168" s="20">
        <v>53</v>
      </c>
      <c r="K168" s="20">
        <v>75</v>
      </c>
      <c r="L168" s="20">
        <v>74</v>
      </c>
      <c r="M168" s="20">
        <v>242</v>
      </c>
      <c r="N168" s="21">
        <v>341</v>
      </c>
      <c r="O168" s="21">
        <f t="shared" si="38"/>
        <v>1116</v>
      </c>
      <c r="P168" s="22">
        <v>1888381</v>
      </c>
      <c r="Q168" s="23">
        <v>934280</v>
      </c>
      <c r="R168" s="23">
        <v>954101</v>
      </c>
      <c r="S168" s="23">
        <v>125800</v>
      </c>
      <c r="T168" s="23">
        <v>124466</v>
      </c>
      <c r="U168" s="23">
        <v>125967</v>
      </c>
      <c r="V168" s="23">
        <v>143537</v>
      </c>
      <c r="W168" s="23">
        <v>145086</v>
      </c>
      <c r="X168" s="23">
        <v>124669</v>
      </c>
      <c r="Y168" s="23">
        <v>114340</v>
      </c>
      <c r="Z168" s="23">
        <v>112342</v>
      </c>
      <c r="AA168" s="23">
        <v>118143</v>
      </c>
      <c r="AB168" s="23">
        <v>133395</v>
      </c>
      <c r="AC168" s="23">
        <v>134300</v>
      </c>
      <c r="AD168" s="23">
        <v>119790</v>
      </c>
      <c r="AE168" s="23">
        <v>99125</v>
      </c>
      <c r="AF168" s="23">
        <v>72063</v>
      </c>
      <c r="AG168" s="23">
        <v>59442</v>
      </c>
      <c r="AH168" s="23">
        <v>50128</v>
      </c>
      <c r="AI168" s="23">
        <v>42703</v>
      </c>
      <c r="AJ168" s="24">
        <v>42366</v>
      </c>
      <c r="AK168" s="32">
        <f t="shared" si="28"/>
        <v>7.8696343402225759E-4</v>
      </c>
      <c r="AL168" s="25">
        <f t="shared" si="29"/>
        <v>2.1163345086310509E-4</v>
      </c>
      <c r="AM168" s="25">
        <f t="shared" si="30"/>
        <v>1.8363054919393119E-4</v>
      </c>
      <c r="AN168" s="25">
        <f t="shared" si="31"/>
        <v>2.5103657184457489E-4</v>
      </c>
      <c r="AO168" s="25">
        <f t="shared" si="32"/>
        <v>2.4730459682842701E-4</v>
      </c>
      <c r="AP168" s="25">
        <f t="shared" si="33"/>
        <v>2.316068660228992E-4</v>
      </c>
      <c r="AQ168" s="25">
        <f t="shared" si="34"/>
        <v>3.4259872553274104E-4</v>
      </c>
      <c r="AR168" s="25">
        <f t="shared" si="35"/>
        <v>5.627162465305502E-4</v>
      </c>
      <c r="AS168" s="25">
        <f t="shared" si="36"/>
        <v>2.6068877853303316E-3</v>
      </c>
      <c r="AT168" s="33">
        <f t="shared" si="37"/>
        <v>2.6341877920974366E-2</v>
      </c>
      <c r="AV168">
        <f>IF(AL168&gt;'Data Spread &amp; Correlation'!C$8+'Data Spread &amp; Correlation'!C$9,1,0)</f>
        <v>0</v>
      </c>
      <c r="AW168">
        <f>IF(AM168&gt;'Data Spread &amp; Correlation'!D$8+'Data Spread &amp; Correlation'!D$9,1,0)</f>
        <v>0</v>
      </c>
    </row>
    <row r="169" spans="1:49" x14ac:dyDescent="0.2">
      <c r="A169" t="str">
        <f t="shared" si="26"/>
        <v>Louisiana</v>
      </c>
      <c r="B169" t="str">
        <f t="shared" si="27"/>
        <v>2012</v>
      </c>
      <c r="C169" s="11" t="s">
        <v>198</v>
      </c>
      <c r="D169" s="19">
        <v>62</v>
      </c>
      <c r="E169" s="20">
        <v>46</v>
      </c>
      <c r="F169" s="20">
        <v>52</v>
      </c>
      <c r="G169" s="20">
        <v>75</v>
      </c>
      <c r="H169" s="20">
        <v>42</v>
      </c>
      <c r="I169" s="20">
        <v>46</v>
      </c>
      <c r="J169" s="20">
        <v>48</v>
      </c>
      <c r="K169" s="20">
        <v>55</v>
      </c>
      <c r="L169" s="20">
        <v>118</v>
      </c>
      <c r="M169" s="20">
        <v>212</v>
      </c>
      <c r="N169" s="21">
        <v>313</v>
      </c>
      <c r="O169" s="21">
        <f t="shared" si="38"/>
        <v>1069</v>
      </c>
      <c r="P169" s="22">
        <v>9533407</v>
      </c>
      <c r="Q169" s="23">
        <v>4684064</v>
      </c>
      <c r="R169" s="23">
        <v>4849343</v>
      </c>
      <c r="S169" s="23">
        <v>628364</v>
      </c>
      <c r="T169" s="23">
        <v>623551</v>
      </c>
      <c r="U169" s="23">
        <v>626873</v>
      </c>
      <c r="V169" s="23">
        <v>665791</v>
      </c>
      <c r="W169" s="23">
        <v>675908</v>
      </c>
      <c r="X169" s="23">
        <v>737484</v>
      </c>
      <c r="Y169" s="23">
        <v>691555</v>
      </c>
      <c r="Z169" s="23">
        <v>652460</v>
      </c>
      <c r="AA169" s="23">
        <v>649873</v>
      </c>
      <c r="AB169" s="23">
        <v>663994</v>
      </c>
      <c r="AC169" s="23">
        <v>662566</v>
      </c>
      <c r="AD169" s="23">
        <v>582645</v>
      </c>
      <c r="AE169" s="23">
        <v>496574</v>
      </c>
      <c r="AF169" s="23">
        <v>368678</v>
      </c>
      <c r="AG169" s="23">
        <v>270586</v>
      </c>
      <c r="AH169" s="23">
        <v>212335</v>
      </c>
      <c r="AI169" s="23">
        <v>167199</v>
      </c>
      <c r="AJ169" s="24">
        <v>162473</v>
      </c>
      <c r="AK169" s="32">
        <f t="shared" si="28"/>
        <v>1.718749005353585E-4</v>
      </c>
      <c r="AL169" s="25">
        <f t="shared" si="29"/>
        <v>3.8386979136676836E-5</v>
      </c>
      <c r="AM169" s="25">
        <f t="shared" si="30"/>
        <v>3.8756829959625819E-5</v>
      </c>
      <c r="AN169" s="25">
        <f t="shared" si="31"/>
        <v>5.2482822372237565E-5</v>
      </c>
      <c r="AO169" s="25">
        <f t="shared" si="32"/>
        <v>3.2249816291225053E-5</v>
      </c>
      <c r="AP169" s="25">
        <f t="shared" si="33"/>
        <v>3.4676154866722952E-5</v>
      </c>
      <c r="AQ169" s="25">
        <f t="shared" si="34"/>
        <v>5.0962779565593269E-5</v>
      </c>
      <c r="AR169" s="25">
        <f t="shared" si="35"/>
        <v>1.8458727536667168E-4</v>
      </c>
      <c r="AS169" s="25">
        <f t="shared" si="36"/>
        <v>5.58579731987121E-4</v>
      </c>
      <c r="AT169" s="33">
        <f t="shared" si="37"/>
        <v>6.5795547567903592E-3</v>
      </c>
      <c r="AV169">
        <f>IF(AL169&gt;'Data Spread &amp; Correlation'!C$8+'Data Spread &amp; Correlation'!C$9,1,0)</f>
        <v>0</v>
      </c>
      <c r="AW169">
        <f>IF(AM169&gt;'Data Spread &amp; Correlation'!D$8+'Data Spread &amp; Correlation'!D$9,1,0)</f>
        <v>0</v>
      </c>
    </row>
    <row r="170" spans="1:49" x14ac:dyDescent="0.2">
      <c r="A170" t="str">
        <f t="shared" si="26"/>
        <v>Louisiana</v>
      </c>
      <c r="B170" t="str">
        <f t="shared" si="27"/>
        <v>2013</v>
      </c>
      <c r="C170" s="11" t="s">
        <v>199</v>
      </c>
      <c r="D170" s="19">
        <v>67</v>
      </c>
      <c r="E170" s="20">
        <v>56</v>
      </c>
      <c r="F170" s="20">
        <v>65</v>
      </c>
      <c r="G170" s="20">
        <v>59</v>
      </c>
      <c r="H170" s="20">
        <v>55</v>
      </c>
      <c r="I170" s="20">
        <v>73</v>
      </c>
      <c r="J170" s="20">
        <v>50</v>
      </c>
      <c r="K170" s="20">
        <v>102</v>
      </c>
      <c r="L170" s="20">
        <v>129</v>
      </c>
      <c r="M170" s="20">
        <v>189</v>
      </c>
      <c r="N170" s="21">
        <v>344</v>
      </c>
      <c r="O170" s="21">
        <f t="shared" si="38"/>
        <v>1189</v>
      </c>
      <c r="P170" s="22">
        <v>4248512</v>
      </c>
      <c r="Q170" s="23">
        <v>2122026</v>
      </c>
      <c r="R170" s="23">
        <v>2126486</v>
      </c>
      <c r="S170" s="23">
        <v>268684</v>
      </c>
      <c r="T170" s="23">
        <v>282392</v>
      </c>
      <c r="U170" s="23">
        <v>279149</v>
      </c>
      <c r="V170" s="23">
        <v>280309</v>
      </c>
      <c r="W170" s="23">
        <v>282167</v>
      </c>
      <c r="X170" s="23">
        <v>300735</v>
      </c>
      <c r="Y170" s="23">
        <v>292755</v>
      </c>
      <c r="Z170" s="23">
        <v>284293</v>
      </c>
      <c r="AA170" s="23">
        <v>299315</v>
      </c>
      <c r="AB170" s="23">
        <v>311350</v>
      </c>
      <c r="AC170" s="23">
        <v>318810</v>
      </c>
      <c r="AD170" s="23">
        <v>282394</v>
      </c>
      <c r="AE170" s="23">
        <v>240772</v>
      </c>
      <c r="AF170" s="23">
        <v>174786</v>
      </c>
      <c r="AG170" s="23">
        <v>118237</v>
      </c>
      <c r="AH170" s="23">
        <v>88601</v>
      </c>
      <c r="AI170" s="23">
        <v>69508</v>
      </c>
      <c r="AJ170" s="24">
        <v>69783</v>
      </c>
      <c r="AK170" s="32">
        <f t="shared" si="28"/>
        <v>4.5778684253621355E-4</v>
      </c>
      <c r="AL170" s="25">
        <f t="shared" si="29"/>
        <v>8.9040693377687475E-5</v>
      </c>
      <c r="AM170" s="25">
        <f t="shared" si="30"/>
        <v>1.1556048613629737E-4</v>
      </c>
      <c r="AN170" s="25">
        <f t="shared" si="31"/>
        <v>9.9411953023639823E-5</v>
      </c>
      <c r="AO170" s="25">
        <f t="shared" si="32"/>
        <v>9.4241340077586325E-5</v>
      </c>
      <c r="AP170" s="25">
        <f t="shared" si="33"/>
        <v>1.1584359527738986E-4</v>
      </c>
      <c r="AQ170" s="25">
        <f t="shared" si="34"/>
        <v>1.9496679830111285E-4</v>
      </c>
      <c r="AR170" s="25">
        <f t="shared" si="35"/>
        <v>4.4023847957327581E-4</v>
      </c>
      <c r="AS170" s="25">
        <f t="shared" si="36"/>
        <v>1.1953778722273874E-3</v>
      </c>
      <c r="AT170" s="33">
        <f t="shared" si="37"/>
        <v>1.7038533740309246E-2</v>
      </c>
      <c r="AV170">
        <f>IF(AL170&gt;'Data Spread &amp; Correlation'!C$8+'Data Spread &amp; Correlation'!C$9,1,0)</f>
        <v>0</v>
      </c>
      <c r="AW170">
        <f>IF(AM170&gt;'Data Spread &amp; Correlation'!D$8+'Data Spread &amp; Correlation'!D$9,1,0)</f>
        <v>0</v>
      </c>
    </row>
    <row r="171" spans="1:49" x14ac:dyDescent="0.2">
      <c r="A171" t="str">
        <f t="shared" si="26"/>
        <v>Louisiana</v>
      </c>
      <c r="B171" t="str">
        <f t="shared" si="27"/>
        <v>2014</v>
      </c>
      <c r="C171" s="11" t="s">
        <v>200</v>
      </c>
      <c r="D171" s="19">
        <v>54</v>
      </c>
      <c r="E171" s="20">
        <v>58</v>
      </c>
      <c r="F171" s="20">
        <v>64</v>
      </c>
      <c r="G171" s="20">
        <v>53</v>
      </c>
      <c r="H171" s="20">
        <v>70</v>
      </c>
      <c r="I171" s="20">
        <v>77</v>
      </c>
      <c r="J171" s="20">
        <v>42</v>
      </c>
      <c r="K171" s="20">
        <v>103</v>
      </c>
      <c r="L171" s="20">
        <v>117</v>
      </c>
      <c r="M171" s="20">
        <v>174</v>
      </c>
      <c r="N171" s="21">
        <v>292</v>
      </c>
      <c r="O171" s="21">
        <f t="shared" si="38"/>
        <v>1104</v>
      </c>
      <c r="P171" s="22">
        <v>6538824</v>
      </c>
      <c r="Q171" s="23">
        <v>3246451</v>
      </c>
      <c r="R171" s="23">
        <v>3292373</v>
      </c>
      <c r="S171" s="23">
        <v>427630</v>
      </c>
      <c r="T171" s="23">
        <v>449461</v>
      </c>
      <c r="U171" s="23">
        <v>463126</v>
      </c>
      <c r="V171" s="23">
        <v>478268</v>
      </c>
      <c r="W171" s="23">
        <v>445901</v>
      </c>
      <c r="X171" s="23">
        <v>421749</v>
      </c>
      <c r="Y171" s="23">
        <v>411666</v>
      </c>
      <c r="Z171" s="23">
        <v>402631</v>
      </c>
      <c r="AA171" s="23">
        <v>428652</v>
      </c>
      <c r="AB171" s="23">
        <v>468554</v>
      </c>
      <c r="AC171" s="23">
        <v>479232</v>
      </c>
      <c r="AD171" s="23">
        <v>424427</v>
      </c>
      <c r="AE171" s="23">
        <v>354828</v>
      </c>
      <c r="AF171" s="23">
        <v>269511</v>
      </c>
      <c r="AG171" s="23">
        <v>203722</v>
      </c>
      <c r="AH171" s="23">
        <v>160101</v>
      </c>
      <c r="AI171" s="23">
        <v>128549</v>
      </c>
      <c r="AJ171" s="24">
        <v>123508</v>
      </c>
      <c r="AK171" s="32">
        <f t="shared" si="28"/>
        <v>2.6190865935504993E-4</v>
      </c>
      <c r="AL171" s="25">
        <f t="shared" si="29"/>
        <v>4.6023009313084669E-5</v>
      </c>
      <c r="AM171" s="25">
        <f t="shared" si="30"/>
        <v>6.9251403152453714E-5</v>
      </c>
      <c r="AN171" s="25">
        <f t="shared" si="31"/>
        <v>6.359376781075455E-5</v>
      </c>
      <c r="AO171" s="25">
        <f t="shared" si="32"/>
        <v>8.4207183353923992E-5</v>
      </c>
      <c r="AP171" s="25">
        <f t="shared" si="33"/>
        <v>8.1241968123605958E-5</v>
      </c>
      <c r="AQ171" s="25">
        <f t="shared" si="34"/>
        <v>1.3217752853687174E-4</v>
      </c>
      <c r="AR171" s="25">
        <f t="shared" si="35"/>
        <v>2.4723550555434638E-4</v>
      </c>
      <c r="AS171" s="25">
        <f t="shared" si="36"/>
        <v>6.0280616663779666E-4</v>
      </c>
      <c r="AT171" s="33">
        <f t="shared" si="37"/>
        <v>8.9386922304628032E-3</v>
      </c>
      <c r="AV171">
        <f>IF(AL171&gt;'Data Spread &amp; Correlation'!C$8+'Data Spread &amp; Correlation'!C$9,1,0)</f>
        <v>0</v>
      </c>
      <c r="AW171">
        <f>IF(AM171&gt;'Data Spread &amp; Correlation'!D$8+'Data Spread &amp; Correlation'!D$9,1,0)</f>
        <v>0</v>
      </c>
    </row>
    <row r="172" spans="1:49" x14ac:dyDescent="0.2">
      <c r="A172" t="str">
        <f t="shared" si="26"/>
        <v>Louisiana</v>
      </c>
      <c r="B172" t="str">
        <f t="shared" si="27"/>
        <v>2015</v>
      </c>
      <c r="C172" s="11" t="s">
        <v>201</v>
      </c>
      <c r="D172" s="19">
        <v>72</v>
      </c>
      <c r="E172" s="20">
        <v>46</v>
      </c>
      <c r="F172" s="20">
        <v>46</v>
      </c>
      <c r="G172" s="20">
        <v>65</v>
      </c>
      <c r="H172" s="20">
        <v>72</v>
      </c>
      <c r="I172" s="20">
        <v>58</v>
      </c>
      <c r="J172" s="20">
        <v>55</v>
      </c>
      <c r="K172" s="20">
        <v>90</v>
      </c>
      <c r="L172" s="20">
        <v>90</v>
      </c>
      <c r="M172" s="20">
        <v>195</v>
      </c>
      <c r="N172" s="21">
        <v>291</v>
      </c>
      <c r="O172" s="21">
        <f t="shared" si="38"/>
        <v>1080</v>
      </c>
      <c r="P172" s="22">
        <v>8043839</v>
      </c>
      <c r="Q172" s="23">
        <v>3995412</v>
      </c>
      <c r="R172" s="23">
        <v>4048427</v>
      </c>
      <c r="S172" s="23">
        <v>616696</v>
      </c>
      <c r="T172" s="23">
        <v>627360</v>
      </c>
      <c r="U172" s="23">
        <v>606043</v>
      </c>
      <c r="V172" s="23">
        <v>579729</v>
      </c>
      <c r="W172" s="23">
        <v>570801</v>
      </c>
      <c r="X172" s="23">
        <v>585574</v>
      </c>
      <c r="Y172" s="23">
        <v>585817</v>
      </c>
      <c r="Z172" s="23">
        <v>556780</v>
      </c>
      <c r="AA172" s="23">
        <v>548167</v>
      </c>
      <c r="AB172" s="23">
        <v>530592</v>
      </c>
      <c r="AC172" s="23">
        <v>531468</v>
      </c>
      <c r="AD172" s="23">
        <v>473995</v>
      </c>
      <c r="AE172" s="23">
        <v>390761</v>
      </c>
      <c r="AF172" s="23">
        <v>289317</v>
      </c>
      <c r="AG172" s="23">
        <v>204178</v>
      </c>
      <c r="AH172" s="23">
        <v>143959</v>
      </c>
      <c r="AI172" s="23">
        <v>110561</v>
      </c>
      <c r="AJ172" s="24">
        <v>96834</v>
      </c>
      <c r="AK172" s="32">
        <f t="shared" si="28"/>
        <v>1.9134224966596184E-4</v>
      </c>
      <c r="AL172" s="25">
        <f t="shared" si="29"/>
        <v>4.4592075744910624E-5</v>
      </c>
      <c r="AM172" s="25">
        <f t="shared" si="30"/>
        <v>3.9981573709507793E-5</v>
      </c>
      <c r="AN172" s="25">
        <f t="shared" si="31"/>
        <v>5.5489584604969648E-5</v>
      </c>
      <c r="AO172" s="25">
        <f t="shared" si="32"/>
        <v>6.5161496433765605E-5</v>
      </c>
      <c r="AP172" s="25">
        <f t="shared" si="33"/>
        <v>5.4610850611076584E-5</v>
      </c>
      <c r="AQ172" s="25">
        <f t="shared" si="34"/>
        <v>1.0407560051621498E-4</v>
      </c>
      <c r="AR172" s="25">
        <f t="shared" si="35"/>
        <v>1.8237266841609337E-4</v>
      </c>
      <c r="AS172" s="25">
        <f t="shared" si="36"/>
        <v>7.6614804337576611E-4</v>
      </c>
      <c r="AT172" s="33">
        <f t="shared" si="37"/>
        <v>1.1153107379639383E-2</v>
      </c>
      <c r="AV172">
        <f>IF(AL172&gt;'Data Spread &amp; Correlation'!C$8+'Data Spread &amp; Correlation'!C$9,1,0)</f>
        <v>0</v>
      </c>
      <c r="AW172">
        <f>IF(AM172&gt;'Data Spread &amp; Correlation'!D$8+'Data Spread &amp; Correlation'!D$9,1,0)</f>
        <v>0</v>
      </c>
    </row>
    <row r="173" spans="1:49" x14ac:dyDescent="0.2">
      <c r="A173" t="str">
        <f t="shared" si="26"/>
        <v>Louisiana</v>
      </c>
      <c r="B173" t="str">
        <f t="shared" si="27"/>
        <v>2016</v>
      </c>
      <c r="C173" s="11" t="s">
        <v>202</v>
      </c>
      <c r="D173" s="19">
        <v>44</v>
      </c>
      <c r="E173" s="20">
        <v>72</v>
      </c>
      <c r="F173" s="20">
        <v>50</v>
      </c>
      <c r="G173" s="20">
        <v>58</v>
      </c>
      <c r="H173" s="20">
        <v>76</v>
      </c>
      <c r="I173" s="20">
        <v>49</v>
      </c>
      <c r="J173" s="20">
        <v>65</v>
      </c>
      <c r="K173" s="20">
        <v>70</v>
      </c>
      <c r="L173" s="20">
        <v>101</v>
      </c>
      <c r="M173" s="20">
        <v>175</v>
      </c>
      <c r="N173" s="21">
        <v>253</v>
      </c>
      <c r="O173" s="21">
        <f t="shared" si="38"/>
        <v>1013</v>
      </c>
      <c r="P173" s="22">
        <v>6785239</v>
      </c>
      <c r="Q173" s="23">
        <v>3323727</v>
      </c>
      <c r="R173" s="23">
        <v>3461512</v>
      </c>
      <c r="S173" s="23">
        <v>421183</v>
      </c>
      <c r="T173" s="23">
        <v>441463</v>
      </c>
      <c r="U173" s="23">
        <v>442610</v>
      </c>
      <c r="V173" s="23">
        <v>456727</v>
      </c>
      <c r="W173" s="23">
        <v>458294</v>
      </c>
      <c r="X173" s="23">
        <v>452015</v>
      </c>
      <c r="Y173" s="23">
        <v>431826</v>
      </c>
      <c r="Z173" s="23">
        <v>405835</v>
      </c>
      <c r="AA173" s="23">
        <v>439467</v>
      </c>
      <c r="AB173" s="23">
        <v>457059</v>
      </c>
      <c r="AC173" s="23">
        <v>500124</v>
      </c>
      <c r="AD173" s="23">
        <v>477409</v>
      </c>
      <c r="AE173" s="23">
        <v>417254</v>
      </c>
      <c r="AF173" s="23">
        <v>316917</v>
      </c>
      <c r="AG173" s="23">
        <v>233825</v>
      </c>
      <c r="AH173" s="23">
        <v>172004</v>
      </c>
      <c r="AI173" s="23">
        <v>129290</v>
      </c>
      <c r="AJ173" s="24">
        <v>134609</v>
      </c>
      <c r="AK173" s="32">
        <f t="shared" si="28"/>
        <v>2.7541472471585984E-4</v>
      </c>
      <c r="AL173" s="25">
        <f t="shared" si="29"/>
        <v>7.3523340267149886E-5</v>
      </c>
      <c r="AM173" s="25">
        <f t="shared" si="30"/>
        <v>5.4643554628800872E-5</v>
      </c>
      <c r="AN173" s="25">
        <f t="shared" si="31"/>
        <v>6.5622662899774965E-5</v>
      </c>
      <c r="AO173" s="25">
        <f t="shared" si="32"/>
        <v>8.9908695353849865E-5</v>
      </c>
      <c r="AP173" s="25">
        <f t="shared" si="33"/>
        <v>5.119188284789847E-5</v>
      </c>
      <c r="AQ173" s="25">
        <f t="shared" si="34"/>
        <v>7.8241751363362517E-5</v>
      </c>
      <c r="AR173" s="25">
        <f t="shared" si="35"/>
        <v>1.8338895526398932E-4</v>
      </c>
      <c r="AS173" s="25">
        <f t="shared" si="36"/>
        <v>5.8082802843734029E-4</v>
      </c>
      <c r="AT173" s="33">
        <f t="shared" si="37"/>
        <v>7.525499780846749E-3</v>
      </c>
      <c r="AV173">
        <f>IF(AL173&gt;'Data Spread &amp; Correlation'!C$8+'Data Spread &amp; Correlation'!C$9,1,0)</f>
        <v>0</v>
      </c>
      <c r="AW173">
        <f>IF(AM173&gt;'Data Spread &amp; Correlation'!D$8+'Data Spread &amp; Correlation'!D$9,1,0)</f>
        <v>0</v>
      </c>
    </row>
    <row r="174" spans="1:49" x14ac:dyDescent="0.2">
      <c r="A174" t="str">
        <f t="shared" si="26"/>
        <v>Louisiana</v>
      </c>
      <c r="B174" t="str">
        <f t="shared" si="27"/>
        <v>2017</v>
      </c>
      <c r="C174" s="11" t="s">
        <v>203</v>
      </c>
      <c r="D174" s="19">
        <v>48</v>
      </c>
      <c r="E174" s="20">
        <v>55</v>
      </c>
      <c r="F174" s="20">
        <v>66</v>
      </c>
      <c r="G174" s="20">
        <v>74</v>
      </c>
      <c r="H174" s="20">
        <v>43</v>
      </c>
      <c r="I174" s="20">
        <v>52</v>
      </c>
      <c r="J174" s="20">
        <v>64</v>
      </c>
      <c r="K174" s="20">
        <v>94</v>
      </c>
      <c r="L174" s="20">
        <v>144</v>
      </c>
      <c r="M174" s="20">
        <v>195</v>
      </c>
      <c r="N174" s="21">
        <v>272</v>
      </c>
      <c r="O174" s="21">
        <f t="shared" si="38"/>
        <v>1107</v>
      </c>
      <c r="P174" s="22">
        <v>3016023</v>
      </c>
      <c r="Q174" s="23">
        <v>1475024</v>
      </c>
      <c r="R174" s="23">
        <v>1540999</v>
      </c>
      <c r="S174" s="23">
        <v>185525</v>
      </c>
      <c r="T174" s="23">
        <v>196947</v>
      </c>
      <c r="U174" s="23">
        <v>198019</v>
      </c>
      <c r="V174" s="23">
        <v>200903</v>
      </c>
      <c r="W174" s="23">
        <v>205671</v>
      </c>
      <c r="X174" s="23">
        <v>197098</v>
      </c>
      <c r="Y174" s="23">
        <v>195208</v>
      </c>
      <c r="Z174" s="23">
        <v>179499</v>
      </c>
      <c r="AA174" s="23">
        <v>183518</v>
      </c>
      <c r="AB174" s="23">
        <v>192972</v>
      </c>
      <c r="AC174" s="23">
        <v>220710</v>
      </c>
      <c r="AD174" s="23">
        <v>212417</v>
      </c>
      <c r="AE174" s="23">
        <v>184809</v>
      </c>
      <c r="AF174" s="23">
        <v>148825</v>
      </c>
      <c r="AG174" s="23">
        <v>109918</v>
      </c>
      <c r="AH174" s="23">
        <v>80961</v>
      </c>
      <c r="AI174" s="23">
        <v>60084</v>
      </c>
      <c r="AJ174" s="24">
        <v>64233</v>
      </c>
      <c r="AK174" s="32">
        <f t="shared" si="28"/>
        <v>5.55181242420159E-4</v>
      </c>
      <c r="AL174" s="25">
        <f t="shared" si="29"/>
        <v>1.6203926413919172E-4</v>
      </c>
      <c r="AM174" s="25">
        <f t="shared" si="30"/>
        <v>1.6233207239026599E-4</v>
      </c>
      <c r="AN174" s="25">
        <f t="shared" si="31"/>
        <v>1.8862826467094565E-4</v>
      </c>
      <c r="AO174" s="25">
        <f t="shared" si="32"/>
        <v>1.1845175294820904E-4</v>
      </c>
      <c r="AP174" s="25">
        <f t="shared" si="33"/>
        <v>1.2570041722869256E-4</v>
      </c>
      <c r="AQ174" s="25">
        <f t="shared" si="34"/>
        <v>2.366411060705996E-4</v>
      </c>
      <c r="AR174" s="25">
        <f t="shared" si="35"/>
        <v>5.5653679519832423E-4</v>
      </c>
      <c r="AS174" s="25">
        <f t="shared" si="36"/>
        <v>1.3825374880357332E-3</v>
      </c>
      <c r="AT174" s="33">
        <f t="shared" si="37"/>
        <v>1.7234131988230348E-2</v>
      </c>
      <c r="AV174">
        <f>IF(AL174&gt;'Data Spread &amp; Correlation'!C$8+'Data Spread &amp; Correlation'!C$9,1,0)</f>
        <v>0</v>
      </c>
      <c r="AW174">
        <f>IF(AM174&gt;'Data Spread &amp; Correlation'!D$8+'Data Spread &amp; Correlation'!D$9,1,0)</f>
        <v>0</v>
      </c>
    </row>
    <row r="175" spans="1:49" x14ac:dyDescent="0.2">
      <c r="A175" t="str">
        <f t="shared" si="26"/>
        <v>Maine</v>
      </c>
      <c r="B175" t="str">
        <f t="shared" si="27"/>
        <v>2009</v>
      </c>
      <c r="C175" s="11" t="s">
        <v>204</v>
      </c>
      <c r="D175" s="19">
        <v>39</v>
      </c>
      <c r="E175" s="20">
        <v>64</v>
      </c>
      <c r="F175" s="20">
        <v>48</v>
      </c>
      <c r="G175" s="20">
        <v>44</v>
      </c>
      <c r="H175" s="20">
        <v>44</v>
      </c>
      <c r="I175" s="20">
        <v>52</v>
      </c>
      <c r="J175" s="20">
        <v>50</v>
      </c>
      <c r="K175" s="20">
        <v>65</v>
      </c>
      <c r="L175" s="20">
        <v>55</v>
      </c>
      <c r="M175" s="20">
        <v>65</v>
      </c>
      <c r="N175" s="21">
        <v>96</v>
      </c>
      <c r="O175" s="21">
        <f t="shared" si="38"/>
        <v>622</v>
      </c>
      <c r="P175" s="22">
        <v>987643</v>
      </c>
      <c r="Q175" s="23">
        <v>486160</v>
      </c>
      <c r="R175" s="23">
        <v>501483</v>
      </c>
      <c r="S175" s="23">
        <v>57188</v>
      </c>
      <c r="T175" s="23">
        <v>57173</v>
      </c>
      <c r="U175" s="23">
        <v>62889</v>
      </c>
      <c r="V175" s="23">
        <v>68463</v>
      </c>
      <c r="W175" s="23">
        <v>67395</v>
      </c>
      <c r="X175" s="23">
        <v>59593</v>
      </c>
      <c r="Y175" s="23">
        <v>56154</v>
      </c>
      <c r="Z175" s="23">
        <v>63758</v>
      </c>
      <c r="AA175" s="23">
        <v>73706</v>
      </c>
      <c r="AB175" s="23">
        <v>79167</v>
      </c>
      <c r="AC175" s="23">
        <v>76034</v>
      </c>
      <c r="AD175" s="23">
        <v>66743</v>
      </c>
      <c r="AE175" s="23">
        <v>55414</v>
      </c>
      <c r="AF175" s="23">
        <v>40916</v>
      </c>
      <c r="AG175" s="23">
        <v>33486</v>
      </c>
      <c r="AH175" s="23">
        <v>28561</v>
      </c>
      <c r="AI175" s="23">
        <v>21113</v>
      </c>
      <c r="AJ175" s="24">
        <v>20297</v>
      </c>
      <c r="AK175" s="32">
        <f t="shared" si="28"/>
        <v>1.8010771490522487E-3</v>
      </c>
      <c r="AL175" s="25">
        <f t="shared" si="29"/>
        <v>4.1645150005830322E-4</v>
      </c>
      <c r="AM175" s="25">
        <f t="shared" si="30"/>
        <v>3.533100737534779E-4</v>
      </c>
      <c r="AN175" s="25">
        <f t="shared" si="31"/>
        <v>3.8013944205897345E-4</v>
      </c>
      <c r="AO175" s="25">
        <f t="shared" si="32"/>
        <v>3.2008380375952978E-4</v>
      </c>
      <c r="AP175" s="25">
        <f t="shared" si="33"/>
        <v>3.3504938756837905E-4</v>
      </c>
      <c r="AQ175" s="25">
        <f t="shared" si="34"/>
        <v>5.3210213086437945E-4</v>
      </c>
      <c r="AR175" s="25">
        <f t="shared" si="35"/>
        <v>7.3922744012257734E-4</v>
      </c>
      <c r="AS175" s="25">
        <f t="shared" si="36"/>
        <v>1.3085316262028425E-3</v>
      </c>
      <c r="AT175" s="33">
        <f t="shared" si="37"/>
        <v>3.0644922895009113E-2</v>
      </c>
      <c r="AV175">
        <f>IF(AL175&gt;'Data Spread &amp; Correlation'!C$8+'Data Spread &amp; Correlation'!C$9,1,0)</f>
        <v>0</v>
      </c>
      <c r="AW175">
        <f>IF(AM175&gt;'Data Spread &amp; Correlation'!D$8+'Data Spread &amp; Correlation'!D$9,1,0)</f>
        <v>0</v>
      </c>
    </row>
    <row r="176" spans="1:49" x14ac:dyDescent="0.2">
      <c r="A176" t="str">
        <f t="shared" si="26"/>
        <v>Maine</v>
      </c>
      <c r="B176" t="str">
        <f t="shared" si="27"/>
        <v>2010</v>
      </c>
      <c r="C176" s="11" t="s">
        <v>205</v>
      </c>
      <c r="D176" s="19">
        <v>52</v>
      </c>
      <c r="E176" s="20">
        <v>45</v>
      </c>
      <c r="F176" s="20">
        <v>49</v>
      </c>
      <c r="G176" s="20">
        <v>74</v>
      </c>
      <c r="H176" s="20">
        <v>67</v>
      </c>
      <c r="I176" s="20">
        <v>54</v>
      </c>
      <c r="J176" s="20">
        <v>64</v>
      </c>
      <c r="K176" s="20">
        <v>54</v>
      </c>
      <c r="L176" s="20">
        <v>68</v>
      </c>
      <c r="M176" s="20">
        <v>50</v>
      </c>
      <c r="N176" s="21">
        <v>122</v>
      </c>
      <c r="O176" s="21">
        <f t="shared" si="38"/>
        <v>699</v>
      </c>
      <c r="P176" s="22">
        <v>438679</v>
      </c>
      <c r="Q176" s="23">
        <v>215179</v>
      </c>
      <c r="R176" s="23">
        <v>223500</v>
      </c>
      <c r="S176" s="23">
        <v>28372</v>
      </c>
      <c r="T176" s="23">
        <v>29006</v>
      </c>
      <c r="U176" s="23">
        <v>28709</v>
      </c>
      <c r="V176" s="23">
        <v>33897</v>
      </c>
      <c r="W176" s="23">
        <v>33852</v>
      </c>
      <c r="X176" s="23">
        <v>27352</v>
      </c>
      <c r="Y176" s="23">
        <v>26853</v>
      </c>
      <c r="Z176" s="23">
        <v>29220</v>
      </c>
      <c r="AA176" s="23">
        <v>31961</v>
      </c>
      <c r="AB176" s="23">
        <v>31883</v>
      </c>
      <c r="AC176" s="23">
        <v>30643</v>
      </c>
      <c r="AD176" s="23">
        <v>28341</v>
      </c>
      <c r="AE176" s="23">
        <v>22793</v>
      </c>
      <c r="AF176" s="23">
        <v>17306</v>
      </c>
      <c r="AG176" s="23">
        <v>14788</v>
      </c>
      <c r="AH176" s="23">
        <v>10251</v>
      </c>
      <c r="AI176" s="23">
        <v>7461</v>
      </c>
      <c r="AJ176" s="24">
        <v>6082</v>
      </c>
      <c r="AK176" s="32">
        <f t="shared" si="28"/>
        <v>3.4188636684054701E-3</v>
      </c>
      <c r="AL176" s="25">
        <f t="shared" si="29"/>
        <v>1.1088971671142684E-3</v>
      </c>
      <c r="AM176" s="25">
        <f t="shared" si="30"/>
        <v>7.2325790786579875E-4</v>
      </c>
      <c r="AN176" s="25">
        <f t="shared" si="31"/>
        <v>1.3651877133105802E-3</v>
      </c>
      <c r="AO176" s="25">
        <f t="shared" si="32"/>
        <v>1.0951112273418218E-3</v>
      </c>
      <c r="AP176" s="25">
        <f t="shared" si="33"/>
        <v>8.6364072545820939E-4</v>
      </c>
      <c r="AQ176" s="25">
        <f t="shared" si="34"/>
        <v>1.0560488129229084E-3</v>
      </c>
      <c r="AR176" s="25">
        <f t="shared" si="35"/>
        <v>2.1187760952202906E-3</v>
      </c>
      <c r="AS176" s="25">
        <f t="shared" si="36"/>
        <v>2.8229448961156279E-3</v>
      </c>
      <c r="AT176" s="33">
        <f t="shared" si="37"/>
        <v>0.11492929957250904</v>
      </c>
      <c r="AV176">
        <f>IF(AL176&gt;'Data Spread &amp; Correlation'!C$8+'Data Spread &amp; Correlation'!C$9,1,0)</f>
        <v>0</v>
      </c>
      <c r="AW176">
        <f>IF(AM176&gt;'Data Spread &amp; Correlation'!D$8+'Data Spread &amp; Correlation'!D$9,1,0)</f>
        <v>0</v>
      </c>
    </row>
    <row r="177" spans="1:49" x14ac:dyDescent="0.2">
      <c r="A177" t="str">
        <f t="shared" si="26"/>
        <v>Maine</v>
      </c>
      <c r="B177" t="str">
        <f t="shared" si="27"/>
        <v>2011</v>
      </c>
      <c r="C177" s="11" t="s">
        <v>206</v>
      </c>
      <c r="D177" s="19">
        <v>52</v>
      </c>
      <c r="E177" s="20">
        <v>36</v>
      </c>
      <c r="F177" s="20">
        <v>50</v>
      </c>
      <c r="G177" s="20">
        <v>46</v>
      </c>
      <c r="H177" s="20">
        <v>42</v>
      </c>
      <c r="I177" s="20">
        <v>61</v>
      </c>
      <c r="J177" s="20">
        <v>60</v>
      </c>
      <c r="K177" s="20">
        <v>57</v>
      </c>
      <c r="L177" s="20">
        <v>49</v>
      </c>
      <c r="M177" s="20">
        <v>58</v>
      </c>
      <c r="N177" s="21">
        <v>134</v>
      </c>
      <c r="O177" s="21">
        <f t="shared" si="38"/>
        <v>645</v>
      </c>
      <c r="P177" s="22">
        <v>222772</v>
      </c>
      <c r="Q177" s="23">
        <v>111854</v>
      </c>
      <c r="R177" s="23">
        <v>110918</v>
      </c>
      <c r="S177" s="23">
        <v>17696</v>
      </c>
      <c r="T177" s="23">
        <v>16194</v>
      </c>
      <c r="U177" s="23">
        <v>15642</v>
      </c>
      <c r="V177" s="23">
        <v>16629</v>
      </c>
      <c r="W177" s="23">
        <v>17139</v>
      </c>
      <c r="X177" s="23">
        <v>15437</v>
      </c>
      <c r="Y177" s="23">
        <v>13196</v>
      </c>
      <c r="Z177" s="23">
        <v>12549</v>
      </c>
      <c r="AA177" s="23">
        <v>13640</v>
      </c>
      <c r="AB177" s="23">
        <v>15532</v>
      </c>
      <c r="AC177" s="23">
        <v>15142</v>
      </c>
      <c r="AD177" s="23">
        <v>13442</v>
      </c>
      <c r="AE177" s="23">
        <v>10989</v>
      </c>
      <c r="AF177" s="23">
        <v>8532</v>
      </c>
      <c r="AG177" s="23">
        <v>6832</v>
      </c>
      <c r="AH177" s="23">
        <v>6130</v>
      </c>
      <c r="AI177" s="23">
        <v>3984</v>
      </c>
      <c r="AJ177" s="24">
        <v>3985</v>
      </c>
      <c r="AK177" s="32">
        <f t="shared" si="28"/>
        <v>4.9728752260397831E-3</v>
      </c>
      <c r="AL177" s="25">
        <f t="shared" si="29"/>
        <v>1.8846588767433095E-3</v>
      </c>
      <c r="AM177" s="25">
        <f t="shared" si="30"/>
        <v>1.4806917791992419E-3</v>
      </c>
      <c r="AN177" s="25">
        <f t="shared" si="31"/>
        <v>1.6065379108022213E-3</v>
      </c>
      <c r="AO177" s="25">
        <f t="shared" si="32"/>
        <v>1.6037267555080376E-3</v>
      </c>
      <c r="AP177" s="25">
        <f t="shared" si="33"/>
        <v>1.9886548868748776E-3</v>
      </c>
      <c r="AQ177" s="25">
        <f t="shared" si="34"/>
        <v>2.3331013875813517E-3</v>
      </c>
      <c r="AR177" s="25">
        <f t="shared" si="35"/>
        <v>3.189273626659724E-3</v>
      </c>
      <c r="AS177" s="25">
        <f t="shared" si="36"/>
        <v>5.7346252719003366E-3</v>
      </c>
      <c r="AT177" s="33">
        <f t="shared" si="37"/>
        <v>0.16185696361355081</v>
      </c>
      <c r="AV177">
        <f>IF(AL177&gt;'Data Spread &amp; Correlation'!C$8+'Data Spread &amp; Correlation'!C$9,1,0)</f>
        <v>0</v>
      </c>
      <c r="AW177">
        <f>IF(AM177&gt;'Data Spread &amp; Correlation'!D$8+'Data Spread &amp; Correlation'!D$9,1,0)</f>
        <v>0</v>
      </c>
    </row>
    <row r="178" spans="1:49" x14ac:dyDescent="0.2">
      <c r="A178" t="str">
        <f t="shared" si="26"/>
        <v>Maine</v>
      </c>
      <c r="B178" t="str">
        <f t="shared" si="27"/>
        <v>2012</v>
      </c>
      <c r="C178" s="11" t="s">
        <v>207</v>
      </c>
      <c r="D178" s="19">
        <v>57</v>
      </c>
      <c r="E178" s="20">
        <v>61</v>
      </c>
      <c r="F178" s="20">
        <v>42</v>
      </c>
      <c r="G178" s="20">
        <v>42</v>
      </c>
      <c r="H178" s="20">
        <v>55</v>
      </c>
      <c r="I178" s="20">
        <v>64</v>
      </c>
      <c r="J178" s="20">
        <v>79</v>
      </c>
      <c r="K178" s="20">
        <v>55</v>
      </c>
      <c r="L178" s="20">
        <v>46</v>
      </c>
      <c r="M178" s="20">
        <v>60</v>
      </c>
      <c r="N178" s="21">
        <v>72</v>
      </c>
      <c r="O178" s="21">
        <f t="shared" si="38"/>
        <v>633</v>
      </c>
      <c r="P178" s="22">
        <v>2400382</v>
      </c>
      <c r="Q178" s="23">
        <v>1195153</v>
      </c>
      <c r="R178" s="23">
        <v>1205229</v>
      </c>
      <c r="S178" s="23">
        <v>162012</v>
      </c>
      <c r="T178" s="23">
        <v>178014</v>
      </c>
      <c r="U178" s="23">
        <v>176583</v>
      </c>
      <c r="V178" s="23">
        <v>183693</v>
      </c>
      <c r="W178" s="23">
        <v>157382</v>
      </c>
      <c r="X178" s="23">
        <v>143619</v>
      </c>
      <c r="Y178" s="23">
        <v>151892</v>
      </c>
      <c r="Z178" s="23">
        <v>162424</v>
      </c>
      <c r="AA178" s="23">
        <v>174502</v>
      </c>
      <c r="AB178" s="23">
        <v>185292</v>
      </c>
      <c r="AC178" s="23">
        <v>178232</v>
      </c>
      <c r="AD178" s="23">
        <v>149500</v>
      </c>
      <c r="AE178" s="23">
        <v>123104</v>
      </c>
      <c r="AF178" s="23">
        <v>87165</v>
      </c>
      <c r="AG178" s="23">
        <v>63045</v>
      </c>
      <c r="AH178" s="23">
        <v>48969</v>
      </c>
      <c r="AI178" s="23">
        <v>38730</v>
      </c>
      <c r="AJ178" s="24">
        <v>37657</v>
      </c>
      <c r="AK178" s="32">
        <f t="shared" si="28"/>
        <v>7.2834111053502208E-4</v>
      </c>
      <c r="AL178" s="25">
        <f t="shared" si="29"/>
        <v>2.227881228549593E-4</v>
      </c>
      <c r="AM178" s="25">
        <f t="shared" si="30"/>
        <v>1.2314007183170857E-4</v>
      </c>
      <c r="AN178" s="25">
        <f t="shared" si="31"/>
        <v>1.4212668902342045E-4</v>
      </c>
      <c r="AO178" s="25">
        <f t="shared" si="32"/>
        <v>1.6324059288983338E-4</v>
      </c>
      <c r="AP178" s="25">
        <f t="shared" si="33"/>
        <v>1.7605440080985024E-4</v>
      </c>
      <c r="AQ178" s="25">
        <f t="shared" si="34"/>
        <v>2.0175786121993808E-4</v>
      </c>
      <c r="AR178" s="25">
        <f t="shared" si="35"/>
        <v>3.0623793355968312E-4</v>
      </c>
      <c r="AS178" s="25">
        <f t="shared" si="36"/>
        <v>6.8415831423391377E-4</v>
      </c>
      <c r="AT178" s="33">
        <f t="shared" si="37"/>
        <v>1.680962370873941E-2</v>
      </c>
      <c r="AV178">
        <f>IF(AL178&gt;'Data Spread &amp; Correlation'!C$8+'Data Spread &amp; Correlation'!C$9,1,0)</f>
        <v>0</v>
      </c>
      <c r="AW178">
        <f>IF(AM178&gt;'Data Spread &amp; Correlation'!D$8+'Data Spread &amp; Correlation'!D$9,1,0)</f>
        <v>0</v>
      </c>
    </row>
    <row r="179" spans="1:49" x14ac:dyDescent="0.2">
      <c r="A179" t="str">
        <f t="shared" si="26"/>
        <v>Maine</v>
      </c>
      <c r="B179" t="str">
        <f t="shared" si="27"/>
        <v>2013</v>
      </c>
      <c r="C179" s="11" t="s">
        <v>208</v>
      </c>
      <c r="D179" s="19">
        <v>70</v>
      </c>
      <c r="E179" s="20">
        <v>46</v>
      </c>
      <c r="F179" s="20">
        <v>29</v>
      </c>
      <c r="G179" s="20">
        <v>57</v>
      </c>
      <c r="H179" s="20">
        <v>47</v>
      </c>
      <c r="I179" s="20">
        <v>50</v>
      </c>
      <c r="J179" s="20">
        <v>45</v>
      </c>
      <c r="K179" s="20">
        <v>51</v>
      </c>
      <c r="L179" s="20">
        <v>32</v>
      </c>
      <c r="M179" s="20">
        <v>66</v>
      </c>
      <c r="N179" s="21">
        <v>112</v>
      </c>
      <c r="O179" s="21">
        <f t="shared" si="38"/>
        <v>605</v>
      </c>
      <c r="P179" s="22">
        <v>5206414</v>
      </c>
      <c r="Q179" s="23">
        <v>2530064</v>
      </c>
      <c r="R179" s="23">
        <v>2676350</v>
      </c>
      <c r="S179" s="23">
        <v>288181</v>
      </c>
      <c r="T179" s="23">
        <v>297377</v>
      </c>
      <c r="U179" s="23">
        <v>305996</v>
      </c>
      <c r="V179" s="23">
        <v>362130</v>
      </c>
      <c r="W179" s="23">
        <v>392668</v>
      </c>
      <c r="X179" s="23">
        <v>361098</v>
      </c>
      <c r="Y179" s="23">
        <v>329701</v>
      </c>
      <c r="Z179" s="23">
        <v>310219</v>
      </c>
      <c r="AA179" s="23">
        <v>343166</v>
      </c>
      <c r="AB179" s="23">
        <v>384229</v>
      </c>
      <c r="AC179" s="23">
        <v>394910</v>
      </c>
      <c r="AD179" s="23">
        <v>352322</v>
      </c>
      <c r="AE179" s="23">
        <v>308106</v>
      </c>
      <c r="AF179" s="23">
        <v>238043</v>
      </c>
      <c r="AG179" s="23">
        <v>175371</v>
      </c>
      <c r="AH179" s="23">
        <v>137282</v>
      </c>
      <c r="AI179" s="23">
        <v>108292</v>
      </c>
      <c r="AJ179" s="24">
        <v>114749</v>
      </c>
      <c r="AK179" s="32">
        <f t="shared" si="28"/>
        <v>4.0252480212088932E-4</v>
      </c>
      <c r="AL179" s="25">
        <f t="shared" si="29"/>
        <v>7.4580731985024183E-5</v>
      </c>
      <c r="AM179" s="25">
        <f t="shared" si="30"/>
        <v>3.8420875519013037E-5</v>
      </c>
      <c r="AN179" s="25">
        <f t="shared" si="31"/>
        <v>8.2513147818685326E-5</v>
      </c>
      <c r="AO179" s="25">
        <f t="shared" si="32"/>
        <v>7.1933086924248334E-5</v>
      </c>
      <c r="AP179" s="25">
        <f t="shared" si="33"/>
        <v>6.417340166517143E-5</v>
      </c>
      <c r="AQ179" s="25">
        <f t="shared" si="34"/>
        <v>7.7222649554531311E-5</v>
      </c>
      <c r="AR179" s="25">
        <f t="shared" si="35"/>
        <v>7.7404248525690959E-5</v>
      </c>
      <c r="AS179" s="25">
        <f t="shared" si="36"/>
        <v>2.6875809328349092E-4</v>
      </c>
      <c r="AT179" s="33">
        <f t="shared" si="37"/>
        <v>5.2723771013255018E-3</v>
      </c>
      <c r="AV179">
        <f>IF(AL179&gt;'Data Spread &amp; Correlation'!C$8+'Data Spread &amp; Correlation'!C$9,1,0)</f>
        <v>0</v>
      </c>
      <c r="AW179">
        <f>IF(AM179&gt;'Data Spread &amp; Correlation'!D$8+'Data Spread &amp; Correlation'!D$9,1,0)</f>
        <v>0</v>
      </c>
    </row>
    <row r="180" spans="1:49" x14ac:dyDescent="0.2">
      <c r="A180" t="str">
        <f t="shared" si="26"/>
        <v>Maine</v>
      </c>
      <c r="B180" t="str">
        <f t="shared" si="27"/>
        <v>2014</v>
      </c>
      <c r="C180" s="11" t="s">
        <v>209</v>
      </c>
      <c r="D180" s="19">
        <v>74</v>
      </c>
      <c r="E180" s="20">
        <v>54</v>
      </c>
      <c r="F180" s="20">
        <v>57</v>
      </c>
      <c r="G180" s="20">
        <v>71</v>
      </c>
      <c r="H180" s="20">
        <v>41</v>
      </c>
      <c r="I180" s="20">
        <v>53</v>
      </c>
      <c r="J180" s="20">
        <v>47</v>
      </c>
      <c r="K180" s="20">
        <v>62</v>
      </c>
      <c r="L180" s="20">
        <v>47</v>
      </c>
      <c r="M180" s="20">
        <v>56</v>
      </c>
      <c r="N180" s="21">
        <v>102</v>
      </c>
      <c r="O180" s="21">
        <f t="shared" si="38"/>
        <v>664</v>
      </c>
      <c r="P180" s="22">
        <v>403250</v>
      </c>
      <c r="Q180" s="23">
        <v>204464</v>
      </c>
      <c r="R180" s="23">
        <v>198786</v>
      </c>
      <c r="S180" s="23">
        <v>27520</v>
      </c>
      <c r="T180" s="23">
        <v>26847</v>
      </c>
      <c r="U180" s="23">
        <v>26911</v>
      </c>
      <c r="V180" s="23">
        <v>26117</v>
      </c>
      <c r="W180" s="23">
        <v>25294</v>
      </c>
      <c r="X180" s="23">
        <v>28513</v>
      </c>
      <c r="Y180" s="23">
        <v>26916</v>
      </c>
      <c r="Z180" s="23">
        <v>25106</v>
      </c>
      <c r="AA180" s="23">
        <v>24300</v>
      </c>
      <c r="AB180" s="23">
        <v>26763</v>
      </c>
      <c r="AC180" s="23">
        <v>30852</v>
      </c>
      <c r="AD180" s="23">
        <v>30262</v>
      </c>
      <c r="AE180" s="23">
        <v>24889</v>
      </c>
      <c r="AF180" s="23">
        <v>17642</v>
      </c>
      <c r="AG180" s="23">
        <v>12553</v>
      </c>
      <c r="AH180" s="23">
        <v>9580</v>
      </c>
      <c r="AI180" s="23">
        <v>6775</v>
      </c>
      <c r="AJ180" s="24">
        <v>6873</v>
      </c>
      <c r="AK180" s="32">
        <f t="shared" si="28"/>
        <v>4.6511627906976744E-3</v>
      </c>
      <c r="AL180" s="25">
        <f t="shared" si="29"/>
        <v>8.7428847799397294E-4</v>
      </c>
      <c r="AM180" s="25">
        <f t="shared" si="30"/>
        <v>1.1087121433156328E-3</v>
      </c>
      <c r="AN180" s="25">
        <f t="shared" si="31"/>
        <v>1.2809179310469248E-3</v>
      </c>
      <c r="AO180" s="25">
        <f t="shared" si="32"/>
        <v>8.2985872161275961E-4</v>
      </c>
      <c r="AP180" s="25">
        <f t="shared" si="33"/>
        <v>9.198993317712401E-4</v>
      </c>
      <c r="AQ180" s="25">
        <f t="shared" si="34"/>
        <v>1.1241863248173196E-3</v>
      </c>
      <c r="AR180" s="25">
        <f t="shared" si="35"/>
        <v>1.5565490975327041E-3</v>
      </c>
      <c r="AS180" s="25">
        <f t="shared" si="36"/>
        <v>3.4240293488229899E-3</v>
      </c>
      <c r="AT180" s="33">
        <f t="shared" si="37"/>
        <v>9.6609922886657942E-2</v>
      </c>
      <c r="AV180">
        <f>IF(AL180&gt;'Data Spread &amp; Correlation'!C$8+'Data Spread &amp; Correlation'!C$9,1,0)</f>
        <v>0</v>
      </c>
      <c r="AW180">
        <f>IF(AM180&gt;'Data Spread &amp; Correlation'!D$8+'Data Spread &amp; Correlation'!D$9,1,0)</f>
        <v>0</v>
      </c>
    </row>
    <row r="181" spans="1:49" x14ac:dyDescent="0.2">
      <c r="A181" t="str">
        <f t="shared" si="26"/>
        <v>Maine</v>
      </c>
      <c r="B181" t="str">
        <f t="shared" si="27"/>
        <v>2015</v>
      </c>
      <c r="C181" s="11" t="s">
        <v>210</v>
      </c>
      <c r="D181" s="19">
        <v>42</v>
      </c>
      <c r="E181" s="20">
        <v>43</v>
      </c>
      <c r="F181" s="20">
        <v>28</v>
      </c>
      <c r="G181" s="20">
        <v>59</v>
      </c>
      <c r="H181" s="20">
        <v>58</v>
      </c>
      <c r="I181" s="20">
        <v>51</v>
      </c>
      <c r="J181" s="20">
        <v>58</v>
      </c>
      <c r="K181" s="20">
        <v>37</v>
      </c>
      <c r="L181" s="20">
        <v>46</v>
      </c>
      <c r="M181" s="20">
        <v>85</v>
      </c>
      <c r="N181" s="21">
        <v>142</v>
      </c>
      <c r="O181" s="21">
        <f t="shared" si="38"/>
        <v>649</v>
      </c>
      <c r="P181" s="22">
        <v>456408</v>
      </c>
      <c r="Q181" s="23">
        <v>229158</v>
      </c>
      <c r="R181" s="23">
        <v>227250</v>
      </c>
      <c r="S181" s="23">
        <v>28210</v>
      </c>
      <c r="T181" s="23">
        <v>29538</v>
      </c>
      <c r="U181" s="23">
        <v>32673</v>
      </c>
      <c r="V181" s="23">
        <v>30633</v>
      </c>
      <c r="W181" s="23">
        <v>27242</v>
      </c>
      <c r="X181" s="23">
        <v>26939</v>
      </c>
      <c r="Y181" s="23">
        <v>27513</v>
      </c>
      <c r="Z181" s="23">
        <v>26828</v>
      </c>
      <c r="AA181" s="23">
        <v>30370</v>
      </c>
      <c r="AB181" s="23">
        <v>30063</v>
      </c>
      <c r="AC181" s="23">
        <v>32239</v>
      </c>
      <c r="AD181" s="23">
        <v>30066</v>
      </c>
      <c r="AE181" s="23">
        <v>29299</v>
      </c>
      <c r="AF181" s="23">
        <v>24087</v>
      </c>
      <c r="AG181" s="23">
        <v>18628</v>
      </c>
      <c r="AH181" s="23">
        <v>13429</v>
      </c>
      <c r="AI181" s="23">
        <v>9746</v>
      </c>
      <c r="AJ181" s="24">
        <v>8946</v>
      </c>
      <c r="AK181" s="32">
        <f t="shared" si="28"/>
        <v>3.0131159163417228E-3</v>
      </c>
      <c r="AL181" s="25">
        <f t="shared" si="29"/>
        <v>9.3231100609217018E-4</v>
      </c>
      <c r="AM181" s="25">
        <f t="shared" si="30"/>
        <v>4.8380129589632828E-4</v>
      </c>
      <c r="AN181" s="25">
        <f t="shared" si="31"/>
        <v>1.0835231029163301E-3</v>
      </c>
      <c r="AO181" s="25">
        <f t="shared" si="32"/>
        <v>1.0140214692821428E-3</v>
      </c>
      <c r="AP181" s="25">
        <f t="shared" si="33"/>
        <v>8.1859330358575967E-4</v>
      </c>
      <c r="AQ181" s="25">
        <f t="shared" si="34"/>
        <v>6.2326286532468622E-4</v>
      </c>
      <c r="AR181" s="25">
        <f t="shared" si="35"/>
        <v>1.0769050684771159E-3</v>
      </c>
      <c r="AS181" s="25">
        <f t="shared" si="36"/>
        <v>3.6677454153182308E-3</v>
      </c>
      <c r="AT181" s="33">
        <f t="shared" si="37"/>
        <v>7.2546389447797899E-2</v>
      </c>
      <c r="AV181">
        <f>IF(AL181&gt;'Data Spread &amp; Correlation'!C$8+'Data Spread &amp; Correlation'!C$9,1,0)</f>
        <v>0</v>
      </c>
      <c r="AW181">
        <f>IF(AM181&gt;'Data Spread &amp; Correlation'!D$8+'Data Spread &amp; Correlation'!D$9,1,0)</f>
        <v>0</v>
      </c>
    </row>
    <row r="182" spans="1:49" x14ac:dyDescent="0.2">
      <c r="A182" t="str">
        <f t="shared" si="26"/>
        <v>Maine</v>
      </c>
      <c r="B182" t="str">
        <f t="shared" si="27"/>
        <v>2016</v>
      </c>
      <c r="C182" s="11" t="s">
        <v>211</v>
      </c>
      <c r="D182" s="19">
        <v>59</v>
      </c>
      <c r="E182" s="20">
        <v>59</v>
      </c>
      <c r="F182" s="20">
        <v>75</v>
      </c>
      <c r="G182" s="20">
        <v>48</v>
      </c>
      <c r="H182" s="20">
        <v>47</v>
      </c>
      <c r="I182" s="20">
        <v>54</v>
      </c>
      <c r="J182" s="20">
        <v>38</v>
      </c>
      <c r="K182" s="20">
        <v>50</v>
      </c>
      <c r="L182" s="20">
        <v>34</v>
      </c>
      <c r="M182" s="20">
        <v>65</v>
      </c>
      <c r="N182" s="21">
        <v>116</v>
      </c>
      <c r="O182" s="21">
        <f t="shared" si="38"/>
        <v>645</v>
      </c>
      <c r="P182" s="22">
        <v>1801312</v>
      </c>
      <c r="Q182" s="23">
        <v>884051</v>
      </c>
      <c r="R182" s="23">
        <v>917261</v>
      </c>
      <c r="S182" s="23">
        <v>102267</v>
      </c>
      <c r="T182" s="23">
        <v>109922</v>
      </c>
      <c r="U182" s="23">
        <v>117799</v>
      </c>
      <c r="V182" s="23">
        <v>118440</v>
      </c>
      <c r="W182" s="23">
        <v>112111</v>
      </c>
      <c r="X182" s="23">
        <v>106293</v>
      </c>
      <c r="Y182" s="23">
        <v>105424</v>
      </c>
      <c r="Z182" s="23">
        <v>102257</v>
      </c>
      <c r="AA182" s="23">
        <v>116542</v>
      </c>
      <c r="AB182" s="23">
        <v>122928</v>
      </c>
      <c r="AC182" s="23">
        <v>136633</v>
      </c>
      <c r="AD182" s="23">
        <v>135636</v>
      </c>
      <c r="AE182" s="23">
        <v>119167</v>
      </c>
      <c r="AF182" s="23">
        <v>91978</v>
      </c>
      <c r="AG182" s="23">
        <v>68199</v>
      </c>
      <c r="AH182" s="23">
        <v>51650</v>
      </c>
      <c r="AI182" s="23">
        <v>39767</v>
      </c>
      <c r="AJ182" s="24">
        <v>43680</v>
      </c>
      <c r="AK182" s="32">
        <f t="shared" si="28"/>
        <v>1.1538423929517831E-3</v>
      </c>
      <c r="AL182" s="25">
        <f t="shared" si="29"/>
        <v>1.668708639080278E-4</v>
      </c>
      <c r="AM182" s="25">
        <f t="shared" si="30"/>
        <v>3.2530763258454746E-4</v>
      </c>
      <c r="AN182" s="25">
        <f t="shared" si="31"/>
        <v>2.2671774113557249E-4</v>
      </c>
      <c r="AO182" s="25">
        <f t="shared" si="32"/>
        <v>2.1480902563540054E-4</v>
      </c>
      <c r="AP182" s="25">
        <f t="shared" si="33"/>
        <v>2.0804358127761874E-4</v>
      </c>
      <c r="AQ182" s="25">
        <f t="shared" si="34"/>
        <v>1.9623002868883018E-4</v>
      </c>
      <c r="AR182" s="25">
        <f t="shared" si="35"/>
        <v>2.1226518164280765E-4</v>
      </c>
      <c r="AS182" s="25">
        <f t="shared" si="36"/>
        <v>7.1102748941662933E-4</v>
      </c>
      <c r="AT182" s="33">
        <f t="shared" si="37"/>
        <v>1.4766483516483516E-2</v>
      </c>
      <c r="AV182">
        <f>IF(AL182&gt;'Data Spread &amp; Correlation'!C$8+'Data Spread &amp; Correlation'!C$9,1,0)</f>
        <v>0</v>
      </c>
      <c r="AW182">
        <f>IF(AM182&gt;'Data Spread &amp; Correlation'!D$8+'Data Spread &amp; Correlation'!D$9,1,0)</f>
        <v>0</v>
      </c>
    </row>
    <row r="183" spans="1:49" x14ac:dyDescent="0.2">
      <c r="A183" t="str">
        <f t="shared" si="26"/>
        <v>Maine</v>
      </c>
      <c r="B183" t="str">
        <f t="shared" si="27"/>
        <v>2017</v>
      </c>
      <c r="C183" s="11" t="s">
        <v>212</v>
      </c>
      <c r="D183" s="19">
        <v>29</v>
      </c>
      <c r="E183" s="20">
        <v>58</v>
      </c>
      <c r="F183" s="20">
        <v>53</v>
      </c>
      <c r="G183" s="20">
        <v>61</v>
      </c>
      <c r="H183" s="20">
        <v>57</v>
      </c>
      <c r="I183" s="20">
        <v>53</v>
      </c>
      <c r="J183" s="20">
        <v>63</v>
      </c>
      <c r="K183" s="20">
        <v>58</v>
      </c>
      <c r="L183" s="20">
        <v>52</v>
      </c>
      <c r="M183" s="20">
        <v>80</v>
      </c>
      <c r="N183" s="21">
        <v>145</v>
      </c>
      <c r="O183" s="21">
        <f t="shared" si="38"/>
        <v>709</v>
      </c>
      <c r="P183" s="22">
        <v>313918</v>
      </c>
      <c r="Q183" s="23">
        <v>155993</v>
      </c>
      <c r="R183" s="23">
        <v>157925</v>
      </c>
      <c r="S183" s="23">
        <v>18446</v>
      </c>
      <c r="T183" s="23">
        <v>19909</v>
      </c>
      <c r="U183" s="23">
        <v>20442</v>
      </c>
      <c r="V183" s="23">
        <v>19889</v>
      </c>
      <c r="W183" s="23">
        <v>17832</v>
      </c>
      <c r="X183" s="23">
        <v>17721</v>
      </c>
      <c r="Y183" s="23">
        <v>17746</v>
      </c>
      <c r="Z183" s="23">
        <v>17218</v>
      </c>
      <c r="AA183" s="23">
        <v>18925</v>
      </c>
      <c r="AB183" s="23">
        <v>20499</v>
      </c>
      <c r="AC183" s="23">
        <v>22965</v>
      </c>
      <c r="AD183" s="23">
        <v>22819</v>
      </c>
      <c r="AE183" s="23">
        <v>20957</v>
      </c>
      <c r="AF183" s="23">
        <v>19175</v>
      </c>
      <c r="AG183" s="23">
        <v>15459</v>
      </c>
      <c r="AH183" s="23">
        <v>10833</v>
      </c>
      <c r="AI183" s="23">
        <v>6892</v>
      </c>
      <c r="AJ183" s="24">
        <v>6121</v>
      </c>
      <c r="AK183" s="32">
        <f t="shared" si="28"/>
        <v>4.7164696953269003E-3</v>
      </c>
      <c r="AL183" s="25">
        <f t="shared" si="29"/>
        <v>1.5612995960447077E-3</v>
      </c>
      <c r="AM183" s="25">
        <f t="shared" si="30"/>
        <v>1.4050528883115506E-3</v>
      </c>
      <c r="AN183" s="25">
        <f t="shared" si="31"/>
        <v>1.7199086474751178E-3</v>
      </c>
      <c r="AO183" s="25">
        <f t="shared" si="32"/>
        <v>1.5770688653404532E-3</v>
      </c>
      <c r="AP183" s="25">
        <f t="shared" si="33"/>
        <v>1.2193999631879256E-3</v>
      </c>
      <c r="AQ183" s="25">
        <f t="shared" si="34"/>
        <v>1.3249269005847952E-3</v>
      </c>
      <c r="AR183" s="25">
        <f t="shared" si="35"/>
        <v>1.5014147947104001E-3</v>
      </c>
      <c r="AS183" s="25">
        <f t="shared" si="36"/>
        <v>4.5133991537376584E-3</v>
      </c>
      <c r="AT183" s="33">
        <f t="shared" si="37"/>
        <v>0.11583074661003104</v>
      </c>
      <c r="AV183">
        <f>IF(AL183&gt;'Data Spread &amp; Correlation'!C$8+'Data Spread &amp; Correlation'!C$9,1,0)</f>
        <v>0</v>
      </c>
      <c r="AW183">
        <f>IF(AM183&gt;'Data Spread &amp; Correlation'!D$8+'Data Spread &amp; Correlation'!D$9,1,0)</f>
        <v>0</v>
      </c>
    </row>
    <row r="184" spans="1:49" x14ac:dyDescent="0.2">
      <c r="A184" t="str">
        <f t="shared" si="26"/>
        <v>Maryland</v>
      </c>
      <c r="B184" t="str">
        <f t="shared" si="27"/>
        <v>2009</v>
      </c>
      <c r="C184" s="11" t="s">
        <v>213</v>
      </c>
      <c r="D184" s="19">
        <v>44</v>
      </c>
      <c r="E184" s="20">
        <v>53</v>
      </c>
      <c r="F184" s="20">
        <v>45</v>
      </c>
      <c r="G184" s="20">
        <v>63</v>
      </c>
      <c r="H184" s="20">
        <v>46</v>
      </c>
      <c r="I184" s="20">
        <v>70</v>
      </c>
      <c r="J184" s="20">
        <v>49</v>
      </c>
      <c r="K184" s="20">
        <v>55</v>
      </c>
      <c r="L184" s="20">
        <v>53</v>
      </c>
      <c r="M184" s="20">
        <v>284</v>
      </c>
      <c r="N184" s="21">
        <v>398</v>
      </c>
      <c r="O184" s="21">
        <f t="shared" si="38"/>
        <v>1160</v>
      </c>
      <c r="P184" s="22">
        <v>5085140</v>
      </c>
      <c r="Q184" s="23">
        <v>2471453</v>
      </c>
      <c r="R184" s="23">
        <v>2613687</v>
      </c>
      <c r="S184" s="23">
        <v>332339</v>
      </c>
      <c r="T184" s="23">
        <v>324524</v>
      </c>
      <c r="U184" s="23">
        <v>349739</v>
      </c>
      <c r="V184" s="23">
        <v>364526</v>
      </c>
      <c r="W184" s="23">
        <v>324723</v>
      </c>
      <c r="X184" s="23">
        <v>320033</v>
      </c>
      <c r="Y184" s="23">
        <v>314649</v>
      </c>
      <c r="Z184" s="23">
        <v>363385</v>
      </c>
      <c r="AA184" s="23">
        <v>407171</v>
      </c>
      <c r="AB184" s="23">
        <v>421256</v>
      </c>
      <c r="AC184" s="23">
        <v>379550</v>
      </c>
      <c r="AD184" s="23">
        <v>326155</v>
      </c>
      <c r="AE184" s="23">
        <v>253905</v>
      </c>
      <c r="AF184" s="23">
        <v>182646</v>
      </c>
      <c r="AG184" s="23">
        <v>139832</v>
      </c>
      <c r="AH184" s="23">
        <v>115419</v>
      </c>
      <c r="AI184" s="23">
        <v>88752</v>
      </c>
      <c r="AJ184" s="24">
        <v>76551</v>
      </c>
      <c r="AK184" s="32">
        <f t="shared" si="28"/>
        <v>2.9187065014939565E-4</v>
      </c>
      <c r="AL184" s="25">
        <f t="shared" si="29"/>
        <v>7.2671939584405487E-5</v>
      </c>
      <c r="AM184" s="25">
        <f t="shared" si="30"/>
        <v>6.5288451633589606E-5</v>
      </c>
      <c r="AN184" s="25">
        <f t="shared" si="31"/>
        <v>9.9262307738363464E-5</v>
      </c>
      <c r="AO184" s="25">
        <f t="shared" si="32"/>
        <v>5.9697153743530644E-5</v>
      </c>
      <c r="AP184" s="25">
        <f t="shared" si="33"/>
        <v>8.741193247802838E-5</v>
      </c>
      <c r="AQ184" s="25">
        <f t="shared" si="34"/>
        <v>9.4817777471296067E-5</v>
      </c>
      <c r="AR184" s="25">
        <f t="shared" si="35"/>
        <v>1.6435229690087386E-4</v>
      </c>
      <c r="AS184" s="25">
        <f t="shared" si="36"/>
        <v>1.3909908850914185E-3</v>
      </c>
      <c r="AT184" s="33">
        <f t="shared" si="37"/>
        <v>1.5153296495147026E-2</v>
      </c>
      <c r="AV184">
        <f>IF(AL184&gt;'Data Spread &amp; Correlation'!C$8+'Data Spread &amp; Correlation'!C$9,1,0)</f>
        <v>0</v>
      </c>
      <c r="AW184">
        <f>IF(AM184&gt;'Data Spread &amp; Correlation'!D$8+'Data Spread &amp; Correlation'!D$9,1,0)</f>
        <v>0</v>
      </c>
    </row>
    <row r="185" spans="1:49" x14ac:dyDescent="0.2">
      <c r="A185" t="str">
        <f t="shared" si="26"/>
        <v>Maryland</v>
      </c>
      <c r="B185" t="str">
        <f t="shared" si="27"/>
        <v>2010</v>
      </c>
      <c r="C185" s="11" t="s">
        <v>214</v>
      </c>
      <c r="D185" s="19">
        <v>66</v>
      </c>
      <c r="E185" s="20">
        <v>50</v>
      </c>
      <c r="F185" s="20">
        <v>49</v>
      </c>
      <c r="G185" s="20">
        <v>53</v>
      </c>
      <c r="H185" s="20">
        <v>59</v>
      </c>
      <c r="I185" s="20">
        <v>38</v>
      </c>
      <c r="J185" s="20">
        <v>57</v>
      </c>
      <c r="K185" s="20">
        <v>72</v>
      </c>
      <c r="L185" s="20">
        <v>96</v>
      </c>
      <c r="M185" s="20">
        <v>252</v>
      </c>
      <c r="N185" s="21">
        <v>412</v>
      </c>
      <c r="O185" s="21">
        <f t="shared" si="38"/>
        <v>1204</v>
      </c>
      <c r="P185" s="22">
        <v>1538274</v>
      </c>
      <c r="Q185" s="23">
        <v>749747</v>
      </c>
      <c r="R185" s="23">
        <v>788527</v>
      </c>
      <c r="S185" s="23">
        <v>105537</v>
      </c>
      <c r="T185" s="23">
        <v>105948</v>
      </c>
      <c r="U185" s="23">
        <v>105225</v>
      </c>
      <c r="V185" s="23">
        <v>115686</v>
      </c>
      <c r="W185" s="23">
        <v>120458</v>
      </c>
      <c r="X185" s="23">
        <v>109820</v>
      </c>
      <c r="Y185" s="23">
        <v>95635</v>
      </c>
      <c r="Z185" s="23">
        <v>94668</v>
      </c>
      <c r="AA185" s="23">
        <v>103823</v>
      </c>
      <c r="AB185" s="23">
        <v>110091</v>
      </c>
      <c r="AC185" s="23">
        <v>109223</v>
      </c>
      <c r="AD185" s="23">
        <v>95250</v>
      </c>
      <c r="AE185" s="23">
        <v>77789</v>
      </c>
      <c r="AF185" s="23">
        <v>56397</v>
      </c>
      <c r="AG185" s="23">
        <v>46960</v>
      </c>
      <c r="AH185" s="23">
        <v>35525</v>
      </c>
      <c r="AI185" s="23">
        <v>26918</v>
      </c>
      <c r="AJ185" s="24">
        <v>23126</v>
      </c>
      <c r="AK185" s="32">
        <f t="shared" si="28"/>
        <v>1.0991405857661294E-3</v>
      </c>
      <c r="AL185" s="25">
        <f t="shared" si="29"/>
        <v>2.6992087056583941E-4</v>
      </c>
      <c r="AM185" s="25">
        <f t="shared" si="30"/>
        <v>2.075005081645098E-4</v>
      </c>
      <c r="AN185" s="25">
        <f t="shared" si="31"/>
        <v>2.5796403105302865E-4</v>
      </c>
      <c r="AO185" s="25">
        <f t="shared" si="32"/>
        <v>2.9724269614239435E-4</v>
      </c>
      <c r="AP185" s="25">
        <f t="shared" si="33"/>
        <v>1.7326755245903136E-4</v>
      </c>
      <c r="AQ185" s="25">
        <f t="shared" si="34"/>
        <v>4.1609117019862575E-4</v>
      </c>
      <c r="AR185" s="25">
        <f t="shared" si="35"/>
        <v>9.288195284305852E-4</v>
      </c>
      <c r="AS185" s="25">
        <f t="shared" si="36"/>
        <v>4.035680540653076E-3</v>
      </c>
      <c r="AT185" s="33">
        <f t="shared" si="37"/>
        <v>5.2062613508605034E-2</v>
      </c>
      <c r="AV185">
        <f>IF(AL185&gt;'Data Spread &amp; Correlation'!C$8+'Data Spread &amp; Correlation'!C$9,1,0)</f>
        <v>0</v>
      </c>
      <c r="AW185">
        <f>IF(AM185&gt;'Data Spread &amp; Correlation'!D$8+'Data Spread &amp; Correlation'!D$9,1,0)</f>
        <v>0</v>
      </c>
    </row>
    <row r="186" spans="1:49" x14ac:dyDescent="0.2">
      <c r="A186" t="str">
        <f t="shared" si="26"/>
        <v>Maryland</v>
      </c>
      <c r="B186" t="str">
        <f t="shared" si="27"/>
        <v>2011</v>
      </c>
      <c r="C186" s="11" t="s">
        <v>215</v>
      </c>
      <c r="D186" s="19">
        <v>43</v>
      </c>
      <c r="E186" s="20">
        <v>57</v>
      </c>
      <c r="F186" s="20">
        <v>50</v>
      </c>
      <c r="G186" s="20">
        <v>56</v>
      </c>
      <c r="H186" s="20">
        <v>34</v>
      </c>
      <c r="I186" s="20">
        <v>61</v>
      </c>
      <c r="J186" s="20">
        <v>54</v>
      </c>
      <c r="K186" s="20">
        <v>91</v>
      </c>
      <c r="L186" s="20">
        <v>140</v>
      </c>
      <c r="M186" s="20">
        <v>279</v>
      </c>
      <c r="N186" s="21">
        <v>457</v>
      </c>
      <c r="O186" s="21">
        <f t="shared" si="38"/>
        <v>1322</v>
      </c>
      <c r="P186" s="22">
        <v>337111</v>
      </c>
      <c r="Q186" s="23">
        <v>169317</v>
      </c>
      <c r="R186" s="23">
        <v>167794</v>
      </c>
      <c r="S186" s="23">
        <v>21911</v>
      </c>
      <c r="T186" s="23">
        <v>22735</v>
      </c>
      <c r="U186" s="23">
        <v>24298</v>
      </c>
      <c r="V186" s="23">
        <v>23571</v>
      </c>
      <c r="W186" s="23">
        <v>20952</v>
      </c>
      <c r="X186" s="23">
        <v>18481</v>
      </c>
      <c r="Y186" s="23">
        <v>19325</v>
      </c>
      <c r="Z186" s="23">
        <v>19594</v>
      </c>
      <c r="AA186" s="23">
        <v>22618</v>
      </c>
      <c r="AB186" s="23">
        <v>25739</v>
      </c>
      <c r="AC186" s="23">
        <v>25499</v>
      </c>
      <c r="AD186" s="23">
        <v>22002</v>
      </c>
      <c r="AE186" s="23">
        <v>19156</v>
      </c>
      <c r="AF186" s="23">
        <v>14401</v>
      </c>
      <c r="AG186" s="23">
        <v>10940</v>
      </c>
      <c r="AH186" s="23">
        <v>9522</v>
      </c>
      <c r="AI186" s="23">
        <v>7528</v>
      </c>
      <c r="AJ186" s="24">
        <v>8945</v>
      </c>
      <c r="AK186" s="32">
        <f t="shared" si="28"/>
        <v>4.5639176669252891E-3</v>
      </c>
      <c r="AL186" s="25">
        <f t="shared" si="29"/>
        <v>1.1481300363574511E-3</v>
      </c>
      <c r="AM186" s="25">
        <f t="shared" si="30"/>
        <v>1.123015070862251E-3</v>
      </c>
      <c r="AN186" s="25">
        <f t="shared" si="31"/>
        <v>1.4812463630111622E-3</v>
      </c>
      <c r="AO186" s="25">
        <f t="shared" si="32"/>
        <v>8.0545816355538711E-4</v>
      </c>
      <c r="AP186" s="25">
        <f t="shared" si="33"/>
        <v>1.1905226589640501E-3</v>
      </c>
      <c r="AQ186" s="25">
        <f t="shared" si="34"/>
        <v>2.2109917877447885E-3</v>
      </c>
      <c r="AR186" s="25">
        <f t="shared" si="35"/>
        <v>5.5246438577798828E-3</v>
      </c>
      <c r="AS186" s="25">
        <f t="shared" si="36"/>
        <v>1.6363636363636365E-2</v>
      </c>
      <c r="AT186" s="33">
        <f t="shared" si="37"/>
        <v>0.14779206260480715</v>
      </c>
      <c r="AV186">
        <f>IF(AL186&gt;'Data Spread &amp; Correlation'!C$8+'Data Spread &amp; Correlation'!C$9,1,0)</f>
        <v>0</v>
      </c>
      <c r="AW186">
        <f>IF(AM186&gt;'Data Spread &amp; Correlation'!D$8+'Data Spread &amp; Correlation'!D$9,1,0)</f>
        <v>0</v>
      </c>
    </row>
    <row r="187" spans="1:49" x14ac:dyDescent="0.2">
      <c r="A187" t="str">
        <f t="shared" si="26"/>
        <v>Maryland</v>
      </c>
      <c r="B187" t="str">
        <f t="shared" si="27"/>
        <v>2012</v>
      </c>
      <c r="C187" s="11" t="s">
        <v>216</v>
      </c>
      <c r="D187" s="19">
        <v>58</v>
      </c>
      <c r="E187" s="20">
        <v>55</v>
      </c>
      <c r="F187" s="20">
        <v>64</v>
      </c>
      <c r="G187" s="20">
        <v>64</v>
      </c>
      <c r="H187" s="20">
        <v>65</v>
      </c>
      <c r="I187" s="20">
        <v>45</v>
      </c>
      <c r="J187" s="20">
        <v>43</v>
      </c>
      <c r="K187" s="20">
        <v>56</v>
      </c>
      <c r="L187" s="20">
        <v>78</v>
      </c>
      <c r="M187" s="20">
        <v>250</v>
      </c>
      <c r="N187" s="21">
        <v>450</v>
      </c>
      <c r="O187" s="21">
        <f t="shared" si="38"/>
        <v>1228</v>
      </c>
      <c r="P187" s="22">
        <v>1295534</v>
      </c>
      <c r="Q187" s="23">
        <v>636271</v>
      </c>
      <c r="R187" s="23">
        <v>659263</v>
      </c>
      <c r="S187" s="23">
        <v>81118</v>
      </c>
      <c r="T187" s="23">
        <v>82859</v>
      </c>
      <c r="U187" s="23">
        <v>85090</v>
      </c>
      <c r="V187" s="23">
        <v>88870</v>
      </c>
      <c r="W187" s="23">
        <v>83990</v>
      </c>
      <c r="X187" s="23">
        <v>81625</v>
      </c>
      <c r="Y187" s="23">
        <v>78058</v>
      </c>
      <c r="Z187" s="23">
        <v>77467</v>
      </c>
      <c r="AA187" s="23">
        <v>85311</v>
      </c>
      <c r="AB187" s="23">
        <v>94692</v>
      </c>
      <c r="AC187" s="23">
        <v>98551</v>
      </c>
      <c r="AD187" s="23">
        <v>88671</v>
      </c>
      <c r="AE187" s="23">
        <v>73291</v>
      </c>
      <c r="AF187" s="23">
        <v>56451</v>
      </c>
      <c r="AG187" s="23">
        <v>44166</v>
      </c>
      <c r="AH187" s="23">
        <v>35900</v>
      </c>
      <c r="AI187" s="23">
        <v>29521</v>
      </c>
      <c r="AJ187" s="24">
        <v>28716</v>
      </c>
      <c r="AK187" s="32">
        <f t="shared" si="28"/>
        <v>1.3930323725930126E-3</v>
      </c>
      <c r="AL187" s="25">
        <f t="shared" si="29"/>
        <v>2.5603010437692396E-4</v>
      </c>
      <c r="AM187" s="25">
        <f t="shared" si="30"/>
        <v>3.7024181418488948E-4</v>
      </c>
      <c r="AN187" s="25">
        <f t="shared" si="31"/>
        <v>4.007940732576417E-4</v>
      </c>
      <c r="AO187" s="25">
        <f t="shared" si="32"/>
        <v>3.9931686100087236E-4</v>
      </c>
      <c r="AP187" s="25">
        <f t="shared" si="33"/>
        <v>2.3286742598696978E-4</v>
      </c>
      <c r="AQ187" s="25">
        <f t="shared" si="34"/>
        <v>3.4576011657055358E-4</v>
      </c>
      <c r="AR187" s="25">
        <f t="shared" si="35"/>
        <v>7.7521691165508813E-4</v>
      </c>
      <c r="AS187" s="25">
        <f t="shared" si="36"/>
        <v>3.821402913437581E-3</v>
      </c>
      <c r="AT187" s="33">
        <f t="shared" si="37"/>
        <v>4.2763616102521246E-2</v>
      </c>
      <c r="AV187">
        <f>IF(AL187&gt;'Data Spread &amp; Correlation'!C$8+'Data Spread &amp; Correlation'!C$9,1,0)</f>
        <v>0</v>
      </c>
      <c r="AW187">
        <f>IF(AM187&gt;'Data Spread &amp; Correlation'!D$8+'Data Spread &amp; Correlation'!D$9,1,0)</f>
        <v>0</v>
      </c>
    </row>
    <row r="188" spans="1:49" x14ac:dyDescent="0.2">
      <c r="A188" t="str">
        <f t="shared" si="26"/>
        <v>Maryland</v>
      </c>
      <c r="B188" t="str">
        <f t="shared" si="27"/>
        <v>2013</v>
      </c>
      <c r="C188" s="11" t="s">
        <v>217</v>
      </c>
      <c r="D188" s="19">
        <v>67</v>
      </c>
      <c r="E188" s="20">
        <v>60</v>
      </c>
      <c r="F188" s="20">
        <v>56</v>
      </c>
      <c r="G188" s="20">
        <v>62</v>
      </c>
      <c r="H188" s="20">
        <v>56</v>
      </c>
      <c r="I188" s="20">
        <v>65</v>
      </c>
      <c r="J188" s="20">
        <v>42</v>
      </c>
      <c r="K188" s="20">
        <v>73</v>
      </c>
      <c r="L188" s="20">
        <v>136</v>
      </c>
      <c r="M188" s="20">
        <v>275</v>
      </c>
      <c r="N188" s="21">
        <v>513</v>
      </c>
      <c r="O188" s="21">
        <f t="shared" si="38"/>
        <v>1405</v>
      </c>
      <c r="P188" s="22">
        <v>5728578</v>
      </c>
      <c r="Q188" s="23">
        <v>2803773</v>
      </c>
      <c r="R188" s="23">
        <v>2924805</v>
      </c>
      <c r="S188" s="23">
        <v>342377</v>
      </c>
      <c r="T188" s="23">
        <v>337318</v>
      </c>
      <c r="U188" s="23">
        <v>357205</v>
      </c>
      <c r="V188" s="23">
        <v>367392</v>
      </c>
      <c r="W188" s="23">
        <v>376833</v>
      </c>
      <c r="X188" s="23">
        <v>378662</v>
      </c>
      <c r="Y188" s="23">
        <v>356104</v>
      </c>
      <c r="Z188" s="23">
        <v>353274</v>
      </c>
      <c r="AA188" s="23">
        <v>390230</v>
      </c>
      <c r="AB188" s="23">
        <v>417242</v>
      </c>
      <c r="AC188" s="23">
        <v>414522</v>
      </c>
      <c r="AD188" s="23">
        <v>372004</v>
      </c>
      <c r="AE188" s="23">
        <v>340478</v>
      </c>
      <c r="AF188" s="23">
        <v>284578</v>
      </c>
      <c r="AG188" s="23">
        <v>216223</v>
      </c>
      <c r="AH188" s="23">
        <v>168401</v>
      </c>
      <c r="AI188" s="23">
        <v>129384</v>
      </c>
      <c r="AJ188" s="24">
        <v>127544</v>
      </c>
      <c r="AK188" s="32">
        <f t="shared" si="28"/>
        <v>3.7093613180791933E-4</v>
      </c>
      <c r="AL188" s="25">
        <f t="shared" si="29"/>
        <v>6.0473159276222672E-5</v>
      </c>
      <c r="AM188" s="25">
        <f t="shared" si="30"/>
        <v>7.5246061338976789E-5</v>
      </c>
      <c r="AN188" s="25">
        <f t="shared" si="31"/>
        <v>8.4380605526113072E-5</v>
      </c>
      <c r="AO188" s="25">
        <f t="shared" si="32"/>
        <v>7.5319029890895004E-5</v>
      </c>
      <c r="AP188" s="25">
        <f t="shared" si="33"/>
        <v>7.8147166744413073E-5</v>
      </c>
      <c r="AQ188" s="25">
        <f t="shared" si="34"/>
        <v>1.0245872878192011E-4</v>
      </c>
      <c r="AR188" s="25">
        <f t="shared" si="35"/>
        <v>2.7156495294538148E-4</v>
      </c>
      <c r="AS188" s="25">
        <f t="shared" si="36"/>
        <v>9.2348506472790775E-4</v>
      </c>
      <c r="AT188" s="33">
        <f t="shared" si="37"/>
        <v>1.10158063099793E-2</v>
      </c>
      <c r="AV188">
        <f>IF(AL188&gt;'Data Spread &amp; Correlation'!C$8+'Data Spread &amp; Correlation'!C$9,1,0)</f>
        <v>0</v>
      </c>
      <c r="AW188">
        <f>IF(AM188&gt;'Data Spread &amp; Correlation'!D$8+'Data Spread &amp; Correlation'!D$9,1,0)</f>
        <v>0</v>
      </c>
    </row>
    <row r="189" spans="1:49" x14ac:dyDescent="0.2">
      <c r="A189" t="str">
        <f t="shared" si="26"/>
        <v>Maryland</v>
      </c>
      <c r="B189" t="str">
        <f t="shared" si="27"/>
        <v>2014</v>
      </c>
      <c r="C189" s="11" t="s">
        <v>218</v>
      </c>
      <c r="D189" s="19">
        <v>64</v>
      </c>
      <c r="E189" s="20">
        <v>47</v>
      </c>
      <c r="F189" s="20">
        <v>55</v>
      </c>
      <c r="G189" s="20">
        <v>65</v>
      </c>
      <c r="H189" s="20">
        <v>48</v>
      </c>
      <c r="I189" s="20">
        <v>78</v>
      </c>
      <c r="J189" s="20">
        <v>59</v>
      </c>
      <c r="K189" s="20">
        <v>75</v>
      </c>
      <c r="L189" s="20">
        <v>143</v>
      </c>
      <c r="M189" s="20">
        <v>242</v>
      </c>
      <c r="N189" s="21">
        <v>418</v>
      </c>
      <c r="O189" s="21">
        <f t="shared" si="38"/>
        <v>1294</v>
      </c>
      <c r="P189" s="22">
        <v>1258151</v>
      </c>
      <c r="Q189" s="23">
        <v>601816</v>
      </c>
      <c r="R189" s="23">
        <v>656335</v>
      </c>
      <c r="S189" s="23">
        <v>72087</v>
      </c>
      <c r="T189" s="23">
        <v>76104</v>
      </c>
      <c r="U189" s="23">
        <v>89906</v>
      </c>
      <c r="V189" s="23">
        <v>93933</v>
      </c>
      <c r="W189" s="23">
        <v>88831</v>
      </c>
      <c r="X189" s="23">
        <v>81057</v>
      </c>
      <c r="Y189" s="23">
        <v>83098</v>
      </c>
      <c r="Z189" s="23">
        <v>79837</v>
      </c>
      <c r="AA189" s="23">
        <v>83279</v>
      </c>
      <c r="AB189" s="23">
        <v>84835</v>
      </c>
      <c r="AC189" s="23">
        <v>80944</v>
      </c>
      <c r="AD189" s="23">
        <v>73820</v>
      </c>
      <c r="AE189" s="23">
        <v>74468</v>
      </c>
      <c r="AF189" s="23">
        <v>63655</v>
      </c>
      <c r="AG189" s="23">
        <v>49545</v>
      </c>
      <c r="AH189" s="23">
        <v>36562</v>
      </c>
      <c r="AI189" s="23">
        <v>23980</v>
      </c>
      <c r="AJ189" s="24">
        <v>22056</v>
      </c>
      <c r="AK189" s="32">
        <f t="shared" si="28"/>
        <v>1.5398060676682342E-3</v>
      </c>
      <c r="AL189" s="25">
        <f t="shared" si="29"/>
        <v>3.5540027709174144E-4</v>
      </c>
      <c r="AM189" s="25">
        <f t="shared" si="30"/>
        <v>3.0093453853056399E-4</v>
      </c>
      <c r="AN189" s="25">
        <f t="shared" si="31"/>
        <v>3.9596722609728613E-4</v>
      </c>
      <c r="AO189" s="25">
        <f t="shared" si="32"/>
        <v>2.9426910910027222E-4</v>
      </c>
      <c r="AP189" s="25">
        <f t="shared" si="33"/>
        <v>4.7050591450063036E-4</v>
      </c>
      <c r="AQ189" s="25">
        <f t="shared" si="34"/>
        <v>5.0577255071212774E-4</v>
      </c>
      <c r="AR189" s="25">
        <f t="shared" si="35"/>
        <v>1.2632508833922262E-3</v>
      </c>
      <c r="AS189" s="25">
        <f t="shared" si="36"/>
        <v>3.9972250668957087E-3</v>
      </c>
      <c r="AT189" s="33">
        <f t="shared" si="37"/>
        <v>5.8668842945230323E-2</v>
      </c>
      <c r="AV189">
        <f>IF(AL189&gt;'Data Spread &amp; Correlation'!C$8+'Data Spread &amp; Correlation'!C$9,1,0)</f>
        <v>0</v>
      </c>
      <c r="AW189">
        <f>IF(AM189&gt;'Data Spread &amp; Correlation'!D$8+'Data Spread &amp; Correlation'!D$9,1,0)</f>
        <v>0</v>
      </c>
    </row>
    <row r="190" spans="1:49" x14ac:dyDescent="0.2">
      <c r="A190" t="str">
        <f t="shared" si="26"/>
        <v>Maryland</v>
      </c>
      <c r="B190" t="str">
        <f t="shared" si="27"/>
        <v>2015</v>
      </c>
      <c r="C190" s="11" t="s">
        <v>219</v>
      </c>
      <c r="D190" s="19">
        <v>56</v>
      </c>
      <c r="E190" s="20">
        <v>76</v>
      </c>
      <c r="F190" s="20">
        <v>57</v>
      </c>
      <c r="G190" s="20">
        <v>48</v>
      </c>
      <c r="H190" s="20">
        <v>42</v>
      </c>
      <c r="I190" s="20">
        <v>59</v>
      </c>
      <c r="J190" s="20">
        <v>70</v>
      </c>
      <c r="K190" s="20">
        <v>60</v>
      </c>
      <c r="L190" s="20">
        <v>170</v>
      </c>
      <c r="M190" s="20">
        <v>305</v>
      </c>
      <c r="N190" s="21">
        <v>518</v>
      </c>
      <c r="O190" s="21">
        <f t="shared" si="38"/>
        <v>1461</v>
      </c>
      <c r="P190" s="22">
        <v>900950</v>
      </c>
      <c r="Q190" s="23">
        <v>447441</v>
      </c>
      <c r="R190" s="23">
        <v>453509</v>
      </c>
      <c r="S190" s="23">
        <v>61929</v>
      </c>
      <c r="T190" s="23">
        <v>62077</v>
      </c>
      <c r="U190" s="23">
        <v>61289</v>
      </c>
      <c r="V190" s="23">
        <v>70482</v>
      </c>
      <c r="W190" s="23">
        <v>84416</v>
      </c>
      <c r="X190" s="23">
        <v>61286</v>
      </c>
      <c r="Y190" s="23">
        <v>55784</v>
      </c>
      <c r="Z190" s="23">
        <v>52084</v>
      </c>
      <c r="AA190" s="23">
        <v>50639</v>
      </c>
      <c r="AB190" s="23">
        <v>54705</v>
      </c>
      <c r="AC190" s="23">
        <v>58238</v>
      </c>
      <c r="AD190" s="23">
        <v>55344</v>
      </c>
      <c r="AE190" s="23">
        <v>48322</v>
      </c>
      <c r="AF190" s="23">
        <v>40313</v>
      </c>
      <c r="AG190" s="23">
        <v>28284</v>
      </c>
      <c r="AH190" s="23">
        <v>23199</v>
      </c>
      <c r="AI190" s="23">
        <v>17394</v>
      </c>
      <c r="AJ190" s="24">
        <v>14893</v>
      </c>
      <c r="AK190" s="32">
        <f t="shared" si="28"/>
        <v>2.1314731385941965E-3</v>
      </c>
      <c r="AL190" s="25">
        <f t="shared" si="29"/>
        <v>5.6741727866673147E-4</v>
      </c>
      <c r="AM190" s="25">
        <f t="shared" si="30"/>
        <v>3.6798409275781479E-4</v>
      </c>
      <c r="AN190" s="25">
        <f t="shared" si="31"/>
        <v>4.1001110446741264E-4</v>
      </c>
      <c r="AO190" s="25">
        <f t="shared" si="32"/>
        <v>4.0886656347653396E-4</v>
      </c>
      <c r="AP190" s="25">
        <f t="shared" si="33"/>
        <v>5.2238739895345439E-4</v>
      </c>
      <c r="AQ190" s="25">
        <f t="shared" si="34"/>
        <v>5.7878185711805221E-4</v>
      </c>
      <c r="AR190" s="25">
        <f t="shared" si="35"/>
        <v>2.4782424887385746E-3</v>
      </c>
      <c r="AS190" s="25">
        <f t="shared" si="36"/>
        <v>7.5136107210602814E-3</v>
      </c>
      <c r="AT190" s="33">
        <f t="shared" si="37"/>
        <v>9.8099778419391659E-2</v>
      </c>
      <c r="AV190">
        <f>IF(AL190&gt;'Data Spread &amp; Correlation'!C$8+'Data Spread &amp; Correlation'!C$9,1,0)</f>
        <v>0</v>
      </c>
      <c r="AW190">
        <f>IF(AM190&gt;'Data Spread &amp; Correlation'!D$8+'Data Spread &amp; Correlation'!D$9,1,0)</f>
        <v>0</v>
      </c>
    </row>
    <row r="191" spans="1:49" x14ac:dyDescent="0.2">
      <c r="A191" t="str">
        <f t="shared" si="26"/>
        <v>Maryland</v>
      </c>
      <c r="B191" t="str">
        <f t="shared" si="27"/>
        <v>2016</v>
      </c>
      <c r="C191" s="11" t="s">
        <v>220</v>
      </c>
      <c r="D191" s="19">
        <v>57</v>
      </c>
      <c r="E191" s="20">
        <v>50</v>
      </c>
      <c r="F191" s="20">
        <v>51</v>
      </c>
      <c r="G191" s="20">
        <v>54</v>
      </c>
      <c r="H191" s="20">
        <v>57</v>
      </c>
      <c r="I191" s="20">
        <v>56</v>
      </c>
      <c r="J191" s="20">
        <v>43</v>
      </c>
      <c r="K191" s="20">
        <v>63</v>
      </c>
      <c r="L191" s="20">
        <v>149</v>
      </c>
      <c r="M191" s="20">
        <v>254</v>
      </c>
      <c r="N191" s="21">
        <v>440</v>
      </c>
      <c r="O191" s="21">
        <f t="shared" si="38"/>
        <v>1274</v>
      </c>
      <c r="P191" s="22">
        <v>1613600</v>
      </c>
      <c r="Q191" s="23">
        <v>799260</v>
      </c>
      <c r="R191" s="23">
        <v>814340</v>
      </c>
      <c r="S191" s="23">
        <v>104593</v>
      </c>
      <c r="T191" s="23">
        <v>110562</v>
      </c>
      <c r="U191" s="23">
        <v>110955</v>
      </c>
      <c r="V191" s="23">
        <v>111756</v>
      </c>
      <c r="W191" s="23">
        <v>116518</v>
      </c>
      <c r="X191" s="23">
        <v>103605</v>
      </c>
      <c r="Y191" s="23">
        <v>105940</v>
      </c>
      <c r="Z191" s="23">
        <v>102397</v>
      </c>
      <c r="AA191" s="23">
        <v>107485</v>
      </c>
      <c r="AB191" s="23">
        <v>108733</v>
      </c>
      <c r="AC191" s="23">
        <v>114212</v>
      </c>
      <c r="AD191" s="23">
        <v>105495</v>
      </c>
      <c r="AE191" s="23">
        <v>91124</v>
      </c>
      <c r="AF191" s="23">
        <v>72597</v>
      </c>
      <c r="AG191" s="23">
        <v>52439</v>
      </c>
      <c r="AH191" s="23">
        <v>39478</v>
      </c>
      <c r="AI191" s="23">
        <v>27563</v>
      </c>
      <c r="AJ191" s="24">
        <v>26950</v>
      </c>
      <c r="AK191" s="32">
        <f t="shared" si="28"/>
        <v>1.0230130123430822E-3</v>
      </c>
      <c r="AL191" s="25">
        <f t="shared" si="29"/>
        <v>1.9411602721235841E-4</v>
      </c>
      <c r="AM191" s="25">
        <f t="shared" si="30"/>
        <v>2.2341571970526647E-4</v>
      </c>
      <c r="AN191" s="25">
        <f t="shared" si="31"/>
        <v>2.5770120976401252E-4</v>
      </c>
      <c r="AO191" s="25">
        <f t="shared" si="32"/>
        <v>2.715811741835889E-4</v>
      </c>
      <c r="AP191" s="25">
        <f t="shared" si="33"/>
        <v>2.5118302720401891E-4</v>
      </c>
      <c r="AQ191" s="25">
        <f t="shared" si="34"/>
        <v>3.2041664335593202E-4</v>
      </c>
      <c r="AR191" s="25">
        <f t="shared" si="35"/>
        <v>1.1916568028407818E-3</v>
      </c>
      <c r="AS191" s="25">
        <f t="shared" si="36"/>
        <v>3.7887263018153072E-3</v>
      </c>
      <c r="AT191" s="33">
        <f t="shared" si="37"/>
        <v>4.7272727272727272E-2</v>
      </c>
      <c r="AV191">
        <f>IF(AL191&gt;'Data Spread &amp; Correlation'!C$8+'Data Spread &amp; Correlation'!C$9,1,0)</f>
        <v>0</v>
      </c>
      <c r="AW191">
        <f>IF(AM191&gt;'Data Spread &amp; Correlation'!D$8+'Data Spread &amp; Correlation'!D$9,1,0)</f>
        <v>0</v>
      </c>
    </row>
    <row r="192" spans="1:49" x14ac:dyDescent="0.2">
      <c r="A192" t="str">
        <f t="shared" si="26"/>
        <v>Maryland</v>
      </c>
      <c r="B192" t="str">
        <f t="shared" si="27"/>
        <v>2017</v>
      </c>
      <c r="C192" s="11" t="s">
        <v>221</v>
      </c>
      <c r="D192" s="19">
        <v>56</v>
      </c>
      <c r="E192" s="20">
        <v>40</v>
      </c>
      <c r="F192" s="20">
        <v>50</v>
      </c>
      <c r="G192" s="20">
        <v>66</v>
      </c>
      <c r="H192" s="20">
        <v>31</v>
      </c>
      <c r="I192" s="20">
        <v>70</v>
      </c>
      <c r="J192" s="20">
        <v>45</v>
      </c>
      <c r="K192" s="20">
        <v>64</v>
      </c>
      <c r="L192" s="20">
        <v>163</v>
      </c>
      <c r="M192" s="20">
        <v>235</v>
      </c>
      <c r="N192" s="21">
        <v>442</v>
      </c>
      <c r="O192" s="21">
        <f t="shared" si="38"/>
        <v>1262</v>
      </c>
      <c r="P192" s="22">
        <v>648662</v>
      </c>
      <c r="Q192" s="23">
        <v>321191</v>
      </c>
      <c r="R192" s="23">
        <v>327471</v>
      </c>
      <c r="S192" s="23">
        <v>42198</v>
      </c>
      <c r="T192" s="23">
        <v>39195</v>
      </c>
      <c r="U192" s="23">
        <v>36352</v>
      </c>
      <c r="V192" s="23">
        <v>39651</v>
      </c>
      <c r="W192" s="23">
        <v>52733</v>
      </c>
      <c r="X192" s="23">
        <v>55052</v>
      </c>
      <c r="Y192" s="23">
        <v>50514</v>
      </c>
      <c r="Z192" s="23">
        <v>42051</v>
      </c>
      <c r="AA192" s="23">
        <v>36125</v>
      </c>
      <c r="AB192" s="23">
        <v>37690</v>
      </c>
      <c r="AC192" s="23">
        <v>43527</v>
      </c>
      <c r="AD192" s="23">
        <v>44344</v>
      </c>
      <c r="AE192" s="23">
        <v>40974</v>
      </c>
      <c r="AF192" s="23">
        <v>29142</v>
      </c>
      <c r="AG192" s="23">
        <v>20192</v>
      </c>
      <c r="AH192" s="23">
        <v>15632</v>
      </c>
      <c r="AI192" s="23">
        <v>11427</v>
      </c>
      <c r="AJ192" s="24">
        <v>11568</v>
      </c>
      <c r="AK192" s="32">
        <f t="shared" si="28"/>
        <v>2.2749893359874877E-3</v>
      </c>
      <c r="AL192" s="25">
        <f t="shared" si="29"/>
        <v>5.9565568454074944E-4</v>
      </c>
      <c r="AM192" s="25">
        <f t="shared" si="30"/>
        <v>5.4121925874610322E-4</v>
      </c>
      <c r="AN192" s="25">
        <f t="shared" si="31"/>
        <v>6.2520129587177687E-4</v>
      </c>
      <c r="AO192" s="25">
        <f t="shared" si="32"/>
        <v>3.9654113794514943E-4</v>
      </c>
      <c r="AP192" s="25">
        <f t="shared" si="33"/>
        <v>8.618885208761713E-4</v>
      </c>
      <c r="AQ192" s="25">
        <f t="shared" si="34"/>
        <v>7.5013478984505032E-4</v>
      </c>
      <c r="AR192" s="25">
        <f t="shared" si="35"/>
        <v>3.3040094052783071E-3</v>
      </c>
      <c r="AS192" s="25">
        <f t="shared" si="36"/>
        <v>8.6847259691784622E-3</v>
      </c>
      <c r="AT192" s="33">
        <f t="shared" si="37"/>
        <v>0.10909405255878285</v>
      </c>
      <c r="AV192">
        <f>IF(AL192&gt;'Data Spread &amp; Correlation'!C$8+'Data Spread &amp; Correlation'!C$9,1,0)</f>
        <v>0</v>
      </c>
      <c r="AW192">
        <f>IF(AM192&gt;'Data Spread &amp; Correlation'!D$8+'Data Spread &amp; Correlation'!D$9,1,0)</f>
        <v>0</v>
      </c>
    </row>
    <row r="193" spans="1:49" x14ac:dyDescent="0.2">
      <c r="A193" t="str">
        <f t="shared" si="26"/>
        <v>Massachusetts</v>
      </c>
      <c r="B193" t="str">
        <f t="shared" si="27"/>
        <v>2009</v>
      </c>
      <c r="C193" s="11" t="s">
        <v>222</v>
      </c>
      <c r="D193" s="19">
        <v>75</v>
      </c>
      <c r="E193" s="20">
        <v>56</v>
      </c>
      <c r="F193" s="20">
        <v>59</v>
      </c>
      <c r="G193" s="20">
        <v>50</v>
      </c>
      <c r="H193" s="20">
        <v>60</v>
      </c>
      <c r="I193" s="20">
        <v>55</v>
      </c>
      <c r="J193" s="20">
        <v>52</v>
      </c>
      <c r="K193" s="20">
        <v>53</v>
      </c>
      <c r="L193" s="20">
        <v>117</v>
      </c>
      <c r="M193" s="20">
        <v>362</v>
      </c>
      <c r="N193" s="21">
        <v>706</v>
      </c>
      <c r="O193" s="21">
        <f t="shared" si="38"/>
        <v>1645</v>
      </c>
      <c r="P193" s="22">
        <v>2854570</v>
      </c>
      <c r="Q193" s="23">
        <v>1373282</v>
      </c>
      <c r="R193" s="23">
        <v>1481288</v>
      </c>
      <c r="S193" s="23">
        <v>173153</v>
      </c>
      <c r="T193" s="23">
        <v>170182</v>
      </c>
      <c r="U193" s="23">
        <v>182193</v>
      </c>
      <c r="V193" s="23">
        <v>200451</v>
      </c>
      <c r="W193" s="23">
        <v>188251</v>
      </c>
      <c r="X193" s="23">
        <v>181290</v>
      </c>
      <c r="Y193" s="23">
        <v>167435</v>
      </c>
      <c r="Z193" s="23">
        <v>191017</v>
      </c>
      <c r="AA193" s="23">
        <v>215447</v>
      </c>
      <c r="AB193" s="23">
        <v>228344</v>
      </c>
      <c r="AC193" s="23">
        <v>209880</v>
      </c>
      <c r="AD193" s="23">
        <v>185043</v>
      </c>
      <c r="AE193" s="23">
        <v>151032</v>
      </c>
      <c r="AF193" s="23">
        <v>111841</v>
      </c>
      <c r="AG193" s="23">
        <v>92735</v>
      </c>
      <c r="AH193" s="23">
        <v>80862</v>
      </c>
      <c r="AI193" s="23">
        <v>64078</v>
      </c>
      <c r="AJ193" s="24">
        <v>59996</v>
      </c>
      <c r="AK193" s="32">
        <f t="shared" si="28"/>
        <v>7.5655634034639888E-4</v>
      </c>
      <c r="AL193" s="25">
        <f t="shared" si="29"/>
        <v>1.4757006030507273E-4</v>
      </c>
      <c r="AM193" s="25">
        <f t="shared" si="30"/>
        <v>1.5178723032039968E-4</v>
      </c>
      <c r="AN193" s="25">
        <f t="shared" si="31"/>
        <v>1.433794537242813E-4</v>
      </c>
      <c r="AO193" s="25">
        <f t="shared" si="32"/>
        <v>1.4761454888993859E-4</v>
      </c>
      <c r="AP193" s="25">
        <f t="shared" si="33"/>
        <v>1.2550659023695645E-4</v>
      </c>
      <c r="AQ193" s="25">
        <f t="shared" si="34"/>
        <v>1.5770289369932306E-4</v>
      </c>
      <c r="AR193" s="25">
        <f t="shared" si="35"/>
        <v>5.7191459408728292E-4</v>
      </c>
      <c r="AS193" s="25">
        <f t="shared" si="36"/>
        <v>2.49758520767214E-3</v>
      </c>
      <c r="AT193" s="33">
        <f t="shared" si="37"/>
        <v>2.7418494566304422E-2</v>
      </c>
      <c r="AV193">
        <f>IF(AL193&gt;'Data Spread &amp; Correlation'!C$8+'Data Spread &amp; Correlation'!C$9,1,0)</f>
        <v>0</v>
      </c>
      <c r="AW193">
        <f>IF(AM193&gt;'Data Spread &amp; Correlation'!D$8+'Data Spread &amp; Correlation'!D$9,1,0)</f>
        <v>0</v>
      </c>
    </row>
    <row r="194" spans="1:49" x14ac:dyDescent="0.2">
      <c r="A194" t="str">
        <f t="shared" si="26"/>
        <v>Massachusetts</v>
      </c>
      <c r="B194" t="str">
        <f t="shared" si="27"/>
        <v>2010</v>
      </c>
      <c r="C194" s="11" t="s">
        <v>223</v>
      </c>
      <c r="D194" s="19">
        <v>67</v>
      </c>
      <c r="E194" s="20">
        <v>53</v>
      </c>
      <c r="F194" s="20">
        <v>70</v>
      </c>
      <c r="G194" s="20">
        <v>58</v>
      </c>
      <c r="H194" s="20">
        <v>65</v>
      </c>
      <c r="I194" s="20">
        <v>57</v>
      </c>
      <c r="J194" s="20">
        <v>57</v>
      </c>
      <c r="K194" s="20">
        <v>50</v>
      </c>
      <c r="L194" s="20">
        <v>108</v>
      </c>
      <c r="M194" s="20">
        <v>340</v>
      </c>
      <c r="N194" s="21">
        <v>703</v>
      </c>
      <c r="O194" s="21">
        <f t="shared" si="38"/>
        <v>1628</v>
      </c>
      <c r="P194" s="22">
        <v>2411540</v>
      </c>
      <c r="Q194" s="23">
        <v>1182433</v>
      </c>
      <c r="R194" s="23">
        <v>1229107</v>
      </c>
      <c r="S194" s="23">
        <v>168837</v>
      </c>
      <c r="T194" s="23">
        <v>161809</v>
      </c>
      <c r="U194" s="23">
        <v>168768</v>
      </c>
      <c r="V194" s="23">
        <v>176419</v>
      </c>
      <c r="W194" s="23">
        <v>172267</v>
      </c>
      <c r="X194" s="23">
        <v>182299</v>
      </c>
      <c r="Y194" s="23">
        <v>160427</v>
      </c>
      <c r="Z194" s="23">
        <v>160827</v>
      </c>
      <c r="AA194" s="23">
        <v>167979</v>
      </c>
      <c r="AB194" s="23">
        <v>179639</v>
      </c>
      <c r="AC194" s="23">
        <v>169862</v>
      </c>
      <c r="AD194" s="23">
        <v>145082</v>
      </c>
      <c r="AE194" s="23">
        <v>114882</v>
      </c>
      <c r="AF194" s="23">
        <v>83911</v>
      </c>
      <c r="AG194" s="23">
        <v>64419</v>
      </c>
      <c r="AH194" s="23">
        <v>51832</v>
      </c>
      <c r="AI194" s="23">
        <v>42839</v>
      </c>
      <c r="AJ194" s="24">
        <v>36176</v>
      </c>
      <c r="AK194" s="32">
        <f t="shared" si="28"/>
        <v>7.1074468274134222E-4</v>
      </c>
      <c r="AL194" s="25">
        <f t="shared" si="29"/>
        <v>1.7242578884798398E-4</v>
      </c>
      <c r="AM194" s="25">
        <f t="shared" si="30"/>
        <v>2.0075368669806071E-4</v>
      </c>
      <c r="AN194" s="25">
        <f t="shared" si="31"/>
        <v>1.6923139767627783E-4</v>
      </c>
      <c r="AO194" s="25">
        <f t="shared" si="32"/>
        <v>1.9768495708715776E-4</v>
      </c>
      <c r="AP194" s="25">
        <f t="shared" si="33"/>
        <v>1.6308966211827719E-4</v>
      </c>
      <c r="AQ194" s="25">
        <f t="shared" si="34"/>
        <v>1.9233432321398347E-4</v>
      </c>
      <c r="AR194" s="25">
        <f t="shared" si="35"/>
        <v>7.2810624957864222E-4</v>
      </c>
      <c r="AS194" s="25">
        <f t="shared" si="36"/>
        <v>3.5913849013953585E-3</v>
      </c>
      <c r="AT194" s="33">
        <f t="shared" si="37"/>
        <v>4.5002211410880143E-2</v>
      </c>
      <c r="AV194">
        <f>IF(AL194&gt;'Data Spread &amp; Correlation'!C$8+'Data Spread &amp; Correlation'!C$9,1,0)</f>
        <v>0</v>
      </c>
      <c r="AW194">
        <f>IF(AM194&gt;'Data Spread &amp; Correlation'!D$8+'Data Spread &amp; Correlation'!D$9,1,0)</f>
        <v>0</v>
      </c>
    </row>
    <row r="195" spans="1:49" x14ac:dyDescent="0.2">
      <c r="A195" t="str">
        <f t="shared" si="26"/>
        <v>Massachusetts</v>
      </c>
      <c r="B195" t="str">
        <f t="shared" si="27"/>
        <v>2011</v>
      </c>
      <c r="C195" s="11" t="s">
        <v>224</v>
      </c>
      <c r="D195" s="19">
        <v>41</v>
      </c>
      <c r="E195" s="20">
        <v>70</v>
      </c>
      <c r="F195" s="20">
        <v>53</v>
      </c>
      <c r="G195" s="20">
        <v>49</v>
      </c>
      <c r="H195" s="20">
        <v>65</v>
      </c>
      <c r="I195" s="20">
        <v>53</v>
      </c>
      <c r="J195" s="20">
        <v>49</v>
      </c>
      <c r="K195" s="20">
        <v>67</v>
      </c>
      <c r="L195" s="20">
        <v>111</v>
      </c>
      <c r="M195" s="20">
        <v>318</v>
      </c>
      <c r="N195" s="21">
        <v>838</v>
      </c>
      <c r="O195" s="21">
        <f t="shared" si="38"/>
        <v>1714</v>
      </c>
      <c r="P195" s="22">
        <v>188826</v>
      </c>
      <c r="Q195" s="23">
        <v>94921</v>
      </c>
      <c r="R195" s="23">
        <v>93905</v>
      </c>
      <c r="S195" s="23">
        <v>12361</v>
      </c>
      <c r="T195" s="23">
        <v>12834</v>
      </c>
      <c r="U195" s="23">
        <v>12022</v>
      </c>
      <c r="V195" s="23">
        <v>13404</v>
      </c>
      <c r="W195" s="23">
        <v>11583</v>
      </c>
      <c r="X195" s="23">
        <v>10933</v>
      </c>
      <c r="Y195" s="23">
        <v>10355</v>
      </c>
      <c r="Z195" s="23">
        <v>10580</v>
      </c>
      <c r="AA195" s="23">
        <v>10802</v>
      </c>
      <c r="AB195" s="23">
        <v>13859</v>
      </c>
      <c r="AC195" s="23">
        <v>13962</v>
      </c>
      <c r="AD195" s="23">
        <v>12162</v>
      </c>
      <c r="AE195" s="23">
        <v>11268</v>
      </c>
      <c r="AF195" s="23">
        <v>8789</v>
      </c>
      <c r="AG195" s="23">
        <v>7834</v>
      </c>
      <c r="AH195" s="23">
        <v>6040</v>
      </c>
      <c r="AI195" s="23">
        <v>5254</v>
      </c>
      <c r="AJ195" s="24">
        <v>4702</v>
      </c>
      <c r="AK195" s="32">
        <f t="shared" si="28"/>
        <v>8.9798559987056062E-3</v>
      </c>
      <c r="AL195" s="25">
        <f t="shared" si="29"/>
        <v>1.971355004827808E-3</v>
      </c>
      <c r="AM195" s="25">
        <f t="shared" si="30"/>
        <v>2.1211029735462442E-3</v>
      </c>
      <c r="AN195" s="25">
        <f t="shared" si="31"/>
        <v>2.3017662532882374E-3</v>
      </c>
      <c r="AO195" s="25">
        <f t="shared" si="32"/>
        <v>3.0399401365634646E-3</v>
      </c>
      <c r="AP195" s="25">
        <f t="shared" si="33"/>
        <v>1.9050357643506704E-3</v>
      </c>
      <c r="AQ195" s="25">
        <f t="shared" si="34"/>
        <v>2.8595817328211696E-3</v>
      </c>
      <c r="AR195" s="25">
        <f t="shared" si="35"/>
        <v>6.6774950369969319E-3</v>
      </c>
      <c r="AS195" s="25">
        <f t="shared" si="36"/>
        <v>2.8156543297326014E-2</v>
      </c>
      <c r="AT195" s="33">
        <f t="shared" si="37"/>
        <v>0.36452573373032754</v>
      </c>
      <c r="AV195">
        <f>IF(AL195&gt;'Data Spread &amp; Correlation'!C$8+'Data Spread &amp; Correlation'!C$9,1,0)</f>
        <v>0</v>
      </c>
      <c r="AW195">
        <f>IF(AM195&gt;'Data Spread &amp; Correlation'!D$8+'Data Spread &amp; Correlation'!D$9,1,0)</f>
        <v>0</v>
      </c>
    </row>
    <row r="196" spans="1:49" x14ac:dyDescent="0.2">
      <c r="A196" t="str">
        <f t="shared" si="26"/>
        <v>Massachusetts</v>
      </c>
      <c r="B196" t="str">
        <f t="shared" si="27"/>
        <v>2012</v>
      </c>
      <c r="C196" s="11" t="s">
        <v>225</v>
      </c>
      <c r="D196" s="19">
        <v>65</v>
      </c>
      <c r="E196" s="20">
        <v>73</v>
      </c>
      <c r="F196" s="20">
        <v>66</v>
      </c>
      <c r="G196" s="20">
        <v>50</v>
      </c>
      <c r="H196" s="20">
        <v>55</v>
      </c>
      <c r="I196" s="20">
        <v>67</v>
      </c>
      <c r="J196" s="20">
        <v>42</v>
      </c>
      <c r="K196" s="20">
        <v>54</v>
      </c>
      <c r="L196" s="20">
        <v>125</v>
      </c>
      <c r="M196" s="20">
        <v>329</v>
      </c>
      <c r="N196" s="21">
        <v>762</v>
      </c>
      <c r="O196" s="21">
        <f t="shared" si="38"/>
        <v>1688</v>
      </c>
      <c r="P196" s="22">
        <v>574036</v>
      </c>
      <c r="Q196" s="23">
        <v>280237</v>
      </c>
      <c r="R196" s="23">
        <v>293799</v>
      </c>
      <c r="S196" s="23">
        <v>35670</v>
      </c>
      <c r="T196" s="23">
        <v>36762</v>
      </c>
      <c r="U196" s="23">
        <v>37845</v>
      </c>
      <c r="V196" s="23">
        <v>38038</v>
      </c>
      <c r="W196" s="23">
        <v>32743</v>
      </c>
      <c r="X196" s="23">
        <v>34521</v>
      </c>
      <c r="Y196" s="23">
        <v>34099</v>
      </c>
      <c r="Z196" s="23">
        <v>33594</v>
      </c>
      <c r="AA196" s="23">
        <v>37387</v>
      </c>
      <c r="AB196" s="23">
        <v>41684</v>
      </c>
      <c r="AC196" s="23">
        <v>43888</v>
      </c>
      <c r="AD196" s="23">
        <v>41339</v>
      </c>
      <c r="AE196" s="23">
        <v>34667</v>
      </c>
      <c r="AF196" s="23">
        <v>26020</v>
      </c>
      <c r="AG196" s="23">
        <v>21243</v>
      </c>
      <c r="AH196" s="23">
        <v>16219</v>
      </c>
      <c r="AI196" s="23">
        <v>14176</v>
      </c>
      <c r="AJ196" s="24">
        <v>13848</v>
      </c>
      <c r="AK196" s="32">
        <f t="shared" si="28"/>
        <v>3.8687973086627418E-3</v>
      </c>
      <c r="AL196" s="25">
        <f t="shared" si="29"/>
        <v>5.6294985725200049E-4</v>
      </c>
      <c r="AM196" s="25">
        <f t="shared" si="30"/>
        <v>9.324536245602634E-4</v>
      </c>
      <c r="AN196" s="25">
        <f t="shared" si="31"/>
        <v>7.2865053920139898E-4</v>
      </c>
      <c r="AO196" s="25">
        <f t="shared" si="32"/>
        <v>7.7485524295233931E-4</v>
      </c>
      <c r="AP196" s="25">
        <f t="shared" si="33"/>
        <v>7.8296639087552006E-4</v>
      </c>
      <c r="AQ196" s="25">
        <f t="shared" si="34"/>
        <v>7.1047022603478675E-4</v>
      </c>
      <c r="AR196" s="25">
        <f t="shared" si="35"/>
        <v>2.6447749825444849E-3</v>
      </c>
      <c r="AS196" s="25">
        <f t="shared" si="36"/>
        <v>1.082414870866919E-2</v>
      </c>
      <c r="AT196" s="33">
        <f t="shared" si="37"/>
        <v>0.12189485846331601</v>
      </c>
      <c r="AV196">
        <f>IF(AL196&gt;'Data Spread &amp; Correlation'!C$8+'Data Spread &amp; Correlation'!C$9,1,0)</f>
        <v>0</v>
      </c>
      <c r="AW196">
        <f>IF(AM196&gt;'Data Spread &amp; Correlation'!D$8+'Data Spread &amp; Correlation'!D$9,1,0)</f>
        <v>0</v>
      </c>
    </row>
    <row r="197" spans="1:49" x14ac:dyDescent="0.2">
      <c r="A197" t="str">
        <f t="shared" ref="A197:A260" si="39">LEFT(C197,LEN(C197)-6)</f>
        <v>Massachusetts</v>
      </c>
      <c r="B197" t="str">
        <f t="shared" ref="B197:B260" si="40">RIGHT(C197,4)</f>
        <v>2013</v>
      </c>
      <c r="C197" s="11" t="s">
        <v>226</v>
      </c>
      <c r="D197" s="19">
        <v>43</v>
      </c>
      <c r="E197" s="20">
        <v>51</v>
      </c>
      <c r="F197" s="20">
        <v>56</v>
      </c>
      <c r="G197" s="20">
        <v>44</v>
      </c>
      <c r="H197" s="20">
        <v>45</v>
      </c>
      <c r="I197" s="20">
        <v>62</v>
      </c>
      <c r="J197" s="20">
        <v>48</v>
      </c>
      <c r="K197" s="20">
        <v>81</v>
      </c>
      <c r="L197" s="20">
        <v>140</v>
      </c>
      <c r="M197" s="20">
        <v>363</v>
      </c>
      <c r="N197" s="21">
        <v>883</v>
      </c>
      <c r="O197" s="21">
        <f t="shared" si="38"/>
        <v>1816</v>
      </c>
      <c r="P197" s="22">
        <v>4852932</v>
      </c>
      <c r="Q197" s="23">
        <v>2360675</v>
      </c>
      <c r="R197" s="23">
        <v>2492257</v>
      </c>
      <c r="S197" s="23">
        <v>272084</v>
      </c>
      <c r="T197" s="23">
        <v>271077</v>
      </c>
      <c r="U197" s="23">
        <v>277757</v>
      </c>
      <c r="V197" s="23">
        <v>303857</v>
      </c>
      <c r="W197" s="23">
        <v>332992</v>
      </c>
      <c r="X197" s="23">
        <v>307043</v>
      </c>
      <c r="Y197" s="23">
        <v>289863</v>
      </c>
      <c r="Z197" s="23">
        <v>300645</v>
      </c>
      <c r="AA197" s="23">
        <v>326661</v>
      </c>
      <c r="AB197" s="23">
        <v>346889</v>
      </c>
      <c r="AC197" s="23">
        <v>331578</v>
      </c>
      <c r="AD197" s="23">
        <v>305542</v>
      </c>
      <c r="AE197" s="23">
        <v>290729</v>
      </c>
      <c r="AF197" s="23">
        <v>262166</v>
      </c>
      <c r="AG197" s="23">
        <v>217601</v>
      </c>
      <c r="AH197" s="23">
        <v>169024</v>
      </c>
      <c r="AI197" s="23">
        <v>127345</v>
      </c>
      <c r="AJ197" s="24">
        <v>118172</v>
      </c>
      <c r="AK197" s="32">
        <f t="shared" ref="AK197:AK260" si="41">(D197+E197)/S197</f>
        <v>3.4548154246482704E-4</v>
      </c>
      <c r="AL197" s="25">
        <f t="shared" ref="AL197:AL260" si="42">J197/(T197+U197)</f>
        <v>8.7458138526403254E-5</v>
      </c>
      <c r="AM197" s="25">
        <f t="shared" ref="AM197:AM260" si="43">F197/(V197+W197)</f>
        <v>8.7932932296352827E-5</v>
      </c>
      <c r="AN197" s="25">
        <f t="shared" ref="AN197:AN260" si="44">G197/(X197+Y197)</f>
        <v>7.3713449018773474E-5</v>
      </c>
      <c r="AO197" s="25">
        <f t="shared" ref="AO197:AO260" si="45">H197/(Z197+AA197)</f>
        <v>7.1735325343612202E-5</v>
      </c>
      <c r="AP197" s="25">
        <f t="shared" ref="AP197:AP260" si="46">I197/(AB197+AC197)</f>
        <v>9.1382484336010453E-5</v>
      </c>
      <c r="AQ197" s="25">
        <f t="shared" ref="AQ197:AQ260" si="47">K197/(AD197+AE197)</f>
        <v>1.3584427215142109E-4</v>
      </c>
      <c r="AR197" s="25">
        <f t="shared" ref="AR197:AR260" si="48">L197/(AF197+AG197)</f>
        <v>2.9180831528637861E-4</v>
      </c>
      <c r="AS197" s="25">
        <f t="shared" ref="AS197:AS260" si="49">M197/(AH197+AI197)</f>
        <v>1.2248244586984469E-3</v>
      </c>
      <c r="AT197" s="33">
        <f t="shared" ref="AT197:AT260" si="50">O197/AJ197</f>
        <v>1.5367430524997462E-2</v>
      </c>
      <c r="AV197">
        <f>IF(AL197&gt;'Data Spread &amp; Correlation'!C$8+'Data Spread &amp; Correlation'!C$9,1,0)</f>
        <v>0</v>
      </c>
      <c r="AW197">
        <f>IF(AM197&gt;'Data Spread &amp; Correlation'!D$8+'Data Spread &amp; Correlation'!D$9,1,0)</f>
        <v>0</v>
      </c>
    </row>
    <row r="198" spans="1:49" x14ac:dyDescent="0.2">
      <c r="A198" t="str">
        <f t="shared" si="39"/>
        <v>Massachusetts</v>
      </c>
      <c r="B198" t="str">
        <f t="shared" si="40"/>
        <v>2014</v>
      </c>
      <c r="C198" s="11" t="s">
        <v>227</v>
      </c>
      <c r="D198" s="19">
        <v>41</v>
      </c>
      <c r="E198" s="20">
        <v>49</v>
      </c>
      <c r="F198" s="20">
        <v>53</v>
      </c>
      <c r="G198" s="20">
        <v>50</v>
      </c>
      <c r="H198" s="20">
        <v>46</v>
      </c>
      <c r="I198" s="20">
        <v>58</v>
      </c>
      <c r="J198" s="20">
        <v>54</v>
      </c>
      <c r="K198" s="20">
        <v>99</v>
      </c>
      <c r="L198" s="20">
        <v>159</v>
      </c>
      <c r="M198" s="20">
        <v>310</v>
      </c>
      <c r="N198" s="21">
        <v>720</v>
      </c>
      <c r="O198" s="21">
        <f t="shared" ref="O198:O261" si="51">SUM(D198:N198)</f>
        <v>1639</v>
      </c>
      <c r="P198" s="22">
        <v>543915</v>
      </c>
      <c r="Q198" s="23">
        <v>261250</v>
      </c>
      <c r="R198" s="23">
        <v>282665</v>
      </c>
      <c r="S198" s="23">
        <v>31453</v>
      </c>
      <c r="T198" s="23">
        <v>35133</v>
      </c>
      <c r="U198" s="23">
        <v>38649</v>
      </c>
      <c r="V198" s="23">
        <v>40411</v>
      </c>
      <c r="W198" s="23">
        <v>36934</v>
      </c>
      <c r="X198" s="23">
        <v>33922</v>
      </c>
      <c r="Y198" s="23">
        <v>36563</v>
      </c>
      <c r="Z198" s="23">
        <v>35697</v>
      </c>
      <c r="AA198" s="23">
        <v>38146</v>
      </c>
      <c r="AB198" s="23">
        <v>36222</v>
      </c>
      <c r="AC198" s="23">
        <v>34551</v>
      </c>
      <c r="AD198" s="23">
        <v>32713</v>
      </c>
      <c r="AE198" s="23">
        <v>31921</v>
      </c>
      <c r="AF198" s="23">
        <v>27314</v>
      </c>
      <c r="AG198" s="23">
        <v>20516</v>
      </c>
      <c r="AH198" s="23">
        <v>15180</v>
      </c>
      <c r="AI198" s="23">
        <v>9314</v>
      </c>
      <c r="AJ198" s="24">
        <v>9336</v>
      </c>
      <c r="AK198" s="32">
        <f t="shared" si="41"/>
        <v>2.8614122659205801E-3</v>
      </c>
      <c r="AL198" s="25">
        <f t="shared" si="42"/>
        <v>7.318858258111735E-4</v>
      </c>
      <c r="AM198" s="25">
        <f t="shared" si="43"/>
        <v>6.8524145064322191E-4</v>
      </c>
      <c r="AN198" s="25">
        <f t="shared" si="44"/>
        <v>7.0937078811094561E-4</v>
      </c>
      <c r="AO198" s="25">
        <f t="shared" si="45"/>
        <v>6.2294327153555515E-4</v>
      </c>
      <c r="AP198" s="25">
        <f t="shared" si="46"/>
        <v>8.1952156895991404E-4</v>
      </c>
      <c r="AQ198" s="25">
        <f t="shared" si="47"/>
        <v>1.5317015812111273E-3</v>
      </c>
      <c r="AR198" s="25">
        <f t="shared" si="48"/>
        <v>3.3242734685343927E-3</v>
      </c>
      <c r="AS198" s="25">
        <f t="shared" si="49"/>
        <v>1.2656160692414469E-2</v>
      </c>
      <c r="AT198" s="33">
        <f t="shared" si="50"/>
        <v>0.17555698371893744</v>
      </c>
      <c r="AV198">
        <f>IF(AL198&gt;'Data Spread &amp; Correlation'!C$8+'Data Spread &amp; Correlation'!C$9,1,0)</f>
        <v>0</v>
      </c>
      <c r="AW198">
        <f>IF(AM198&gt;'Data Spread &amp; Correlation'!D$8+'Data Spread &amp; Correlation'!D$9,1,0)</f>
        <v>0</v>
      </c>
    </row>
    <row r="199" spans="1:49" x14ac:dyDescent="0.2">
      <c r="A199" t="str">
        <f t="shared" si="39"/>
        <v>Massachusetts</v>
      </c>
      <c r="B199" t="str">
        <f t="shared" si="40"/>
        <v>2015</v>
      </c>
      <c r="C199" s="11" t="s">
        <v>228</v>
      </c>
      <c r="D199" s="19">
        <v>63</v>
      </c>
      <c r="E199" s="20">
        <v>56</v>
      </c>
      <c r="F199" s="20">
        <v>71</v>
      </c>
      <c r="G199" s="20">
        <v>43</v>
      </c>
      <c r="H199" s="20">
        <v>39</v>
      </c>
      <c r="I199" s="20">
        <v>45</v>
      </c>
      <c r="J199" s="20">
        <v>53</v>
      </c>
      <c r="K199" s="20">
        <v>71</v>
      </c>
      <c r="L199" s="20">
        <v>163</v>
      </c>
      <c r="M199" s="20">
        <v>337</v>
      </c>
      <c r="N199" s="21">
        <v>868</v>
      </c>
      <c r="O199" s="21">
        <f t="shared" si="51"/>
        <v>1809</v>
      </c>
      <c r="P199" s="22">
        <v>880125</v>
      </c>
      <c r="Q199" s="23">
        <v>437192</v>
      </c>
      <c r="R199" s="23">
        <v>442933</v>
      </c>
      <c r="S199" s="23">
        <v>62791</v>
      </c>
      <c r="T199" s="23">
        <v>63528</v>
      </c>
      <c r="U199" s="23">
        <v>68785</v>
      </c>
      <c r="V199" s="23">
        <v>64835</v>
      </c>
      <c r="W199" s="23">
        <v>59270</v>
      </c>
      <c r="X199" s="23">
        <v>56900</v>
      </c>
      <c r="Y199" s="23">
        <v>57097</v>
      </c>
      <c r="Z199" s="23">
        <v>56188</v>
      </c>
      <c r="AA199" s="23">
        <v>57743</v>
      </c>
      <c r="AB199" s="23">
        <v>59054</v>
      </c>
      <c r="AC199" s="23">
        <v>62092</v>
      </c>
      <c r="AD199" s="23">
        <v>56626</v>
      </c>
      <c r="AE199" s="23">
        <v>48117</v>
      </c>
      <c r="AF199" s="23">
        <v>36561</v>
      </c>
      <c r="AG199" s="23">
        <v>26226</v>
      </c>
      <c r="AH199" s="23">
        <v>18361</v>
      </c>
      <c r="AI199" s="23">
        <v>13504</v>
      </c>
      <c r="AJ199" s="24">
        <v>12104</v>
      </c>
      <c r="AK199" s="32">
        <f t="shared" si="41"/>
        <v>1.8951760602634136E-3</v>
      </c>
      <c r="AL199" s="25">
        <f t="shared" si="42"/>
        <v>4.0056532615842739E-4</v>
      </c>
      <c r="AM199" s="25">
        <f t="shared" si="43"/>
        <v>5.7209620885540467E-4</v>
      </c>
      <c r="AN199" s="25">
        <f t="shared" si="44"/>
        <v>3.7720290884847845E-4</v>
      </c>
      <c r="AO199" s="25">
        <f t="shared" si="45"/>
        <v>3.4231245227374466E-4</v>
      </c>
      <c r="AP199" s="25">
        <f t="shared" si="46"/>
        <v>3.714526274082512E-4</v>
      </c>
      <c r="AQ199" s="25">
        <f t="shared" si="47"/>
        <v>6.7784959376760259E-4</v>
      </c>
      <c r="AR199" s="25">
        <f t="shared" si="48"/>
        <v>2.5960788061222865E-3</v>
      </c>
      <c r="AS199" s="25">
        <f t="shared" si="49"/>
        <v>1.0575866938647418E-2</v>
      </c>
      <c r="AT199" s="33">
        <f t="shared" si="50"/>
        <v>0.14945472571050891</v>
      </c>
      <c r="AV199">
        <f>IF(AL199&gt;'Data Spread &amp; Correlation'!C$8+'Data Spread &amp; Correlation'!C$9,1,0)</f>
        <v>0</v>
      </c>
      <c r="AW199">
        <f>IF(AM199&gt;'Data Spread &amp; Correlation'!D$8+'Data Spread &amp; Correlation'!D$9,1,0)</f>
        <v>0</v>
      </c>
    </row>
    <row r="200" spans="1:49" x14ac:dyDescent="0.2">
      <c r="A200" t="str">
        <f t="shared" si="39"/>
        <v>Massachusetts</v>
      </c>
      <c r="B200" t="str">
        <f t="shared" si="40"/>
        <v>2016</v>
      </c>
      <c r="C200" s="11" t="s">
        <v>229</v>
      </c>
      <c r="D200" s="19">
        <v>55</v>
      </c>
      <c r="E200" s="20">
        <v>66</v>
      </c>
      <c r="F200" s="20">
        <v>31</v>
      </c>
      <c r="G200" s="20">
        <v>39</v>
      </c>
      <c r="H200" s="20">
        <v>67</v>
      </c>
      <c r="I200" s="20">
        <v>49</v>
      </c>
      <c r="J200" s="20">
        <v>57</v>
      </c>
      <c r="K200" s="20">
        <v>76</v>
      </c>
      <c r="L200" s="20">
        <v>170</v>
      </c>
      <c r="M200" s="20">
        <v>292</v>
      </c>
      <c r="N200" s="21">
        <v>654</v>
      </c>
      <c r="O200" s="21">
        <f t="shared" si="51"/>
        <v>1556</v>
      </c>
      <c r="P200" s="22">
        <v>371957</v>
      </c>
      <c r="Q200" s="23">
        <v>185078</v>
      </c>
      <c r="R200" s="23">
        <v>186879</v>
      </c>
      <c r="S200" s="23">
        <v>23962</v>
      </c>
      <c r="T200" s="23">
        <v>24980</v>
      </c>
      <c r="U200" s="23">
        <v>25560</v>
      </c>
      <c r="V200" s="23">
        <v>24653</v>
      </c>
      <c r="W200" s="23">
        <v>23636</v>
      </c>
      <c r="X200" s="23">
        <v>22489</v>
      </c>
      <c r="Y200" s="23">
        <v>23070</v>
      </c>
      <c r="Z200" s="23">
        <v>20684</v>
      </c>
      <c r="AA200" s="23">
        <v>22478</v>
      </c>
      <c r="AB200" s="23">
        <v>22808</v>
      </c>
      <c r="AC200" s="23">
        <v>26840</v>
      </c>
      <c r="AD200" s="23">
        <v>25941</v>
      </c>
      <c r="AE200" s="23">
        <v>23189</v>
      </c>
      <c r="AF200" s="23">
        <v>19197</v>
      </c>
      <c r="AG200" s="23">
        <v>15873</v>
      </c>
      <c r="AH200" s="23">
        <v>11035</v>
      </c>
      <c r="AI200" s="23">
        <v>8113</v>
      </c>
      <c r="AJ200" s="24">
        <v>7226</v>
      </c>
      <c r="AK200" s="32">
        <f t="shared" si="41"/>
        <v>5.0496619647775647E-3</v>
      </c>
      <c r="AL200" s="25">
        <f t="shared" si="42"/>
        <v>1.1278195488721805E-3</v>
      </c>
      <c r="AM200" s="25">
        <f t="shared" si="43"/>
        <v>6.4196815009629523E-4</v>
      </c>
      <c r="AN200" s="25">
        <f t="shared" si="44"/>
        <v>8.5603283654162737E-4</v>
      </c>
      <c r="AO200" s="25">
        <f t="shared" si="45"/>
        <v>1.5522913674065151E-3</v>
      </c>
      <c r="AP200" s="25">
        <f t="shared" si="46"/>
        <v>9.8694811472768294E-4</v>
      </c>
      <c r="AQ200" s="25">
        <f t="shared" si="47"/>
        <v>1.5469163443924282E-3</v>
      </c>
      <c r="AR200" s="25">
        <f t="shared" si="48"/>
        <v>4.8474479612204162E-3</v>
      </c>
      <c r="AS200" s="25">
        <f t="shared" si="49"/>
        <v>1.5249634426571965E-2</v>
      </c>
      <c r="AT200" s="33">
        <f t="shared" si="50"/>
        <v>0.2153335178522004</v>
      </c>
      <c r="AV200">
        <f>IF(AL200&gt;'Data Spread &amp; Correlation'!C$8+'Data Spread &amp; Correlation'!C$9,1,0)</f>
        <v>0</v>
      </c>
      <c r="AW200">
        <f>IF(AM200&gt;'Data Spread &amp; Correlation'!D$8+'Data Spread &amp; Correlation'!D$9,1,0)</f>
        <v>0</v>
      </c>
    </row>
    <row r="201" spans="1:49" x14ac:dyDescent="0.2">
      <c r="A201" t="str">
        <f t="shared" si="39"/>
        <v>Massachusetts</v>
      </c>
      <c r="B201" t="str">
        <f t="shared" si="40"/>
        <v>2017</v>
      </c>
      <c r="C201" s="11" t="s">
        <v>230</v>
      </c>
      <c r="D201" s="19">
        <v>70</v>
      </c>
      <c r="E201" s="20">
        <v>79</v>
      </c>
      <c r="F201" s="20">
        <v>55</v>
      </c>
      <c r="G201" s="20">
        <v>58</v>
      </c>
      <c r="H201" s="20">
        <v>48</v>
      </c>
      <c r="I201" s="20">
        <v>46</v>
      </c>
      <c r="J201" s="20">
        <v>57</v>
      </c>
      <c r="K201" s="20">
        <v>98</v>
      </c>
      <c r="L201" s="20">
        <v>164</v>
      </c>
      <c r="M201" s="20">
        <v>342</v>
      </c>
      <c r="N201" s="21">
        <v>791</v>
      </c>
      <c r="O201" s="21">
        <f t="shared" si="51"/>
        <v>1808</v>
      </c>
      <c r="P201" s="22">
        <v>214291</v>
      </c>
      <c r="Q201" s="23">
        <v>107696</v>
      </c>
      <c r="R201" s="23">
        <v>106595</v>
      </c>
      <c r="S201" s="23">
        <v>11257</v>
      </c>
      <c r="T201" s="23">
        <v>12413</v>
      </c>
      <c r="U201" s="23">
        <v>11915</v>
      </c>
      <c r="V201" s="23">
        <v>13203</v>
      </c>
      <c r="W201" s="23">
        <v>17304</v>
      </c>
      <c r="X201" s="23">
        <v>13633</v>
      </c>
      <c r="Y201" s="23">
        <v>13478</v>
      </c>
      <c r="Z201" s="23">
        <v>12612</v>
      </c>
      <c r="AA201" s="23">
        <v>11485</v>
      </c>
      <c r="AB201" s="23">
        <v>12711</v>
      </c>
      <c r="AC201" s="23">
        <v>14645</v>
      </c>
      <c r="AD201" s="23">
        <v>17061</v>
      </c>
      <c r="AE201" s="23">
        <v>15585</v>
      </c>
      <c r="AF201" s="23">
        <v>13744</v>
      </c>
      <c r="AG201" s="23">
        <v>9092</v>
      </c>
      <c r="AH201" s="23">
        <v>6024</v>
      </c>
      <c r="AI201" s="23">
        <v>4342</v>
      </c>
      <c r="AJ201" s="24">
        <v>3962</v>
      </c>
      <c r="AK201" s="32">
        <f t="shared" si="41"/>
        <v>1.3236208581327175E-2</v>
      </c>
      <c r="AL201" s="25">
        <f t="shared" si="42"/>
        <v>2.3429792831305492E-3</v>
      </c>
      <c r="AM201" s="25">
        <f t="shared" si="43"/>
        <v>1.8028649162487298E-3</v>
      </c>
      <c r="AN201" s="25">
        <f t="shared" si="44"/>
        <v>2.1393530301353695E-3</v>
      </c>
      <c r="AO201" s="25">
        <f t="shared" si="45"/>
        <v>1.991949205295265E-3</v>
      </c>
      <c r="AP201" s="25">
        <f t="shared" si="46"/>
        <v>1.6815323877759907E-3</v>
      </c>
      <c r="AQ201" s="25">
        <f t="shared" si="47"/>
        <v>3.0018991606934999E-3</v>
      </c>
      <c r="AR201" s="25">
        <f t="shared" si="48"/>
        <v>7.1816430197933091E-3</v>
      </c>
      <c r="AS201" s="25">
        <f t="shared" si="49"/>
        <v>3.299247540034729E-2</v>
      </c>
      <c r="AT201" s="33">
        <f t="shared" si="50"/>
        <v>0.45633518425037861</v>
      </c>
      <c r="AV201">
        <f>IF(AL201&gt;'Data Spread &amp; Correlation'!C$8+'Data Spread &amp; Correlation'!C$9,1,0)</f>
        <v>0</v>
      </c>
      <c r="AW201">
        <f>IF(AM201&gt;'Data Spread &amp; Correlation'!D$8+'Data Spread &amp; Correlation'!D$9,1,0)</f>
        <v>0</v>
      </c>
    </row>
    <row r="202" spans="1:49" x14ac:dyDescent="0.2">
      <c r="A202" t="str">
        <f t="shared" si="39"/>
        <v>Michigan</v>
      </c>
      <c r="B202" t="str">
        <f t="shared" si="40"/>
        <v>2009</v>
      </c>
      <c r="C202" s="11" t="s">
        <v>231</v>
      </c>
      <c r="D202" s="19">
        <v>48</v>
      </c>
      <c r="E202" s="20">
        <v>57</v>
      </c>
      <c r="F202" s="20">
        <v>64</v>
      </c>
      <c r="G202" s="20">
        <v>34</v>
      </c>
      <c r="H202" s="20">
        <v>67</v>
      </c>
      <c r="I202" s="20">
        <v>76</v>
      </c>
      <c r="J202" s="20">
        <v>70</v>
      </c>
      <c r="K202" s="20">
        <v>134</v>
      </c>
      <c r="L202" s="20">
        <v>191</v>
      </c>
      <c r="M202" s="20">
        <v>417</v>
      </c>
      <c r="N202" s="21">
        <v>685</v>
      </c>
      <c r="O202" s="21">
        <f t="shared" si="51"/>
        <v>1843</v>
      </c>
      <c r="P202" s="22">
        <v>11985206</v>
      </c>
      <c r="Q202" s="23">
        <v>5884326</v>
      </c>
      <c r="R202" s="23">
        <v>6100880</v>
      </c>
      <c r="S202" s="23">
        <v>730996</v>
      </c>
      <c r="T202" s="23">
        <v>746825</v>
      </c>
      <c r="U202" s="23">
        <v>795083</v>
      </c>
      <c r="V202" s="23">
        <v>875797</v>
      </c>
      <c r="W202" s="23">
        <v>831899</v>
      </c>
      <c r="X202" s="23">
        <v>775936</v>
      </c>
      <c r="Y202" s="23">
        <v>743851</v>
      </c>
      <c r="Z202" s="23">
        <v>827001</v>
      </c>
      <c r="AA202" s="23">
        <v>909527</v>
      </c>
      <c r="AB202" s="23">
        <v>951500</v>
      </c>
      <c r="AC202" s="23">
        <v>881604</v>
      </c>
      <c r="AD202" s="23">
        <v>757505</v>
      </c>
      <c r="AE202" s="23">
        <v>595928</v>
      </c>
      <c r="AF202" s="23">
        <v>442023</v>
      </c>
      <c r="AG202" s="23">
        <v>353099</v>
      </c>
      <c r="AH202" s="23">
        <v>300287</v>
      </c>
      <c r="AI202" s="23">
        <v>239922</v>
      </c>
      <c r="AJ202" s="24">
        <v>223146</v>
      </c>
      <c r="AK202" s="32">
        <f t="shared" si="41"/>
        <v>1.4363963687899798E-4</v>
      </c>
      <c r="AL202" s="25">
        <f t="shared" si="42"/>
        <v>4.5398298731182404E-5</v>
      </c>
      <c r="AM202" s="25">
        <f t="shared" si="43"/>
        <v>3.7477396445268948E-5</v>
      </c>
      <c r="AN202" s="25">
        <f t="shared" si="44"/>
        <v>2.2371556014099345E-5</v>
      </c>
      <c r="AO202" s="25">
        <f t="shared" si="45"/>
        <v>3.8582735204960704E-5</v>
      </c>
      <c r="AP202" s="25">
        <f t="shared" si="46"/>
        <v>4.1459731690073233E-5</v>
      </c>
      <c r="AQ202" s="25">
        <f t="shared" si="47"/>
        <v>9.9007486887049445E-5</v>
      </c>
      <c r="AR202" s="25">
        <f t="shared" si="48"/>
        <v>2.4021470918928164E-4</v>
      </c>
      <c r="AS202" s="25">
        <f t="shared" si="49"/>
        <v>7.7192345925373323E-4</v>
      </c>
      <c r="AT202" s="33">
        <f t="shared" si="50"/>
        <v>8.2591666442598122E-3</v>
      </c>
      <c r="AV202">
        <f>IF(AL202&gt;'Data Spread &amp; Correlation'!C$8+'Data Spread &amp; Correlation'!C$9,1,0)</f>
        <v>0</v>
      </c>
      <c r="AW202">
        <f>IF(AM202&gt;'Data Spread &amp; Correlation'!D$8+'Data Spread &amp; Correlation'!D$9,1,0)</f>
        <v>0</v>
      </c>
    </row>
    <row r="203" spans="1:49" x14ac:dyDescent="0.2">
      <c r="A203" t="str">
        <f t="shared" si="39"/>
        <v>Michigan</v>
      </c>
      <c r="B203" t="str">
        <f t="shared" si="40"/>
        <v>2010</v>
      </c>
      <c r="C203" s="11" t="s">
        <v>232</v>
      </c>
      <c r="D203" s="19">
        <v>51</v>
      </c>
      <c r="E203" s="20">
        <v>43</v>
      </c>
      <c r="F203" s="20">
        <v>65</v>
      </c>
      <c r="G203" s="20">
        <v>35</v>
      </c>
      <c r="H203" s="20">
        <v>62</v>
      </c>
      <c r="I203" s="20">
        <v>63</v>
      </c>
      <c r="J203" s="20">
        <v>51</v>
      </c>
      <c r="K203" s="20">
        <v>112</v>
      </c>
      <c r="L203" s="20">
        <v>198</v>
      </c>
      <c r="M203" s="20">
        <v>433</v>
      </c>
      <c r="N203" s="21">
        <v>643</v>
      </c>
      <c r="O203" s="21">
        <f t="shared" si="51"/>
        <v>1756</v>
      </c>
      <c r="P203" s="22">
        <v>10801084</v>
      </c>
      <c r="Q203" s="23">
        <v>5238480</v>
      </c>
      <c r="R203" s="23">
        <v>5562604</v>
      </c>
      <c r="S203" s="23">
        <v>671813</v>
      </c>
      <c r="T203" s="23">
        <v>686385</v>
      </c>
      <c r="U203" s="23">
        <v>717442</v>
      </c>
      <c r="V203" s="23">
        <v>779014</v>
      </c>
      <c r="W203" s="23">
        <v>712753</v>
      </c>
      <c r="X203" s="23">
        <v>692508</v>
      </c>
      <c r="Y203" s="23">
        <v>646957</v>
      </c>
      <c r="Z203" s="23">
        <v>725628</v>
      </c>
      <c r="AA203" s="23">
        <v>803503</v>
      </c>
      <c r="AB203" s="23">
        <v>862434</v>
      </c>
      <c r="AC203" s="23">
        <v>813650</v>
      </c>
      <c r="AD203" s="23">
        <v>707787</v>
      </c>
      <c r="AE203" s="23">
        <v>584034</v>
      </c>
      <c r="AF203" s="23">
        <v>417778</v>
      </c>
      <c r="AG203" s="23">
        <v>320698</v>
      </c>
      <c r="AH203" s="23">
        <v>264999</v>
      </c>
      <c r="AI203" s="23">
        <v>205438</v>
      </c>
      <c r="AJ203" s="24">
        <v>187628</v>
      </c>
      <c r="AK203" s="32">
        <f t="shared" si="41"/>
        <v>1.3991988842133152E-4</v>
      </c>
      <c r="AL203" s="25">
        <f t="shared" si="42"/>
        <v>3.6329262793777296E-5</v>
      </c>
      <c r="AM203" s="25">
        <f t="shared" si="43"/>
        <v>4.3572488196883292E-5</v>
      </c>
      <c r="AN203" s="25">
        <f t="shared" si="44"/>
        <v>2.6129835419365193E-5</v>
      </c>
      <c r="AO203" s="25">
        <f t="shared" si="45"/>
        <v>4.0545904830913766E-5</v>
      </c>
      <c r="AP203" s="25">
        <f t="shared" si="46"/>
        <v>3.7587614940539975E-5</v>
      </c>
      <c r="AQ203" s="25">
        <f t="shared" si="47"/>
        <v>8.6699318249200164E-5</v>
      </c>
      <c r="AR203" s="25">
        <f t="shared" si="48"/>
        <v>2.681197493215758E-4</v>
      </c>
      <c r="AS203" s="25">
        <f t="shared" si="49"/>
        <v>9.2042080023467543E-4</v>
      </c>
      <c r="AT203" s="33">
        <f t="shared" si="50"/>
        <v>9.3589442940286097E-3</v>
      </c>
      <c r="AV203">
        <f>IF(AL203&gt;'Data Spread &amp; Correlation'!C$8+'Data Spread &amp; Correlation'!C$9,1,0)</f>
        <v>0</v>
      </c>
      <c r="AW203">
        <f>IF(AM203&gt;'Data Spread &amp; Correlation'!D$8+'Data Spread &amp; Correlation'!D$9,1,0)</f>
        <v>0</v>
      </c>
    </row>
    <row r="204" spans="1:49" x14ac:dyDescent="0.2">
      <c r="A204" t="str">
        <f t="shared" si="39"/>
        <v>Michigan</v>
      </c>
      <c r="B204" t="str">
        <f t="shared" si="40"/>
        <v>2011</v>
      </c>
      <c r="C204" s="11" t="s">
        <v>233</v>
      </c>
      <c r="D204" s="19">
        <v>57</v>
      </c>
      <c r="E204" s="20">
        <v>80</v>
      </c>
      <c r="F204" s="20">
        <v>64</v>
      </c>
      <c r="G204" s="20">
        <v>63</v>
      </c>
      <c r="H204" s="20">
        <v>37</v>
      </c>
      <c r="I204" s="20">
        <v>49</v>
      </c>
      <c r="J204" s="20">
        <v>53</v>
      </c>
      <c r="K204" s="20">
        <v>139</v>
      </c>
      <c r="L204" s="20">
        <v>225</v>
      </c>
      <c r="M204" s="20">
        <v>439</v>
      </c>
      <c r="N204" s="21">
        <v>805</v>
      </c>
      <c r="O204" s="21">
        <f t="shared" si="51"/>
        <v>2011</v>
      </c>
      <c r="P204" s="22">
        <v>3024447</v>
      </c>
      <c r="Q204" s="23">
        <v>1493033</v>
      </c>
      <c r="R204" s="23">
        <v>1531414</v>
      </c>
      <c r="S204" s="23">
        <v>209678</v>
      </c>
      <c r="T204" s="23">
        <v>203827</v>
      </c>
      <c r="U204" s="23">
        <v>205661</v>
      </c>
      <c r="V204" s="23">
        <v>214761</v>
      </c>
      <c r="W204" s="23">
        <v>220265</v>
      </c>
      <c r="X204" s="23">
        <v>208683</v>
      </c>
      <c r="Y204" s="23">
        <v>192538</v>
      </c>
      <c r="Z204" s="23">
        <v>194836</v>
      </c>
      <c r="AA204" s="23">
        <v>198956</v>
      </c>
      <c r="AB204" s="23">
        <v>217342</v>
      </c>
      <c r="AC204" s="23">
        <v>215522</v>
      </c>
      <c r="AD204" s="23">
        <v>191693</v>
      </c>
      <c r="AE204" s="23">
        <v>160084</v>
      </c>
      <c r="AF204" s="23">
        <v>119050</v>
      </c>
      <c r="AG204" s="23">
        <v>91718</v>
      </c>
      <c r="AH204" s="23">
        <v>73371</v>
      </c>
      <c r="AI204" s="23">
        <v>55275</v>
      </c>
      <c r="AJ204" s="24">
        <v>52885</v>
      </c>
      <c r="AK204" s="32">
        <f t="shared" si="41"/>
        <v>6.5338280601684483E-4</v>
      </c>
      <c r="AL204" s="25">
        <f t="shared" si="42"/>
        <v>1.2942992224436369E-4</v>
      </c>
      <c r="AM204" s="25">
        <f t="shared" si="43"/>
        <v>1.4711764354314455E-4</v>
      </c>
      <c r="AN204" s="25">
        <f t="shared" si="44"/>
        <v>1.5702069433055598E-4</v>
      </c>
      <c r="AO204" s="25">
        <f t="shared" si="45"/>
        <v>9.395823175686657E-5</v>
      </c>
      <c r="AP204" s="25">
        <f t="shared" si="46"/>
        <v>1.1319952687218157E-4</v>
      </c>
      <c r="AQ204" s="25">
        <f t="shared" si="47"/>
        <v>3.9513669171094187E-4</v>
      </c>
      <c r="AR204" s="25">
        <f t="shared" si="48"/>
        <v>1.0675244818947847E-3</v>
      </c>
      <c r="AS204" s="25">
        <f t="shared" si="49"/>
        <v>3.412465214619965E-3</v>
      </c>
      <c r="AT204" s="33">
        <f t="shared" si="50"/>
        <v>3.8025905266143516E-2</v>
      </c>
      <c r="AV204">
        <f>IF(AL204&gt;'Data Spread &amp; Correlation'!C$8+'Data Spread &amp; Correlation'!C$9,1,0)</f>
        <v>0</v>
      </c>
      <c r="AW204">
        <f>IF(AM204&gt;'Data Spread &amp; Correlation'!D$8+'Data Spread &amp; Correlation'!D$9,1,0)</f>
        <v>0</v>
      </c>
    </row>
    <row r="205" spans="1:49" x14ac:dyDescent="0.2">
      <c r="A205" t="str">
        <f t="shared" si="39"/>
        <v>Michigan</v>
      </c>
      <c r="B205" t="str">
        <f t="shared" si="40"/>
        <v>2012</v>
      </c>
      <c r="C205" s="11" t="s">
        <v>234</v>
      </c>
      <c r="D205" s="19">
        <v>47</v>
      </c>
      <c r="E205" s="20">
        <v>40</v>
      </c>
      <c r="F205" s="20">
        <v>41</v>
      </c>
      <c r="G205" s="20">
        <v>66</v>
      </c>
      <c r="H205" s="20">
        <v>52</v>
      </c>
      <c r="I205" s="20">
        <v>62</v>
      </c>
      <c r="J205" s="20">
        <v>43</v>
      </c>
      <c r="K205" s="20">
        <v>103</v>
      </c>
      <c r="L205" s="20">
        <v>181</v>
      </c>
      <c r="M205" s="20">
        <v>435</v>
      </c>
      <c r="N205" s="21">
        <v>717</v>
      </c>
      <c r="O205" s="21">
        <f t="shared" si="51"/>
        <v>1787</v>
      </c>
      <c r="P205" s="22">
        <v>5482857</v>
      </c>
      <c r="Q205" s="23">
        <v>2707368</v>
      </c>
      <c r="R205" s="23">
        <v>2775489</v>
      </c>
      <c r="S205" s="23">
        <v>362434</v>
      </c>
      <c r="T205" s="23">
        <v>387562</v>
      </c>
      <c r="U205" s="23">
        <v>397898</v>
      </c>
      <c r="V205" s="23">
        <v>402993</v>
      </c>
      <c r="W205" s="23">
        <v>351620</v>
      </c>
      <c r="X205" s="23">
        <v>329618</v>
      </c>
      <c r="Y205" s="23">
        <v>340050</v>
      </c>
      <c r="Z205" s="23">
        <v>356557</v>
      </c>
      <c r="AA205" s="23">
        <v>380324</v>
      </c>
      <c r="AB205" s="23">
        <v>404882</v>
      </c>
      <c r="AC205" s="23">
        <v>400899</v>
      </c>
      <c r="AD205" s="23">
        <v>354363</v>
      </c>
      <c r="AE205" s="23">
        <v>298593</v>
      </c>
      <c r="AF205" s="23">
        <v>223921</v>
      </c>
      <c r="AG205" s="23">
        <v>166834</v>
      </c>
      <c r="AH205" s="23">
        <v>129636</v>
      </c>
      <c r="AI205" s="23">
        <v>101642</v>
      </c>
      <c r="AJ205" s="24">
        <v>92799</v>
      </c>
      <c r="AK205" s="32">
        <f t="shared" si="41"/>
        <v>2.4004370450895888E-4</v>
      </c>
      <c r="AL205" s="25">
        <f t="shared" si="42"/>
        <v>5.4744990196827334E-5</v>
      </c>
      <c r="AM205" s="25">
        <f t="shared" si="43"/>
        <v>5.4332485658211557E-5</v>
      </c>
      <c r="AN205" s="25">
        <f t="shared" si="44"/>
        <v>9.8556299539473286E-5</v>
      </c>
      <c r="AO205" s="25">
        <f t="shared" si="45"/>
        <v>7.0567703604788287E-5</v>
      </c>
      <c r="AP205" s="25">
        <f t="shared" si="46"/>
        <v>7.6943983538951656E-5</v>
      </c>
      <c r="AQ205" s="25">
        <f t="shared" si="47"/>
        <v>1.5774416652883196E-4</v>
      </c>
      <c r="AR205" s="25">
        <f t="shared" si="48"/>
        <v>4.6320584509475249E-4</v>
      </c>
      <c r="AS205" s="25">
        <f t="shared" si="49"/>
        <v>1.8808533453246743E-3</v>
      </c>
      <c r="AT205" s="33">
        <f t="shared" si="50"/>
        <v>1.9256673024493798E-2</v>
      </c>
      <c r="AV205">
        <f>IF(AL205&gt;'Data Spread &amp; Correlation'!C$8+'Data Spread &amp; Correlation'!C$9,1,0)</f>
        <v>0</v>
      </c>
      <c r="AW205">
        <f>IF(AM205&gt;'Data Spread &amp; Correlation'!D$8+'Data Spread &amp; Correlation'!D$9,1,0)</f>
        <v>0</v>
      </c>
    </row>
    <row r="206" spans="1:49" x14ac:dyDescent="0.2">
      <c r="A206" t="str">
        <f t="shared" si="39"/>
        <v>Michigan</v>
      </c>
      <c r="B206" t="str">
        <f t="shared" si="40"/>
        <v>2013</v>
      </c>
      <c r="C206" s="11" t="s">
        <v>235</v>
      </c>
      <c r="D206" s="19">
        <v>57</v>
      </c>
      <c r="E206" s="20">
        <v>52</v>
      </c>
      <c r="F206" s="20">
        <v>50</v>
      </c>
      <c r="G206" s="20">
        <v>53</v>
      </c>
      <c r="H206" s="20">
        <v>43</v>
      </c>
      <c r="I206" s="20">
        <v>81</v>
      </c>
      <c r="J206" s="20">
        <v>30</v>
      </c>
      <c r="K206" s="20">
        <v>172</v>
      </c>
      <c r="L206" s="20">
        <v>267</v>
      </c>
      <c r="M206" s="20">
        <v>472</v>
      </c>
      <c r="N206" s="21">
        <v>847</v>
      </c>
      <c r="O206" s="21">
        <f t="shared" si="51"/>
        <v>2124</v>
      </c>
      <c r="P206" s="22">
        <v>10392981</v>
      </c>
      <c r="Q206" s="23">
        <v>5077913</v>
      </c>
      <c r="R206" s="23">
        <v>5315068</v>
      </c>
      <c r="S206" s="23">
        <v>635362</v>
      </c>
      <c r="T206" s="23">
        <v>644311</v>
      </c>
      <c r="U206" s="23">
        <v>661755</v>
      </c>
      <c r="V206" s="23">
        <v>684775</v>
      </c>
      <c r="W206" s="23">
        <v>707779</v>
      </c>
      <c r="X206" s="23">
        <v>684753</v>
      </c>
      <c r="Y206" s="23">
        <v>663738</v>
      </c>
      <c r="Z206" s="23">
        <v>668918</v>
      </c>
      <c r="AA206" s="23">
        <v>712417</v>
      </c>
      <c r="AB206" s="23">
        <v>746360</v>
      </c>
      <c r="AC206" s="23">
        <v>737892</v>
      </c>
      <c r="AD206" s="23">
        <v>661612</v>
      </c>
      <c r="AE206" s="23">
        <v>598862</v>
      </c>
      <c r="AF206" s="23">
        <v>494979</v>
      </c>
      <c r="AG206" s="23">
        <v>369434</v>
      </c>
      <c r="AH206" s="23">
        <v>285917</v>
      </c>
      <c r="AI206" s="23">
        <v>220687</v>
      </c>
      <c r="AJ206" s="24">
        <v>211955</v>
      </c>
      <c r="AK206" s="32">
        <f t="shared" si="41"/>
        <v>1.71555743025236E-4</v>
      </c>
      <c r="AL206" s="25">
        <f t="shared" si="42"/>
        <v>2.2969742723568333E-5</v>
      </c>
      <c r="AM206" s="25">
        <f t="shared" si="43"/>
        <v>3.5905250352948614E-5</v>
      </c>
      <c r="AN206" s="25">
        <f t="shared" si="44"/>
        <v>3.9303191493306224E-5</v>
      </c>
      <c r="AO206" s="25">
        <f t="shared" si="45"/>
        <v>3.1129306069852717E-5</v>
      </c>
      <c r="AP206" s="25">
        <f t="shared" si="46"/>
        <v>5.4572943139035693E-5</v>
      </c>
      <c r="AQ206" s="25">
        <f t="shared" si="47"/>
        <v>1.3645660283353724E-4</v>
      </c>
      <c r="AR206" s="25">
        <f t="shared" si="48"/>
        <v>3.0888013021553354E-4</v>
      </c>
      <c r="AS206" s="25">
        <f t="shared" si="49"/>
        <v>9.3169418322792551E-4</v>
      </c>
      <c r="AT206" s="33">
        <f t="shared" si="50"/>
        <v>1.0020995022528368E-2</v>
      </c>
      <c r="AV206">
        <f>IF(AL206&gt;'Data Spread &amp; Correlation'!C$8+'Data Spread &amp; Correlation'!C$9,1,0)</f>
        <v>0</v>
      </c>
      <c r="AW206">
        <f>IF(AM206&gt;'Data Spread &amp; Correlation'!D$8+'Data Spread &amp; Correlation'!D$9,1,0)</f>
        <v>0</v>
      </c>
    </row>
    <row r="207" spans="1:49" x14ac:dyDescent="0.2">
      <c r="A207" t="str">
        <f t="shared" si="39"/>
        <v>Michigan</v>
      </c>
      <c r="B207" t="str">
        <f t="shared" si="40"/>
        <v>2014</v>
      </c>
      <c r="C207" s="11" t="s">
        <v>236</v>
      </c>
      <c r="D207" s="19">
        <v>54</v>
      </c>
      <c r="E207" s="20">
        <v>71</v>
      </c>
      <c r="F207" s="20">
        <v>31</v>
      </c>
      <c r="G207" s="20">
        <v>66</v>
      </c>
      <c r="H207" s="20">
        <v>51</v>
      </c>
      <c r="I207" s="20">
        <v>97</v>
      </c>
      <c r="J207" s="20">
        <v>40</v>
      </c>
      <c r="K207" s="20">
        <v>142</v>
      </c>
      <c r="L207" s="20">
        <v>267</v>
      </c>
      <c r="M207" s="20">
        <v>457</v>
      </c>
      <c r="N207" s="21">
        <v>829</v>
      </c>
      <c r="O207" s="21">
        <f t="shared" si="51"/>
        <v>2105</v>
      </c>
      <c r="P207" s="22">
        <v>4725324</v>
      </c>
      <c r="Q207" s="23">
        <v>2291173</v>
      </c>
      <c r="R207" s="23">
        <v>2434151</v>
      </c>
      <c r="S207" s="23">
        <v>289851</v>
      </c>
      <c r="T207" s="23">
        <v>300202</v>
      </c>
      <c r="U207" s="23">
        <v>322321</v>
      </c>
      <c r="V207" s="23">
        <v>323078</v>
      </c>
      <c r="W207" s="23">
        <v>315875</v>
      </c>
      <c r="X207" s="23">
        <v>304944</v>
      </c>
      <c r="Y207" s="23">
        <v>306562</v>
      </c>
      <c r="Z207" s="23">
        <v>297927</v>
      </c>
      <c r="AA207" s="23">
        <v>317252</v>
      </c>
      <c r="AB207" s="23">
        <v>325882</v>
      </c>
      <c r="AC207" s="23">
        <v>335379</v>
      </c>
      <c r="AD207" s="23">
        <v>308741</v>
      </c>
      <c r="AE207" s="23">
        <v>285876</v>
      </c>
      <c r="AF207" s="23">
        <v>223619</v>
      </c>
      <c r="AG207" s="23">
        <v>169183</v>
      </c>
      <c r="AH207" s="23">
        <v>123162</v>
      </c>
      <c r="AI207" s="23">
        <v>90318</v>
      </c>
      <c r="AJ207" s="24">
        <v>84715</v>
      </c>
      <c r="AK207" s="32">
        <f t="shared" si="41"/>
        <v>4.31256059147631E-4</v>
      </c>
      <c r="AL207" s="25">
        <f t="shared" si="42"/>
        <v>6.4254654044910785E-5</v>
      </c>
      <c r="AM207" s="25">
        <f t="shared" si="43"/>
        <v>4.8516870567944747E-5</v>
      </c>
      <c r="AN207" s="25">
        <f t="shared" si="44"/>
        <v>1.0793025743001705E-4</v>
      </c>
      <c r="AO207" s="25">
        <f t="shared" si="45"/>
        <v>8.2902699864592251E-5</v>
      </c>
      <c r="AP207" s="25">
        <f t="shared" si="46"/>
        <v>1.4668943125331751E-4</v>
      </c>
      <c r="AQ207" s="25">
        <f t="shared" si="47"/>
        <v>2.3880918305396582E-4</v>
      </c>
      <c r="AR207" s="25">
        <f t="shared" si="48"/>
        <v>6.7973177325981028E-4</v>
      </c>
      <c r="AS207" s="25">
        <f t="shared" si="49"/>
        <v>2.1407157579164324E-3</v>
      </c>
      <c r="AT207" s="33">
        <f t="shared" si="50"/>
        <v>2.4848019831198727E-2</v>
      </c>
      <c r="AV207">
        <f>IF(AL207&gt;'Data Spread &amp; Correlation'!C$8+'Data Spread &amp; Correlation'!C$9,1,0)</f>
        <v>0</v>
      </c>
      <c r="AW207">
        <f>IF(AM207&gt;'Data Spread &amp; Correlation'!D$8+'Data Spread &amp; Correlation'!D$9,1,0)</f>
        <v>0</v>
      </c>
    </row>
    <row r="208" spans="1:49" x14ac:dyDescent="0.2">
      <c r="A208" t="str">
        <f t="shared" si="39"/>
        <v>Michigan</v>
      </c>
      <c r="B208" t="str">
        <f t="shared" si="40"/>
        <v>2015</v>
      </c>
      <c r="C208" s="11" t="s">
        <v>237</v>
      </c>
      <c r="D208" s="19">
        <v>65</v>
      </c>
      <c r="E208" s="20">
        <v>50</v>
      </c>
      <c r="F208" s="20">
        <v>50</v>
      </c>
      <c r="G208" s="20">
        <v>44</v>
      </c>
      <c r="H208" s="20">
        <v>48</v>
      </c>
      <c r="I208" s="20">
        <v>77</v>
      </c>
      <c r="J208" s="20">
        <v>37</v>
      </c>
      <c r="K208" s="20">
        <v>151</v>
      </c>
      <c r="L208" s="20">
        <v>269</v>
      </c>
      <c r="M208" s="20">
        <v>438</v>
      </c>
      <c r="N208" s="21">
        <v>900</v>
      </c>
      <c r="O208" s="21">
        <f t="shared" si="51"/>
        <v>2129</v>
      </c>
      <c r="P208" s="22">
        <v>6269023</v>
      </c>
      <c r="Q208" s="23">
        <v>3107027</v>
      </c>
      <c r="R208" s="23">
        <v>3161996</v>
      </c>
      <c r="S208" s="23">
        <v>455712</v>
      </c>
      <c r="T208" s="23">
        <v>467305</v>
      </c>
      <c r="U208" s="23">
        <v>453264</v>
      </c>
      <c r="V208" s="23">
        <v>442670</v>
      </c>
      <c r="W208" s="23">
        <v>450024</v>
      </c>
      <c r="X208" s="23">
        <v>465761</v>
      </c>
      <c r="Y208" s="23">
        <v>454520</v>
      </c>
      <c r="Z208" s="23">
        <v>427177</v>
      </c>
      <c r="AA208" s="23">
        <v>428788</v>
      </c>
      <c r="AB208" s="23">
        <v>417997</v>
      </c>
      <c r="AC208" s="23">
        <v>418692</v>
      </c>
      <c r="AD208" s="23">
        <v>368734</v>
      </c>
      <c r="AE208" s="23">
        <v>316284</v>
      </c>
      <c r="AF208" s="23">
        <v>236444</v>
      </c>
      <c r="AG208" s="23">
        <v>169623</v>
      </c>
      <c r="AH208" s="23">
        <v>128142</v>
      </c>
      <c r="AI208" s="23">
        <v>90356</v>
      </c>
      <c r="AJ208" s="24">
        <v>82876</v>
      </c>
      <c r="AK208" s="32">
        <f t="shared" si="41"/>
        <v>2.5235236289586403E-4</v>
      </c>
      <c r="AL208" s="25">
        <f t="shared" si="42"/>
        <v>4.0192533096378433E-5</v>
      </c>
      <c r="AM208" s="25">
        <f t="shared" si="43"/>
        <v>5.6010234189991199E-5</v>
      </c>
      <c r="AN208" s="25">
        <f t="shared" si="44"/>
        <v>4.7811483666401892E-5</v>
      </c>
      <c r="AO208" s="25">
        <f t="shared" si="45"/>
        <v>5.6077059225552446E-5</v>
      </c>
      <c r="AP208" s="25">
        <f t="shared" si="46"/>
        <v>9.2029415947861152E-5</v>
      </c>
      <c r="AQ208" s="25">
        <f t="shared" si="47"/>
        <v>2.2043216382635201E-4</v>
      </c>
      <c r="AR208" s="25">
        <f t="shared" si="48"/>
        <v>6.624522554159782E-4</v>
      </c>
      <c r="AS208" s="25">
        <f t="shared" si="49"/>
        <v>2.0045950077346246E-3</v>
      </c>
      <c r="AT208" s="33">
        <f t="shared" si="50"/>
        <v>2.568898112843284E-2</v>
      </c>
      <c r="AV208">
        <f>IF(AL208&gt;'Data Spread &amp; Correlation'!C$8+'Data Spread &amp; Correlation'!C$9,1,0)</f>
        <v>0</v>
      </c>
      <c r="AW208">
        <f>IF(AM208&gt;'Data Spread &amp; Correlation'!D$8+'Data Spread &amp; Correlation'!D$9,1,0)</f>
        <v>0</v>
      </c>
    </row>
    <row r="209" spans="1:49" x14ac:dyDescent="0.2">
      <c r="A209" t="str">
        <f t="shared" si="39"/>
        <v>Michigan</v>
      </c>
      <c r="B209" t="str">
        <f t="shared" si="40"/>
        <v>2016</v>
      </c>
      <c r="C209" s="11" t="s">
        <v>238</v>
      </c>
      <c r="D209" s="19">
        <v>57</v>
      </c>
      <c r="E209" s="20">
        <v>42</v>
      </c>
      <c r="F209" s="20">
        <v>56</v>
      </c>
      <c r="G209" s="20">
        <v>55</v>
      </c>
      <c r="H209" s="20">
        <v>65</v>
      </c>
      <c r="I209" s="20">
        <v>76</v>
      </c>
      <c r="J209" s="20">
        <v>45</v>
      </c>
      <c r="K209" s="20">
        <v>152</v>
      </c>
      <c r="L209" s="20">
        <v>272</v>
      </c>
      <c r="M209" s="20">
        <v>442</v>
      </c>
      <c r="N209" s="21">
        <v>640</v>
      </c>
      <c r="O209" s="21">
        <f t="shared" si="51"/>
        <v>1902</v>
      </c>
      <c r="P209" s="22">
        <v>4667833</v>
      </c>
      <c r="Q209" s="23">
        <v>2305728</v>
      </c>
      <c r="R209" s="23">
        <v>2362105</v>
      </c>
      <c r="S209" s="23">
        <v>299617</v>
      </c>
      <c r="T209" s="23">
        <v>303776</v>
      </c>
      <c r="U209" s="23">
        <v>304240</v>
      </c>
      <c r="V209" s="23">
        <v>311726</v>
      </c>
      <c r="W209" s="23">
        <v>342027</v>
      </c>
      <c r="X209" s="23">
        <v>305625</v>
      </c>
      <c r="Y209" s="23">
        <v>299758</v>
      </c>
      <c r="Z209" s="23">
        <v>275846</v>
      </c>
      <c r="AA209" s="23">
        <v>280463</v>
      </c>
      <c r="AB209" s="23">
        <v>287522</v>
      </c>
      <c r="AC209" s="23">
        <v>320712</v>
      </c>
      <c r="AD209" s="23">
        <v>316934</v>
      </c>
      <c r="AE209" s="23">
        <v>293847</v>
      </c>
      <c r="AF209" s="23">
        <v>236341</v>
      </c>
      <c r="AG209" s="23">
        <v>177915</v>
      </c>
      <c r="AH209" s="23">
        <v>126177</v>
      </c>
      <c r="AI209" s="23">
        <v>93864</v>
      </c>
      <c r="AJ209" s="24">
        <v>91292</v>
      </c>
      <c r="AK209" s="32">
        <f t="shared" si="41"/>
        <v>3.3042183854721193E-4</v>
      </c>
      <c r="AL209" s="25">
        <f t="shared" si="42"/>
        <v>7.4011210231309703E-5</v>
      </c>
      <c r="AM209" s="25">
        <f t="shared" si="43"/>
        <v>8.5659262749081079E-5</v>
      </c>
      <c r="AN209" s="25">
        <f t="shared" si="44"/>
        <v>9.0851576605223476E-5</v>
      </c>
      <c r="AO209" s="25">
        <f t="shared" si="45"/>
        <v>1.1684153950412451E-4</v>
      </c>
      <c r="AP209" s="25">
        <f t="shared" si="46"/>
        <v>1.2495190995570783E-4</v>
      </c>
      <c r="AQ209" s="25">
        <f t="shared" si="47"/>
        <v>2.4886170329463424E-4</v>
      </c>
      <c r="AR209" s="25">
        <f t="shared" si="48"/>
        <v>6.5659881812212733E-4</v>
      </c>
      <c r="AS209" s="25">
        <f t="shared" si="49"/>
        <v>2.008716557368854E-3</v>
      </c>
      <c r="AT209" s="33">
        <f t="shared" si="50"/>
        <v>2.083424615519432E-2</v>
      </c>
      <c r="AV209">
        <f>IF(AL209&gt;'Data Spread &amp; Correlation'!C$8+'Data Spread &amp; Correlation'!C$9,1,0)</f>
        <v>0</v>
      </c>
      <c r="AW209">
        <f>IF(AM209&gt;'Data Spread &amp; Correlation'!D$8+'Data Spread &amp; Correlation'!D$9,1,0)</f>
        <v>0</v>
      </c>
    </row>
    <row r="210" spans="1:49" x14ac:dyDescent="0.2">
      <c r="A210" t="str">
        <f t="shared" si="39"/>
        <v>Michigan</v>
      </c>
      <c r="B210" t="str">
        <f t="shared" si="40"/>
        <v>2017</v>
      </c>
      <c r="C210" s="11" t="s">
        <v>239</v>
      </c>
      <c r="D210" s="19">
        <v>67</v>
      </c>
      <c r="E210" s="20">
        <v>64</v>
      </c>
      <c r="F210" s="20">
        <v>45</v>
      </c>
      <c r="G210" s="20">
        <v>32</v>
      </c>
      <c r="H210" s="20">
        <v>56</v>
      </c>
      <c r="I210" s="20">
        <v>54</v>
      </c>
      <c r="J210" s="20">
        <v>49</v>
      </c>
      <c r="K210" s="20">
        <v>171</v>
      </c>
      <c r="L210" s="20">
        <v>270</v>
      </c>
      <c r="M210" s="20">
        <v>441</v>
      </c>
      <c r="N210" s="21">
        <v>784</v>
      </c>
      <c r="O210" s="21">
        <f t="shared" si="51"/>
        <v>2033</v>
      </c>
      <c r="P210" s="22">
        <v>1499788</v>
      </c>
      <c r="Q210" s="23">
        <v>747964</v>
      </c>
      <c r="R210" s="23">
        <v>751824</v>
      </c>
      <c r="S210" s="23">
        <v>102925</v>
      </c>
      <c r="T210" s="23">
        <v>105990</v>
      </c>
      <c r="U210" s="23">
        <v>101687</v>
      </c>
      <c r="V210" s="23">
        <v>99505</v>
      </c>
      <c r="W210" s="23">
        <v>97144</v>
      </c>
      <c r="X210" s="23">
        <v>98327</v>
      </c>
      <c r="Y210" s="23">
        <v>100262</v>
      </c>
      <c r="Z210" s="23">
        <v>90679</v>
      </c>
      <c r="AA210" s="23">
        <v>87169</v>
      </c>
      <c r="AB210" s="23">
        <v>91654</v>
      </c>
      <c r="AC210" s="23">
        <v>104130</v>
      </c>
      <c r="AD210" s="23">
        <v>101310</v>
      </c>
      <c r="AE210" s="23">
        <v>94370</v>
      </c>
      <c r="AF210" s="23">
        <v>72434</v>
      </c>
      <c r="AG210" s="23">
        <v>51755</v>
      </c>
      <c r="AH210" s="23">
        <v>38429</v>
      </c>
      <c r="AI210" s="23">
        <v>29842</v>
      </c>
      <c r="AJ210" s="24">
        <v>32226</v>
      </c>
      <c r="AK210" s="32">
        <f t="shared" si="41"/>
        <v>1.2727714355112946E-3</v>
      </c>
      <c r="AL210" s="25">
        <f t="shared" si="42"/>
        <v>2.3594331582216615E-4</v>
      </c>
      <c r="AM210" s="25">
        <f t="shared" si="43"/>
        <v>2.2883411560699519E-4</v>
      </c>
      <c r="AN210" s="25">
        <f t="shared" si="44"/>
        <v>1.6113682026698358E-4</v>
      </c>
      <c r="AO210" s="25">
        <f t="shared" si="45"/>
        <v>3.1487562412846928E-4</v>
      </c>
      <c r="AP210" s="25">
        <f t="shared" si="46"/>
        <v>2.7581416254647979E-4</v>
      </c>
      <c r="AQ210" s="25">
        <f t="shared" si="47"/>
        <v>8.7387571545380208E-4</v>
      </c>
      <c r="AR210" s="25">
        <f t="shared" si="48"/>
        <v>2.174105597114076E-3</v>
      </c>
      <c r="AS210" s="25">
        <f t="shared" si="49"/>
        <v>6.4595509074131035E-3</v>
      </c>
      <c r="AT210" s="33">
        <f t="shared" si="50"/>
        <v>6.3085707192949786E-2</v>
      </c>
      <c r="AV210">
        <f>IF(AL210&gt;'Data Spread &amp; Correlation'!C$8+'Data Spread &amp; Correlation'!C$9,1,0)</f>
        <v>0</v>
      </c>
      <c r="AW210">
        <f>IF(AM210&gt;'Data Spread &amp; Correlation'!D$8+'Data Spread &amp; Correlation'!D$9,1,0)</f>
        <v>0</v>
      </c>
    </row>
    <row r="211" spans="1:49" x14ac:dyDescent="0.2">
      <c r="A211" t="str">
        <f t="shared" si="39"/>
        <v>Minnesota</v>
      </c>
      <c r="B211" t="str">
        <f t="shared" si="40"/>
        <v>2009</v>
      </c>
      <c r="C211" s="11" t="s">
        <v>240</v>
      </c>
      <c r="D211" s="19">
        <v>68</v>
      </c>
      <c r="E211" s="20">
        <v>68</v>
      </c>
      <c r="F211" s="20">
        <v>74</v>
      </c>
      <c r="G211" s="20">
        <v>56</v>
      </c>
      <c r="H211" s="20">
        <v>75</v>
      </c>
      <c r="I211" s="20">
        <v>60</v>
      </c>
      <c r="J211" s="20">
        <v>40</v>
      </c>
      <c r="K211" s="20">
        <v>49</v>
      </c>
      <c r="L211" s="20">
        <v>53</v>
      </c>
      <c r="M211" s="20">
        <v>118</v>
      </c>
      <c r="N211" s="21">
        <v>348</v>
      </c>
      <c r="O211" s="21">
        <f t="shared" si="51"/>
        <v>1009</v>
      </c>
      <c r="P211" s="22">
        <v>7511593</v>
      </c>
      <c r="Q211" s="23">
        <v>3700427</v>
      </c>
      <c r="R211" s="23">
        <v>3811166</v>
      </c>
      <c r="S211" s="23">
        <v>507054</v>
      </c>
      <c r="T211" s="23">
        <v>488118</v>
      </c>
      <c r="U211" s="23">
        <v>520569</v>
      </c>
      <c r="V211" s="23">
        <v>553168</v>
      </c>
      <c r="W211" s="23">
        <v>532877</v>
      </c>
      <c r="X211" s="23">
        <v>508406</v>
      </c>
      <c r="Y211" s="23">
        <v>474249</v>
      </c>
      <c r="Z211" s="23">
        <v>514514</v>
      </c>
      <c r="AA211" s="23">
        <v>548415</v>
      </c>
      <c r="AB211" s="23">
        <v>590798</v>
      </c>
      <c r="AC211" s="23">
        <v>545208</v>
      </c>
      <c r="AD211" s="23">
        <v>462075</v>
      </c>
      <c r="AE211" s="23">
        <v>346731</v>
      </c>
      <c r="AF211" s="23">
        <v>255919</v>
      </c>
      <c r="AG211" s="23">
        <v>208852</v>
      </c>
      <c r="AH211" s="23">
        <v>176231</v>
      </c>
      <c r="AI211" s="23">
        <v>141698</v>
      </c>
      <c r="AJ211" s="24">
        <v>138040</v>
      </c>
      <c r="AK211" s="32">
        <f t="shared" si="41"/>
        <v>2.6821600855135743E-4</v>
      </c>
      <c r="AL211" s="25">
        <f t="shared" si="42"/>
        <v>3.9655512562370686E-5</v>
      </c>
      <c r="AM211" s="25">
        <f t="shared" si="43"/>
        <v>6.813713980544084E-5</v>
      </c>
      <c r="AN211" s="25">
        <f t="shared" si="44"/>
        <v>5.6988464924108663E-5</v>
      </c>
      <c r="AO211" s="25">
        <f t="shared" si="45"/>
        <v>7.0559745759124078E-5</v>
      </c>
      <c r="AP211" s="25">
        <f t="shared" si="46"/>
        <v>5.2816622447416652E-5</v>
      </c>
      <c r="AQ211" s="25">
        <f t="shared" si="47"/>
        <v>6.0583131183497651E-5</v>
      </c>
      <c r="AR211" s="25">
        <f t="shared" si="48"/>
        <v>1.140346536251186E-4</v>
      </c>
      <c r="AS211" s="25">
        <f t="shared" si="49"/>
        <v>3.7115204967146754E-4</v>
      </c>
      <c r="AT211" s="33">
        <f t="shared" si="50"/>
        <v>7.3094755143436685E-3</v>
      </c>
      <c r="AV211">
        <f>IF(AL211&gt;'Data Spread &amp; Correlation'!C$8+'Data Spread &amp; Correlation'!C$9,1,0)</f>
        <v>0</v>
      </c>
      <c r="AW211">
        <f>IF(AM211&gt;'Data Spread &amp; Correlation'!D$8+'Data Spread &amp; Correlation'!D$9,1,0)</f>
        <v>0</v>
      </c>
    </row>
    <row r="212" spans="1:49" x14ac:dyDescent="0.2">
      <c r="A212" t="str">
        <f t="shared" si="39"/>
        <v>Minnesota</v>
      </c>
      <c r="B212" t="str">
        <f t="shared" si="40"/>
        <v>2010</v>
      </c>
      <c r="C212" s="11" t="s">
        <v>241</v>
      </c>
      <c r="D212" s="19">
        <v>59</v>
      </c>
      <c r="E212" s="20">
        <v>32</v>
      </c>
      <c r="F212" s="20">
        <v>50</v>
      </c>
      <c r="G212" s="20">
        <v>62</v>
      </c>
      <c r="H212" s="20">
        <v>51</v>
      </c>
      <c r="I212" s="20">
        <v>57</v>
      </c>
      <c r="J212" s="20">
        <v>71</v>
      </c>
      <c r="K212" s="20">
        <v>49</v>
      </c>
      <c r="L212" s="20">
        <v>44</v>
      </c>
      <c r="M212" s="20">
        <v>105</v>
      </c>
      <c r="N212" s="21">
        <v>355</v>
      </c>
      <c r="O212" s="21">
        <f t="shared" si="51"/>
        <v>935</v>
      </c>
      <c r="P212" s="22">
        <v>12168533</v>
      </c>
      <c r="Q212" s="23">
        <v>5958045</v>
      </c>
      <c r="R212" s="23">
        <v>6210488</v>
      </c>
      <c r="S212" s="23">
        <v>721385</v>
      </c>
      <c r="T212" s="23">
        <v>767623</v>
      </c>
      <c r="U212" s="23">
        <v>809821</v>
      </c>
      <c r="V212" s="23">
        <v>901350</v>
      </c>
      <c r="W212" s="23">
        <v>846652</v>
      </c>
      <c r="X212" s="23">
        <v>776401</v>
      </c>
      <c r="Y212" s="23">
        <v>735255</v>
      </c>
      <c r="Z212" s="23">
        <v>804437</v>
      </c>
      <c r="AA212" s="23">
        <v>893225</v>
      </c>
      <c r="AB212" s="23">
        <v>952583</v>
      </c>
      <c r="AC212" s="23">
        <v>908754</v>
      </c>
      <c r="AD212" s="23">
        <v>793332</v>
      </c>
      <c r="AE212" s="23">
        <v>639627</v>
      </c>
      <c r="AF212" s="23">
        <v>466870</v>
      </c>
      <c r="AG212" s="23">
        <v>361889</v>
      </c>
      <c r="AH212" s="23">
        <v>307960</v>
      </c>
      <c r="AI212" s="23">
        <v>248585</v>
      </c>
      <c r="AJ212" s="24">
        <v>230748</v>
      </c>
      <c r="AK212" s="32">
        <f t="shared" si="41"/>
        <v>1.2614623259424578E-4</v>
      </c>
      <c r="AL212" s="25">
        <f t="shared" si="42"/>
        <v>4.5009521732625692E-5</v>
      </c>
      <c r="AM212" s="25">
        <f t="shared" si="43"/>
        <v>2.8604086265347522E-5</v>
      </c>
      <c r="AN212" s="25">
        <f t="shared" si="44"/>
        <v>4.1014622374402643E-5</v>
      </c>
      <c r="AO212" s="25">
        <f t="shared" si="45"/>
        <v>3.0041315644692525E-5</v>
      </c>
      <c r="AP212" s="25">
        <f t="shared" si="46"/>
        <v>3.0623148844083578E-5</v>
      </c>
      <c r="AQ212" s="25">
        <f t="shared" si="47"/>
        <v>3.4194976967240517E-5</v>
      </c>
      <c r="AR212" s="25">
        <f t="shared" si="48"/>
        <v>5.3091429474672368E-5</v>
      </c>
      <c r="AS212" s="25">
        <f t="shared" si="49"/>
        <v>1.886639894348166E-4</v>
      </c>
      <c r="AT212" s="33">
        <f t="shared" si="50"/>
        <v>4.0520394542964619E-3</v>
      </c>
      <c r="AV212">
        <f>IF(AL212&gt;'Data Spread &amp; Correlation'!C$8+'Data Spread &amp; Correlation'!C$9,1,0)</f>
        <v>0</v>
      </c>
      <c r="AW212">
        <f>IF(AM212&gt;'Data Spread &amp; Correlation'!D$8+'Data Spread &amp; Correlation'!D$9,1,0)</f>
        <v>0</v>
      </c>
    </row>
    <row r="213" spans="1:49" x14ac:dyDescent="0.2">
      <c r="A213" t="str">
        <f t="shared" si="39"/>
        <v>Minnesota</v>
      </c>
      <c r="B213" t="str">
        <f t="shared" si="40"/>
        <v>2011</v>
      </c>
      <c r="C213" s="11" t="s">
        <v>242</v>
      </c>
      <c r="D213" s="19">
        <v>67</v>
      </c>
      <c r="E213" s="20">
        <v>50</v>
      </c>
      <c r="F213" s="20">
        <v>57</v>
      </c>
      <c r="G213" s="20">
        <v>56</v>
      </c>
      <c r="H213" s="20">
        <v>62</v>
      </c>
      <c r="I213" s="20">
        <v>37</v>
      </c>
      <c r="J213" s="20">
        <v>63</v>
      </c>
      <c r="K213" s="20">
        <v>58</v>
      </c>
      <c r="L213" s="20">
        <v>48</v>
      </c>
      <c r="M213" s="20">
        <v>125</v>
      </c>
      <c r="N213" s="21">
        <v>394</v>
      </c>
      <c r="O213" s="21">
        <f t="shared" si="51"/>
        <v>1017</v>
      </c>
      <c r="P213" s="22">
        <v>3330224</v>
      </c>
      <c r="Q213" s="23">
        <v>1632191</v>
      </c>
      <c r="R213" s="23">
        <v>1698033</v>
      </c>
      <c r="S213" s="23">
        <v>215432</v>
      </c>
      <c r="T213" s="23">
        <v>222596</v>
      </c>
      <c r="U213" s="23">
        <v>216971</v>
      </c>
      <c r="V213" s="23">
        <v>228123</v>
      </c>
      <c r="W213" s="23">
        <v>212540</v>
      </c>
      <c r="X213" s="23">
        <v>214571</v>
      </c>
      <c r="Y213" s="23">
        <v>209645</v>
      </c>
      <c r="Z213" s="23">
        <v>215555</v>
      </c>
      <c r="AA213" s="23">
        <v>227761</v>
      </c>
      <c r="AB213" s="23">
        <v>245353</v>
      </c>
      <c r="AC213" s="23">
        <v>240961</v>
      </c>
      <c r="AD213" s="23">
        <v>218341</v>
      </c>
      <c r="AE213" s="23">
        <v>191250</v>
      </c>
      <c r="AF213" s="23">
        <v>145453</v>
      </c>
      <c r="AG213" s="23">
        <v>116505</v>
      </c>
      <c r="AH213" s="23">
        <v>87960</v>
      </c>
      <c r="AI213" s="23">
        <v>64748</v>
      </c>
      <c r="AJ213" s="24">
        <v>57257</v>
      </c>
      <c r="AK213" s="32">
        <f t="shared" si="41"/>
        <v>5.4309480485721716E-4</v>
      </c>
      <c r="AL213" s="25">
        <f t="shared" si="42"/>
        <v>1.4332286090630098E-4</v>
      </c>
      <c r="AM213" s="25">
        <f t="shared" si="43"/>
        <v>1.2935054678972366E-4</v>
      </c>
      <c r="AN213" s="25">
        <f t="shared" si="44"/>
        <v>1.3200822222641297E-4</v>
      </c>
      <c r="AO213" s="25">
        <f t="shared" si="45"/>
        <v>1.3985509207878804E-4</v>
      </c>
      <c r="AP213" s="25">
        <f t="shared" si="46"/>
        <v>7.6082531039616382E-5</v>
      </c>
      <c r="AQ213" s="25">
        <f t="shared" si="47"/>
        <v>1.4160467393082367E-4</v>
      </c>
      <c r="AR213" s="25">
        <f t="shared" si="48"/>
        <v>1.8323548049687353E-4</v>
      </c>
      <c r="AS213" s="25">
        <f t="shared" si="49"/>
        <v>8.185556748827828E-4</v>
      </c>
      <c r="AT213" s="33">
        <f t="shared" si="50"/>
        <v>1.7762020364322267E-2</v>
      </c>
      <c r="AV213">
        <f>IF(AL213&gt;'Data Spread &amp; Correlation'!C$8+'Data Spread &amp; Correlation'!C$9,1,0)</f>
        <v>0</v>
      </c>
      <c r="AW213">
        <f>IF(AM213&gt;'Data Spread &amp; Correlation'!D$8+'Data Spread &amp; Correlation'!D$9,1,0)</f>
        <v>0</v>
      </c>
    </row>
    <row r="214" spans="1:49" x14ac:dyDescent="0.2">
      <c r="A214" t="str">
        <f t="shared" si="39"/>
        <v>Minnesota</v>
      </c>
      <c r="B214" t="str">
        <f t="shared" si="40"/>
        <v>2012</v>
      </c>
      <c r="C214" s="11" t="s">
        <v>243</v>
      </c>
      <c r="D214" s="19">
        <v>51</v>
      </c>
      <c r="E214" s="20">
        <v>58</v>
      </c>
      <c r="F214" s="20">
        <v>45</v>
      </c>
      <c r="G214" s="20">
        <v>43</v>
      </c>
      <c r="H214" s="20">
        <v>53</v>
      </c>
      <c r="I214" s="20">
        <v>69</v>
      </c>
      <c r="J214" s="20">
        <v>60</v>
      </c>
      <c r="K214" s="20">
        <v>49</v>
      </c>
      <c r="L214" s="20">
        <v>68</v>
      </c>
      <c r="M214" s="20">
        <v>135</v>
      </c>
      <c r="N214" s="21">
        <v>366</v>
      </c>
      <c r="O214" s="21">
        <f t="shared" si="51"/>
        <v>997</v>
      </c>
      <c r="P214" s="22">
        <v>2317628</v>
      </c>
      <c r="Q214" s="23">
        <v>1150052</v>
      </c>
      <c r="R214" s="23">
        <v>1167576</v>
      </c>
      <c r="S214" s="23">
        <v>144784</v>
      </c>
      <c r="T214" s="23">
        <v>146066</v>
      </c>
      <c r="U214" s="23">
        <v>148245</v>
      </c>
      <c r="V214" s="23">
        <v>170358</v>
      </c>
      <c r="W214" s="23">
        <v>187590</v>
      </c>
      <c r="X214" s="23">
        <v>146897</v>
      </c>
      <c r="Y214" s="23">
        <v>138995</v>
      </c>
      <c r="Z214" s="23">
        <v>134628</v>
      </c>
      <c r="AA214" s="23">
        <v>142496</v>
      </c>
      <c r="AB214" s="23">
        <v>160616</v>
      </c>
      <c r="AC214" s="23">
        <v>168181</v>
      </c>
      <c r="AD214" s="23">
        <v>153628</v>
      </c>
      <c r="AE214" s="23">
        <v>130978</v>
      </c>
      <c r="AF214" s="23">
        <v>97433</v>
      </c>
      <c r="AG214" s="23">
        <v>77335</v>
      </c>
      <c r="AH214" s="23">
        <v>62928</v>
      </c>
      <c r="AI214" s="23">
        <v>51627</v>
      </c>
      <c r="AJ214" s="24">
        <v>53471</v>
      </c>
      <c r="AK214" s="32">
        <f t="shared" si="41"/>
        <v>7.5284561830036472E-4</v>
      </c>
      <c r="AL214" s="25">
        <f t="shared" si="42"/>
        <v>2.0386597850573034E-4</v>
      </c>
      <c r="AM214" s="25">
        <f t="shared" si="43"/>
        <v>1.2571658453183144E-4</v>
      </c>
      <c r="AN214" s="25">
        <f t="shared" si="44"/>
        <v>1.5040644718984791E-4</v>
      </c>
      <c r="AO214" s="25">
        <f t="shared" si="45"/>
        <v>1.9125012629725321E-4</v>
      </c>
      <c r="AP214" s="25">
        <f t="shared" si="46"/>
        <v>2.09855929342421E-4</v>
      </c>
      <c r="AQ214" s="25">
        <f t="shared" si="47"/>
        <v>1.7216783904766591E-4</v>
      </c>
      <c r="AR214" s="25">
        <f t="shared" si="48"/>
        <v>3.8908724709328939E-4</v>
      </c>
      <c r="AS214" s="25">
        <f t="shared" si="49"/>
        <v>1.1784732224695562E-3</v>
      </c>
      <c r="AT214" s="33">
        <f t="shared" si="50"/>
        <v>1.8645620990817454E-2</v>
      </c>
      <c r="AV214">
        <f>IF(AL214&gt;'Data Spread &amp; Correlation'!C$8+'Data Spread &amp; Correlation'!C$9,1,0)</f>
        <v>0</v>
      </c>
      <c r="AW214">
        <f>IF(AM214&gt;'Data Spread &amp; Correlation'!D$8+'Data Spread &amp; Correlation'!D$9,1,0)</f>
        <v>0</v>
      </c>
    </row>
    <row r="215" spans="1:49" x14ac:dyDescent="0.2">
      <c r="A215" t="str">
        <f t="shared" si="39"/>
        <v>Minnesota</v>
      </c>
      <c r="B215" t="str">
        <f t="shared" si="40"/>
        <v>2013</v>
      </c>
      <c r="C215" s="11" t="s">
        <v>244</v>
      </c>
      <c r="D215" s="19">
        <v>47</v>
      </c>
      <c r="E215" s="20">
        <v>48</v>
      </c>
      <c r="F215" s="20">
        <v>50</v>
      </c>
      <c r="G215" s="20">
        <v>51</v>
      </c>
      <c r="H215" s="20">
        <v>75</v>
      </c>
      <c r="I215" s="20">
        <v>67</v>
      </c>
      <c r="J215" s="20">
        <v>49</v>
      </c>
      <c r="K215" s="20">
        <v>57</v>
      </c>
      <c r="L215" s="20">
        <v>73</v>
      </c>
      <c r="M215" s="20">
        <v>150</v>
      </c>
      <c r="N215" s="21">
        <v>420</v>
      </c>
      <c r="O215" s="21">
        <f t="shared" si="51"/>
        <v>1087</v>
      </c>
      <c r="P215" s="22">
        <v>4806241</v>
      </c>
      <c r="Q215" s="23">
        <v>2351940</v>
      </c>
      <c r="R215" s="23">
        <v>2454301</v>
      </c>
      <c r="S215" s="23">
        <v>320538</v>
      </c>
      <c r="T215" s="23">
        <v>333669</v>
      </c>
      <c r="U215" s="23">
        <v>334010</v>
      </c>
      <c r="V215" s="23">
        <v>347360</v>
      </c>
      <c r="W215" s="23">
        <v>338814</v>
      </c>
      <c r="X215" s="23">
        <v>333758</v>
      </c>
      <c r="Y215" s="23">
        <v>321371</v>
      </c>
      <c r="Z215" s="23">
        <v>321265</v>
      </c>
      <c r="AA215" s="23">
        <v>343299</v>
      </c>
      <c r="AB215" s="23">
        <v>349685</v>
      </c>
      <c r="AC215" s="23">
        <v>337015</v>
      </c>
      <c r="AD215" s="23">
        <v>296481</v>
      </c>
      <c r="AE215" s="23">
        <v>260833</v>
      </c>
      <c r="AF215" s="23">
        <v>195069</v>
      </c>
      <c r="AG215" s="23">
        <v>140381</v>
      </c>
      <c r="AH215" s="23">
        <v>98930</v>
      </c>
      <c r="AI215" s="23">
        <v>71257</v>
      </c>
      <c r="AJ215" s="24">
        <v>63929</v>
      </c>
      <c r="AK215" s="32">
        <f t="shared" si="41"/>
        <v>2.9637671664514036E-4</v>
      </c>
      <c r="AL215" s="25">
        <f t="shared" si="42"/>
        <v>7.3388559472441095E-5</v>
      </c>
      <c r="AM215" s="25">
        <f t="shared" si="43"/>
        <v>7.2867814869114831E-5</v>
      </c>
      <c r="AN215" s="25">
        <f t="shared" si="44"/>
        <v>7.784726366868205E-5</v>
      </c>
      <c r="AO215" s="25">
        <f t="shared" si="45"/>
        <v>1.1285594765891623E-4</v>
      </c>
      <c r="AP215" s="25">
        <f t="shared" si="46"/>
        <v>9.7568079219455362E-5</v>
      </c>
      <c r="AQ215" s="25">
        <f t="shared" si="47"/>
        <v>1.0227627513394603E-4</v>
      </c>
      <c r="AR215" s="25">
        <f t="shared" si="48"/>
        <v>2.1761812490684156E-4</v>
      </c>
      <c r="AS215" s="25">
        <f t="shared" si="49"/>
        <v>8.8138341941511398E-4</v>
      </c>
      <c r="AT215" s="33">
        <f t="shared" si="50"/>
        <v>1.7003237967119774E-2</v>
      </c>
      <c r="AV215">
        <f>IF(AL215&gt;'Data Spread &amp; Correlation'!C$8+'Data Spread &amp; Correlation'!C$9,1,0)</f>
        <v>0</v>
      </c>
      <c r="AW215">
        <f>IF(AM215&gt;'Data Spread &amp; Correlation'!D$8+'Data Spread &amp; Correlation'!D$9,1,0)</f>
        <v>0</v>
      </c>
    </row>
    <row r="216" spans="1:49" x14ac:dyDescent="0.2">
      <c r="A216" t="str">
        <f t="shared" si="39"/>
        <v>Minnesota</v>
      </c>
      <c r="B216" t="str">
        <f t="shared" si="40"/>
        <v>2014</v>
      </c>
      <c r="C216" s="11" t="s">
        <v>245</v>
      </c>
      <c r="D216" s="19">
        <v>60</v>
      </c>
      <c r="E216" s="20">
        <v>44</v>
      </c>
      <c r="F216" s="20">
        <v>41</v>
      </c>
      <c r="G216" s="20">
        <v>52</v>
      </c>
      <c r="H216" s="20">
        <v>43</v>
      </c>
      <c r="I216" s="20">
        <v>65</v>
      </c>
      <c r="J216" s="20">
        <v>69</v>
      </c>
      <c r="K216" s="20">
        <v>56</v>
      </c>
      <c r="L216" s="20">
        <v>80</v>
      </c>
      <c r="M216" s="20">
        <v>108</v>
      </c>
      <c r="N216" s="21">
        <v>337</v>
      </c>
      <c r="O216" s="21">
        <f t="shared" si="51"/>
        <v>955</v>
      </c>
      <c r="P216" s="22">
        <v>9458467</v>
      </c>
      <c r="Q216" s="23">
        <v>4689592</v>
      </c>
      <c r="R216" s="23">
        <v>4768875</v>
      </c>
      <c r="S216" s="23">
        <v>625032</v>
      </c>
      <c r="T216" s="23">
        <v>637990</v>
      </c>
      <c r="U216" s="23">
        <v>649604</v>
      </c>
      <c r="V216" s="23">
        <v>660027</v>
      </c>
      <c r="W216" s="23">
        <v>714939</v>
      </c>
      <c r="X216" s="23">
        <v>645065</v>
      </c>
      <c r="Y216" s="23">
        <v>621207</v>
      </c>
      <c r="Z216" s="23">
        <v>582689</v>
      </c>
      <c r="AA216" s="23">
        <v>610645</v>
      </c>
      <c r="AB216" s="23">
        <v>613075</v>
      </c>
      <c r="AC216" s="23">
        <v>637083</v>
      </c>
      <c r="AD216" s="23">
        <v>587495</v>
      </c>
      <c r="AE216" s="23">
        <v>537210</v>
      </c>
      <c r="AF216" s="23">
        <v>437667</v>
      </c>
      <c r="AG216" s="23">
        <v>333231</v>
      </c>
      <c r="AH216" s="23">
        <v>240339</v>
      </c>
      <c r="AI216" s="23">
        <v>168658</v>
      </c>
      <c r="AJ216" s="24">
        <v>153496</v>
      </c>
      <c r="AK216" s="32">
        <f t="shared" si="41"/>
        <v>1.663914807561853E-4</v>
      </c>
      <c r="AL216" s="25">
        <f t="shared" si="42"/>
        <v>5.3588320542034216E-5</v>
      </c>
      <c r="AM216" s="25">
        <f t="shared" si="43"/>
        <v>2.9818919158728288E-5</v>
      </c>
      <c r="AN216" s="25">
        <f t="shared" si="44"/>
        <v>4.1065426701372214E-5</v>
      </c>
      <c r="AO216" s="25">
        <f t="shared" si="45"/>
        <v>3.6033499422626022E-5</v>
      </c>
      <c r="AP216" s="25">
        <f t="shared" si="46"/>
        <v>5.199342803069692E-5</v>
      </c>
      <c r="AQ216" s="25">
        <f t="shared" si="47"/>
        <v>4.9790834040926285E-5</v>
      </c>
      <c r="AR216" s="25">
        <f t="shared" si="48"/>
        <v>1.0377507789616784E-4</v>
      </c>
      <c r="AS216" s="25">
        <f t="shared" si="49"/>
        <v>2.6406061658153972E-4</v>
      </c>
      <c r="AT216" s="33">
        <f t="shared" si="50"/>
        <v>6.2216604992963989E-3</v>
      </c>
      <c r="AV216">
        <f>IF(AL216&gt;'Data Spread &amp; Correlation'!C$8+'Data Spread &amp; Correlation'!C$9,1,0)</f>
        <v>0</v>
      </c>
      <c r="AW216">
        <f>IF(AM216&gt;'Data Spread &amp; Correlation'!D$8+'Data Spread &amp; Correlation'!D$9,1,0)</f>
        <v>0</v>
      </c>
    </row>
    <row r="217" spans="1:49" x14ac:dyDescent="0.2">
      <c r="A217" t="str">
        <f t="shared" si="39"/>
        <v>Minnesota</v>
      </c>
      <c r="B217" t="str">
        <f t="shared" si="40"/>
        <v>2015</v>
      </c>
      <c r="C217" s="11" t="s">
        <v>246</v>
      </c>
      <c r="D217" s="19">
        <v>74</v>
      </c>
      <c r="E217" s="20">
        <v>45</v>
      </c>
      <c r="F217" s="20">
        <v>48</v>
      </c>
      <c r="G217" s="20">
        <v>66</v>
      </c>
      <c r="H217" s="20">
        <v>41</v>
      </c>
      <c r="I217" s="20">
        <v>53</v>
      </c>
      <c r="J217" s="20">
        <v>57</v>
      </c>
      <c r="K217" s="20">
        <v>54</v>
      </c>
      <c r="L217" s="20">
        <v>62</v>
      </c>
      <c r="M217" s="20">
        <v>148</v>
      </c>
      <c r="N217" s="21">
        <v>415</v>
      </c>
      <c r="O217" s="21">
        <f t="shared" si="51"/>
        <v>1063</v>
      </c>
      <c r="P217" s="22">
        <v>4920793</v>
      </c>
      <c r="Q217" s="23">
        <v>2453056</v>
      </c>
      <c r="R217" s="23">
        <v>2467737</v>
      </c>
      <c r="S217" s="23">
        <v>371800</v>
      </c>
      <c r="T217" s="23">
        <v>376143</v>
      </c>
      <c r="U217" s="23">
        <v>369111</v>
      </c>
      <c r="V217" s="23">
        <v>358815</v>
      </c>
      <c r="W217" s="23">
        <v>371099</v>
      </c>
      <c r="X217" s="23">
        <v>359621</v>
      </c>
      <c r="Y217" s="23">
        <v>359101</v>
      </c>
      <c r="Z217" s="23">
        <v>322813</v>
      </c>
      <c r="AA217" s="23">
        <v>305262</v>
      </c>
      <c r="AB217" s="23">
        <v>300262</v>
      </c>
      <c r="AC217" s="23">
        <v>312273</v>
      </c>
      <c r="AD217" s="23">
        <v>290759</v>
      </c>
      <c r="AE217" s="23">
        <v>249662</v>
      </c>
      <c r="AF217" s="23">
        <v>190009</v>
      </c>
      <c r="AG217" s="23">
        <v>138798</v>
      </c>
      <c r="AH217" s="23">
        <v>101602</v>
      </c>
      <c r="AI217" s="23">
        <v>73407</v>
      </c>
      <c r="AJ217" s="24">
        <v>68794</v>
      </c>
      <c r="AK217" s="32">
        <f t="shared" si="41"/>
        <v>3.2006455083378159E-4</v>
      </c>
      <c r="AL217" s="25">
        <f t="shared" si="42"/>
        <v>7.6483990693105981E-5</v>
      </c>
      <c r="AM217" s="25">
        <f t="shared" si="43"/>
        <v>6.5761171864082613E-5</v>
      </c>
      <c r="AN217" s="25">
        <f t="shared" si="44"/>
        <v>9.1829664320836152E-5</v>
      </c>
      <c r="AO217" s="25">
        <f t="shared" si="45"/>
        <v>6.527882816542611E-5</v>
      </c>
      <c r="AP217" s="25">
        <f t="shared" si="46"/>
        <v>8.6525667921016756E-5</v>
      </c>
      <c r="AQ217" s="25">
        <f t="shared" si="47"/>
        <v>9.9922097771922255E-5</v>
      </c>
      <c r="AR217" s="25">
        <f t="shared" si="48"/>
        <v>1.8856046252056677E-4</v>
      </c>
      <c r="AS217" s="25">
        <f t="shared" si="49"/>
        <v>8.456707940734477E-4</v>
      </c>
      <c r="AT217" s="33">
        <f t="shared" si="50"/>
        <v>1.5451928947291915E-2</v>
      </c>
      <c r="AV217">
        <f>IF(AL217&gt;'Data Spread &amp; Correlation'!C$8+'Data Spread &amp; Correlation'!C$9,1,0)</f>
        <v>0</v>
      </c>
      <c r="AW217">
        <f>IF(AM217&gt;'Data Spread &amp; Correlation'!D$8+'Data Spread &amp; Correlation'!D$9,1,0)</f>
        <v>0</v>
      </c>
    </row>
    <row r="218" spans="1:49" x14ac:dyDescent="0.2">
      <c r="A218" t="str">
        <f t="shared" si="39"/>
        <v>Minnesota</v>
      </c>
      <c r="B218" t="str">
        <f t="shared" si="40"/>
        <v>2016</v>
      </c>
      <c r="C218" s="11" t="s">
        <v>247</v>
      </c>
      <c r="D218" s="19">
        <v>74</v>
      </c>
      <c r="E218" s="20">
        <v>67</v>
      </c>
      <c r="F218" s="20">
        <v>34</v>
      </c>
      <c r="G218" s="20">
        <v>58</v>
      </c>
      <c r="H218" s="20">
        <v>59</v>
      </c>
      <c r="I218" s="20">
        <v>54</v>
      </c>
      <c r="J218" s="20">
        <v>59</v>
      </c>
      <c r="K218" s="20">
        <v>46</v>
      </c>
      <c r="L218" s="20">
        <v>58</v>
      </c>
      <c r="M218" s="20">
        <v>90</v>
      </c>
      <c r="N218" s="21">
        <v>275</v>
      </c>
      <c r="O218" s="21">
        <f t="shared" si="51"/>
        <v>874</v>
      </c>
      <c r="P218" s="22">
        <v>12580025</v>
      </c>
      <c r="Q218" s="23">
        <v>6149697</v>
      </c>
      <c r="R218" s="23">
        <v>6430328</v>
      </c>
      <c r="S218" s="23">
        <v>722202</v>
      </c>
      <c r="T218" s="23">
        <v>745151</v>
      </c>
      <c r="U218" s="23">
        <v>758699</v>
      </c>
      <c r="V218" s="23">
        <v>837147</v>
      </c>
      <c r="W218" s="23">
        <v>871133</v>
      </c>
      <c r="X218" s="23">
        <v>857806</v>
      </c>
      <c r="Y218" s="23">
        <v>809657</v>
      </c>
      <c r="Z218" s="23">
        <v>751499</v>
      </c>
      <c r="AA218" s="23">
        <v>803606</v>
      </c>
      <c r="AB218" s="23">
        <v>858438</v>
      </c>
      <c r="AC218" s="23">
        <v>926205</v>
      </c>
      <c r="AD218" s="23">
        <v>895756</v>
      </c>
      <c r="AE218" s="23">
        <v>784115</v>
      </c>
      <c r="AF218" s="23">
        <v>608346</v>
      </c>
      <c r="AG218" s="23">
        <v>443378</v>
      </c>
      <c r="AH218" s="23">
        <v>336634</v>
      </c>
      <c r="AI218" s="23">
        <v>273855</v>
      </c>
      <c r="AJ218" s="24">
        <v>302658</v>
      </c>
      <c r="AK218" s="32">
        <f t="shared" si="41"/>
        <v>1.9523623584537291E-4</v>
      </c>
      <c r="AL218" s="25">
        <f t="shared" si="42"/>
        <v>3.923263623366692E-5</v>
      </c>
      <c r="AM218" s="25">
        <f t="shared" si="43"/>
        <v>1.9903060388226753E-5</v>
      </c>
      <c r="AN218" s="25">
        <f t="shared" si="44"/>
        <v>3.4783380500796719E-5</v>
      </c>
      <c r="AO218" s="25">
        <f t="shared" si="45"/>
        <v>3.7939560351230305E-5</v>
      </c>
      <c r="AP218" s="25">
        <f t="shared" si="46"/>
        <v>3.0258152470830301E-5</v>
      </c>
      <c r="AQ218" s="25">
        <f t="shared" si="47"/>
        <v>2.7383055008390524E-5</v>
      </c>
      <c r="AR218" s="25">
        <f t="shared" si="48"/>
        <v>5.5147548216071896E-5</v>
      </c>
      <c r="AS218" s="25">
        <f t="shared" si="49"/>
        <v>1.4742280368688053E-4</v>
      </c>
      <c r="AT218" s="33">
        <f t="shared" si="50"/>
        <v>2.8877478870540348E-3</v>
      </c>
      <c r="AV218">
        <f>IF(AL218&gt;'Data Spread &amp; Correlation'!C$8+'Data Spread &amp; Correlation'!C$9,1,0)</f>
        <v>0</v>
      </c>
      <c r="AW218">
        <f>IF(AM218&gt;'Data Spread &amp; Correlation'!D$8+'Data Spread &amp; Correlation'!D$9,1,0)</f>
        <v>0</v>
      </c>
    </row>
    <row r="219" spans="1:49" x14ac:dyDescent="0.2">
      <c r="A219" t="str">
        <f t="shared" si="39"/>
        <v>Minnesota</v>
      </c>
      <c r="B219" t="str">
        <f t="shared" si="40"/>
        <v>2017</v>
      </c>
      <c r="C219" s="11" t="s">
        <v>248</v>
      </c>
      <c r="D219" s="19">
        <v>51</v>
      </c>
      <c r="E219" s="20">
        <v>62</v>
      </c>
      <c r="F219" s="20">
        <v>49</v>
      </c>
      <c r="G219" s="20">
        <v>67</v>
      </c>
      <c r="H219" s="20">
        <v>49</v>
      </c>
      <c r="I219" s="20">
        <v>46</v>
      </c>
      <c r="J219" s="20">
        <v>48</v>
      </c>
      <c r="K219" s="20">
        <v>57</v>
      </c>
      <c r="L219" s="20">
        <v>63</v>
      </c>
      <c r="M219" s="20">
        <v>109</v>
      </c>
      <c r="N219" s="21">
        <v>377</v>
      </c>
      <c r="O219" s="21">
        <f t="shared" si="51"/>
        <v>978</v>
      </c>
      <c r="P219" s="22">
        <v>8888544</v>
      </c>
      <c r="Q219" s="23">
        <v>4396074</v>
      </c>
      <c r="R219" s="23">
        <v>4492470</v>
      </c>
      <c r="S219" s="23">
        <v>531092</v>
      </c>
      <c r="T219" s="23">
        <v>553030</v>
      </c>
      <c r="U219" s="23">
        <v>565249</v>
      </c>
      <c r="V219" s="23">
        <v>566183</v>
      </c>
      <c r="W219" s="23">
        <v>585189</v>
      </c>
      <c r="X219" s="23">
        <v>602774</v>
      </c>
      <c r="Y219" s="23">
        <v>602744</v>
      </c>
      <c r="Z219" s="23">
        <v>571423</v>
      </c>
      <c r="AA219" s="23">
        <v>603644</v>
      </c>
      <c r="AB219" s="23">
        <v>628048</v>
      </c>
      <c r="AC219" s="23">
        <v>655116</v>
      </c>
      <c r="AD219" s="23">
        <v>610520</v>
      </c>
      <c r="AE219" s="23">
        <v>529672</v>
      </c>
      <c r="AF219" s="23">
        <v>435525</v>
      </c>
      <c r="AG219" s="23">
        <v>310326</v>
      </c>
      <c r="AH219" s="23">
        <v>218521</v>
      </c>
      <c r="AI219" s="23">
        <v>158238</v>
      </c>
      <c r="AJ219" s="24">
        <v>159964</v>
      </c>
      <c r="AK219" s="32">
        <f t="shared" si="41"/>
        <v>2.1276916240500705E-4</v>
      </c>
      <c r="AL219" s="25">
        <f t="shared" si="42"/>
        <v>4.2923098797348424E-5</v>
      </c>
      <c r="AM219" s="25">
        <f t="shared" si="43"/>
        <v>4.2557922200644102E-5</v>
      </c>
      <c r="AN219" s="25">
        <f t="shared" si="44"/>
        <v>5.5577768229093221E-5</v>
      </c>
      <c r="AO219" s="25">
        <f t="shared" si="45"/>
        <v>4.1699749886602211E-5</v>
      </c>
      <c r="AP219" s="25">
        <f t="shared" si="46"/>
        <v>3.5848886034832648E-5</v>
      </c>
      <c r="AQ219" s="25">
        <f t="shared" si="47"/>
        <v>4.9991580365412144E-5</v>
      </c>
      <c r="AR219" s="25">
        <f t="shared" si="48"/>
        <v>8.4467272953981428E-5</v>
      </c>
      <c r="AS219" s="25">
        <f t="shared" si="49"/>
        <v>2.8930961171465047E-4</v>
      </c>
      <c r="AT219" s="33">
        <f t="shared" si="50"/>
        <v>6.113875622014953E-3</v>
      </c>
      <c r="AV219">
        <f>IF(AL219&gt;'Data Spread &amp; Correlation'!C$8+'Data Spread &amp; Correlation'!C$9,1,0)</f>
        <v>0</v>
      </c>
      <c r="AW219">
        <f>IF(AM219&gt;'Data Spread &amp; Correlation'!D$8+'Data Spread &amp; Correlation'!D$9,1,0)</f>
        <v>0</v>
      </c>
    </row>
    <row r="220" spans="1:49" x14ac:dyDescent="0.2">
      <c r="A220" t="str">
        <f t="shared" si="39"/>
        <v>Mississippi</v>
      </c>
      <c r="B220" t="str">
        <f t="shared" si="40"/>
        <v>2009</v>
      </c>
      <c r="C220" s="11" t="s">
        <v>249</v>
      </c>
      <c r="D220" s="19">
        <v>44</v>
      </c>
      <c r="E220" s="20">
        <v>36</v>
      </c>
      <c r="F220" s="20">
        <v>42</v>
      </c>
      <c r="G220" s="20">
        <v>55</v>
      </c>
      <c r="H220" s="20">
        <v>57</v>
      </c>
      <c r="I220" s="20">
        <v>53</v>
      </c>
      <c r="J220" s="20">
        <v>55</v>
      </c>
      <c r="K220" s="20">
        <v>53</v>
      </c>
      <c r="L220" s="20">
        <v>72</v>
      </c>
      <c r="M220" s="20">
        <v>161</v>
      </c>
      <c r="N220" s="21">
        <v>219</v>
      </c>
      <c r="O220" s="21">
        <f t="shared" si="51"/>
        <v>847</v>
      </c>
      <c r="P220" s="22">
        <v>3144043</v>
      </c>
      <c r="Q220" s="23">
        <v>1533311</v>
      </c>
      <c r="R220" s="23">
        <v>1610732</v>
      </c>
      <c r="S220" s="23">
        <v>229304</v>
      </c>
      <c r="T220" s="23">
        <v>221470</v>
      </c>
      <c r="U220" s="23">
        <v>226820</v>
      </c>
      <c r="V220" s="23">
        <v>243723</v>
      </c>
      <c r="W220" s="23">
        <v>237731</v>
      </c>
      <c r="X220" s="23">
        <v>211025</v>
      </c>
      <c r="Y220" s="23">
        <v>191458</v>
      </c>
      <c r="Z220" s="23">
        <v>200330</v>
      </c>
      <c r="AA220" s="23">
        <v>222467</v>
      </c>
      <c r="AB220" s="23">
        <v>230432</v>
      </c>
      <c r="AC220" s="23">
        <v>212835</v>
      </c>
      <c r="AD220" s="23">
        <v>185540</v>
      </c>
      <c r="AE220" s="23">
        <v>147430</v>
      </c>
      <c r="AF220" s="23">
        <v>113882</v>
      </c>
      <c r="AG220" s="23">
        <v>90738</v>
      </c>
      <c r="AH220" s="23">
        <v>74458</v>
      </c>
      <c r="AI220" s="23">
        <v>56296</v>
      </c>
      <c r="AJ220" s="24">
        <v>49936</v>
      </c>
      <c r="AK220" s="32">
        <f t="shared" si="41"/>
        <v>3.4888183372291806E-4</v>
      </c>
      <c r="AL220" s="25">
        <f t="shared" si="42"/>
        <v>1.2268843828771553E-4</v>
      </c>
      <c r="AM220" s="25">
        <f t="shared" si="43"/>
        <v>8.7235748378869008E-5</v>
      </c>
      <c r="AN220" s="25">
        <f t="shared" si="44"/>
        <v>1.3665173435896671E-4</v>
      </c>
      <c r="AO220" s="25">
        <f t="shared" si="45"/>
        <v>1.3481647220770252E-4</v>
      </c>
      <c r="AP220" s="25">
        <f t="shared" si="46"/>
        <v>1.1956676224487724E-4</v>
      </c>
      <c r="AQ220" s="25">
        <f t="shared" si="47"/>
        <v>1.5917349911403428E-4</v>
      </c>
      <c r="AR220" s="25">
        <f t="shared" si="48"/>
        <v>3.5187176229107615E-4</v>
      </c>
      <c r="AS220" s="25">
        <f t="shared" si="49"/>
        <v>1.2313198831393304E-3</v>
      </c>
      <c r="AT220" s="33">
        <f t="shared" si="50"/>
        <v>1.6961710990067286E-2</v>
      </c>
      <c r="AV220">
        <f>IF(AL220&gt;'Data Spread &amp; Correlation'!C$8+'Data Spread &amp; Correlation'!C$9,1,0)</f>
        <v>0</v>
      </c>
      <c r="AW220">
        <f>IF(AM220&gt;'Data Spread &amp; Correlation'!D$8+'Data Spread &amp; Correlation'!D$9,1,0)</f>
        <v>0</v>
      </c>
    </row>
    <row r="221" spans="1:49" x14ac:dyDescent="0.2">
      <c r="A221" t="str">
        <f t="shared" si="39"/>
        <v>Mississippi</v>
      </c>
      <c r="B221" t="str">
        <f t="shared" si="40"/>
        <v>2010</v>
      </c>
      <c r="C221" s="11" t="s">
        <v>250</v>
      </c>
      <c r="D221" s="19">
        <v>59</v>
      </c>
      <c r="E221" s="20">
        <v>67</v>
      </c>
      <c r="F221" s="20">
        <v>42</v>
      </c>
      <c r="G221" s="20">
        <v>61</v>
      </c>
      <c r="H221" s="20">
        <v>64</v>
      </c>
      <c r="I221" s="20">
        <v>55</v>
      </c>
      <c r="J221" s="20">
        <v>55</v>
      </c>
      <c r="K221" s="20">
        <v>64</v>
      </c>
      <c r="L221" s="20">
        <v>75</v>
      </c>
      <c r="M221" s="20">
        <v>138</v>
      </c>
      <c r="N221" s="21">
        <v>224</v>
      </c>
      <c r="O221" s="21">
        <f t="shared" si="51"/>
        <v>904</v>
      </c>
      <c r="P221" s="22">
        <v>6807876</v>
      </c>
      <c r="Q221" s="23">
        <v>3344552</v>
      </c>
      <c r="R221" s="23">
        <v>3463324</v>
      </c>
      <c r="S221" s="23">
        <v>448297</v>
      </c>
      <c r="T221" s="23">
        <v>443456</v>
      </c>
      <c r="U221" s="23">
        <v>471578</v>
      </c>
      <c r="V221" s="23">
        <v>510691</v>
      </c>
      <c r="W221" s="23">
        <v>468318</v>
      </c>
      <c r="X221" s="23">
        <v>460724</v>
      </c>
      <c r="Y221" s="23">
        <v>425892</v>
      </c>
      <c r="Z221" s="23">
        <v>448159</v>
      </c>
      <c r="AA221" s="23">
        <v>472644</v>
      </c>
      <c r="AB221" s="23">
        <v>523820</v>
      </c>
      <c r="AC221" s="23">
        <v>503644</v>
      </c>
      <c r="AD221" s="23">
        <v>436943</v>
      </c>
      <c r="AE221" s="23">
        <v>333338</v>
      </c>
      <c r="AF221" s="23">
        <v>244728</v>
      </c>
      <c r="AG221" s="23">
        <v>189632</v>
      </c>
      <c r="AH221" s="23">
        <v>164650</v>
      </c>
      <c r="AI221" s="23">
        <v>132473</v>
      </c>
      <c r="AJ221" s="24">
        <v>128451</v>
      </c>
      <c r="AK221" s="32">
        <f t="shared" si="41"/>
        <v>2.810636698438758E-4</v>
      </c>
      <c r="AL221" s="25">
        <f t="shared" si="42"/>
        <v>6.0107056131247585E-5</v>
      </c>
      <c r="AM221" s="25">
        <f t="shared" si="43"/>
        <v>4.2900524918565611E-5</v>
      </c>
      <c r="AN221" s="25">
        <f t="shared" si="44"/>
        <v>6.8800923962572297E-5</v>
      </c>
      <c r="AO221" s="25">
        <f t="shared" si="45"/>
        <v>6.9504552005152028E-5</v>
      </c>
      <c r="AP221" s="25">
        <f t="shared" si="46"/>
        <v>5.3529856033885374E-5</v>
      </c>
      <c r="AQ221" s="25">
        <f t="shared" si="47"/>
        <v>8.3086561917014706E-5</v>
      </c>
      <c r="AR221" s="25">
        <f t="shared" si="48"/>
        <v>1.7266783313380605E-4</v>
      </c>
      <c r="AS221" s="25">
        <f t="shared" si="49"/>
        <v>4.6445411496249026E-4</v>
      </c>
      <c r="AT221" s="33">
        <f t="shared" si="50"/>
        <v>7.0377030930082289E-3</v>
      </c>
      <c r="AV221">
        <f>IF(AL221&gt;'Data Spread &amp; Correlation'!C$8+'Data Spread &amp; Correlation'!C$9,1,0)</f>
        <v>0</v>
      </c>
      <c r="AW221">
        <f>IF(AM221&gt;'Data Spread &amp; Correlation'!D$8+'Data Spread &amp; Correlation'!D$9,1,0)</f>
        <v>0</v>
      </c>
    </row>
    <row r="222" spans="1:49" x14ac:dyDescent="0.2">
      <c r="A222" t="str">
        <f t="shared" si="39"/>
        <v>Mississippi</v>
      </c>
      <c r="B222" t="str">
        <f t="shared" si="40"/>
        <v>2011</v>
      </c>
      <c r="C222" s="11" t="s">
        <v>251</v>
      </c>
      <c r="D222" s="19">
        <v>41</v>
      </c>
      <c r="E222" s="20">
        <v>59</v>
      </c>
      <c r="F222" s="20">
        <v>61</v>
      </c>
      <c r="G222" s="20">
        <v>46</v>
      </c>
      <c r="H222" s="20">
        <v>48</v>
      </c>
      <c r="I222" s="20">
        <v>49</v>
      </c>
      <c r="J222" s="20">
        <v>65</v>
      </c>
      <c r="K222" s="20">
        <v>60</v>
      </c>
      <c r="L222" s="20">
        <v>76</v>
      </c>
      <c r="M222" s="20">
        <v>201</v>
      </c>
      <c r="N222" s="21">
        <v>217</v>
      </c>
      <c r="O222" s="21">
        <f t="shared" si="51"/>
        <v>923</v>
      </c>
      <c r="P222" s="22">
        <v>5643466</v>
      </c>
      <c r="Q222" s="23">
        <v>2756179</v>
      </c>
      <c r="R222" s="23">
        <v>2887287</v>
      </c>
      <c r="S222" s="23">
        <v>381191</v>
      </c>
      <c r="T222" s="23">
        <v>373061</v>
      </c>
      <c r="U222" s="23">
        <v>378405</v>
      </c>
      <c r="V222" s="23">
        <v>406584</v>
      </c>
      <c r="W222" s="23">
        <v>414603</v>
      </c>
      <c r="X222" s="23">
        <v>399382</v>
      </c>
      <c r="Y222" s="23">
        <v>361018</v>
      </c>
      <c r="Z222" s="23">
        <v>364050</v>
      </c>
      <c r="AA222" s="23">
        <v>381052</v>
      </c>
      <c r="AB222" s="23">
        <v>415675</v>
      </c>
      <c r="AC222" s="23">
        <v>408890</v>
      </c>
      <c r="AD222" s="23">
        <v>358073</v>
      </c>
      <c r="AE222" s="23">
        <v>303483</v>
      </c>
      <c r="AF222" s="23">
        <v>216507</v>
      </c>
      <c r="AG222" s="23">
        <v>166980</v>
      </c>
      <c r="AH222" s="23">
        <v>129512</v>
      </c>
      <c r="AI222" s="23">
        <v>98318</v>
      </c>
      <c r="AJ222" s="24">
        <v>87264</v>
      </c>
      <c r="AK222" s="32">
        <f t="shared" si="41"/>
        <v>2.6233567948876022E-4</v>
      </c>
      <c r="AL222" s="25">
        <f t="shared" si="42"/>
        <v>8.6497592705458398E-5</v>
      </c>
      <c r="AM222" s="25">
        <f t="shared" si="43"/>
        <v>7.4282715142835919E-5</v>
      </c>
      <c r="AN222" s="25">
        <f t="shared" si="44"/>
        <v>6.0494476591267753E-5</v>
      </c>
      <c r="AO222" s="25">
        <f t="shared" si="45"/>
        <v>6.4420710184645856E-5</v>
      </c>
      <c r="AP222" s="25">
        <f t="shared" si="46"/>
        <v>5.9425272719555158E-5</v>
      </c>
      <c r="AQ222" s="25">
        <f t="shared" si="47"/>
        <v>9.0695269939355101E-5</v>
      </c>
      <c r="AR222" s="25">
        <f t="shared" si="48"/>
        <v>1.9818142466367829E-4</v>
      </c>
      <c r="AS222" s="25">
        <f t="shared" si="49"/>
        <v>8.8223675547557392E-4</v>
      </c>
      <c r="AT222" s="33">
        <f t="shared" si="50"/>
        <v>1.0577099376604327E-2</v>
      </c>
      <c r="AV222">
        <f>IF(AL222&gt;'Data Spread &amp; Correlation'!C$8+'Data Spread &amp; Correlation'!C$9,1,0)</f>
        <v>0</v>
      </c>
      <c r="AW222">
        <f>IF(AM222&gt;'Data Spread &amp; Correlation'!D$8+'Data Spread &amp; Correlation'!D$9,1,0)</f>
        <v>0</v>
      </c>
    </row>
    <row r="223" spans="1:49" x14ac:dyDescent="0.2">
      <c r="A223" t="str">
        <f t="shared" si="39"/>
        <v>Mississippi</v>
      </c>
      <c r="B223" t="str">
        <f t="shared" si="40"/>
        <v>2012</v>
      </c>
      <c r="C223" s="11" t="s">
        <v>252</v>
      </c>
      <c r="D223" s="19">
        <v>62</v>
      </c>
      <c r="E223" s="20">
        <v>41</v>
      </c>
      <c r="F223" s="20">
        <v>50</v>
      </c>
      <c r="G223" s="20">
        <v>55</v>
      </c>
      <c r="H223" s="20">
        <v>61</v>
      </c>
      <c r="I223" s="20">
        <v>74</v>
      </c>
      <c r="J223" s="20">
        <v>57</v>
      </c>
      <c r="K223" s="20">
        <v>54</v>
      </c>
      <c r="L223" s="20">
        <v>84</v>
      </c>
      <c r="M223" s="20">
        <v>124</v>
      </c>
      <c r="N223" s="21">
        <v>237</v>
      </c>
      <c r="O223" s="21">
        <f t="shared" si="51"/>
        <v>899</v>
      </c>
      <c r="P223" s="22">
        <v>3365595</v>
      </c>
      <c r="Q223" s="23">
        <v>1656109</v>
      </c>
      <c r="R223" s="23">
        <v>1709486</v>
      </c>
      <c r="S223" s="23">
        <v>237845</v>
      </c>
      <c r="T223" s="23">
        <v>230754</v>
      </c>
      <c r="U223" s="23">
        <v>227606</v>
      </c>
      <c r="V223" s="23">
        <v>242539</v>
      </c>
      <c r="W223" s="23">
        <v>256071</v>
      </c>
      <c r="X223" s="23">
        <v>243353</v>
      </c>
      <c r="Y223" s="23">
        <v>222883</v>
      </c>
      <c r="Z223" s="23">
        <v>203730</v>
      </c>
      <c r="AA223" s="23">
        <v>216912</v>
      </c>
      <c r="AB223" s="23">
        <v>232506</v>
      </c>
      <c r="AC223" s="23">
        <v>234927</v>
      </c>
      <c r="AD223" s="23">
        <v>207129</v>
      </c>
      <c r="AE223" s="23">
        <v>174556</v>
      </c>
      <c r="AF223" s="23">
        <v>124897</v>
      </c>
      <c r="AG223" s="23">
        <v>98127</v>
      </c>
      <c r="AH223" s="23">
        <v>81728</v>
      </c>
      <c r="AI223" s="23">
        <v>64551</v>
      </c>
      <c r="AJ223" s="24">
        <v>65512</v>
      </c>
      <c r="AK223" s="32">
        <f t="shared" si="41"/>
        <v>4.3305514095314174E-4</v>
      </c>
      <c r="AL223" s="25">
        <f t="shared" si="42"/>
        <v>1.2435640108211885E-4</v>
      </c>
      <c r="AM223" s="25">
        <f t="shared" si="43"/>
        <v>1.0027877499448466E-4</v>
      </c>
      <c r="AN223" s="25">
        <f t="shared" si="44"/>
        <v>1.1796600863082216E-4</v>
      </c>
      <c r="AO223" s="25">
        <f t="shared" si="45"/>
        <v>1.4501642727069575E-4</v>
      </c>
      <c r="AP223" s="25">
        <f t="shared" si="46"/>
        <v>1.5831145854058228E-4</v>
      </c>
      <c r="AQ223" s="25">
        <f t="shared" si="47"/>
        <v>1.4147792027457198E-4</v>
      </c>
      <c r="AR223" s="25">
        <f t="shared" si="48"/>
        <v>3.7664107898701483E-4</v>
      </c>
      <c r="AS223" s="25">
        <f t="shared" si="49"/>
        <v>8.4769515788322319E-4</v>
      </c>
      <c r="AT223" s="33">
        <f t="shared" si="50"/>
        <v>1.3722676761509341E-2</v>
      </c>
      <c r="AV223">
        <f>IF(AL223&gt;'Data Spread &amp; Correlation'!C$8+'Data Spread &amp; Correlation'!C$9,1,0)</f>
        <v>0</v>
      </c>
      <c r="AW223">
        <f>IF(AM223&gt;'Data Spread &amp; Correlation'!D$8+'Data Spread &amp; Correlation'!D$9,1,0)</f>
        <v>0</v>
      </c>
    </row>
    <row r="224" spans="1:49" x14ac:dyDescent="0.2">
      <c r="A224" t="str">
        <f t="shared" si="39"/>
        <v>Mississippi</v>
      </c>
      <c r="B224" t="str">
        <f t="shared" si="40"/>
        <v>2013</v>
      </c>
      <c r="C224" s="11" t="s">
        <v>253</v>
      </c>
      <c r="D224" s="19">
        <v>59</v>
      </c>
      <c r="E224" s="20">
        <v>68</v>
      </c>
      <c r="F224" s="20">
        <v>58</v>
      </c>
      <c r="G224" s="20">
        <v>72</v>
      </c>
      <c r="H224" s="20">
        <v>62</v>
      </c>
      <c r="I224" s="20">
        <v>59</v>
      </c>
      <c r="J224" s="20">
        <v>42</v>
      </c>
      <c r="K224" s="20">
        <v>81</v>
      </c>
      <c r="L224" s="20">
        <v>103</v>
      </c>
      <c r="M224" s="20">
        <v>204</v>
      </c>
      <c r="N224" s="21">
        <v>282</v>
      </c>
      <c r="O224" s="21">
        <f t="shared" si="51"/>
        <v>1090</v>
      </c>
      <c r="P224" s="22">
        <v>3689256</v>
      </c>
      <c r="Q224" s="23">
        <v>1848034</v>
      </c>
      <c r="R224" s="23">
        <v>1841222</v>
      </c>
      <c r="S224" s="23">
        <v>253745</v>
      </c>
      <c r="T224" s="23">
        <v>250945</v>
      </c>
      <c r="U224" s="23">
        <v>255938</v>
      </c>
      <c r="V224" s="23">
        <v>246921</v>
      </c>
      <c r="W224" s="23">
        <v>257654</v>
      </c>
      <c r="X224" s="23">
        <v>250058</v>
      </c>
      <c r="Y224" s="23">
        <v>241130</v>
      </c>
      <c r="Z224" s="23">
        <v>225280</v>
      </c>
      <c r="AA224" s="23">
        <v>238566</v>
      </c>
      <c r="AB224" s="23">
        <v>244939</v>
      </c>
      <c r="AC224" s="23">
        <v>253599</v>
      </c>
      <c r="AD224" s="23">
        <v>238653</v>
      </c>
      <c r="AE224" s="23">
        <v>216062</v>
      </c>
      <c r="AF224" s="23">
        <v>164485</v>
      </c>
      <c r="AG224" s="23">
        <v>119712</v>
      </c>
      <c r="AH224" s="23">
        <v>88697</v>
      </c>
      <c r="AI224" s="23">
        <v>68772</v>
      </c>
      <c r="AJ224" s="24">
        <v>69958</v>
      </c>
      <c r="AK224" s="32">
        <f t="shared" si="41"/>
        <v>5.0050247295513209E-4</v>
      </c>
      <c r="AL224" s="25">
        <f t="shared" si="42"/>
        <v>8.285935807671593E-5</v>
      </c>
      <c r="AM224" s="25">
        <f t="shared" si="43"/>
        <v>1.1494822375266314E-4</v>
      </c>
      <c r="AN224" s="25">
        <f t="shared" si="44"/>
        <v>1.4658338558759578E-4</v>
      </c>
      <c r="AO224" s="25">
        <f t="shared" si="45"/>
        <v>1.3366505262522475E-4</v>
      </c>
      <c r="AP224" s="25">
        <f t="shared" si="46"/>
        <v>1.1834604383216525E-4</v>
      </c>
      <c r="AQ224" s="25">
        <f t="shared" si="47"/>
        <v>1.7813355618354353E-4</v>
      </c>
      <c r="AR224" s="25">
        <f t="shared" si="48"/>
        <v>3.6242465613641243E-4</v>
      </c>
      <c r="AS224" s="25">
        <f t="shared" si="49"/>
        <v>1.2954930811778826E-3</v>
      </c>
      <c r="AT224" s="33">
        <f t="shared" si="50"/>
        <v>1.5580777037651162E-2</v>
      </c>
      <c r="AV224">
        <f>IF(AL224&gt;'Data Spread &amp; Correlation'!C$8+'Data Spread &amp; Correlation'!C$9,1,0)</f>
        <v>0</v>
      </c>
      <c r="AW224">
        <f>IF(AM224&gt;'Data Spread &amp; Correlation'!D$8+'Data Spread &amp; Correlation'!D$9,1,0)</f>
        <v>0</v>
      </c>
    </row>
    <row r="225" spans="1:49" x14ac:dyDescent="0.2">
      <c r="A225" t="str">
        <f t="shared" si="39"/>
        <v>Mississippi</v>
      </c>
      <c r="B225" t="str">
        <f t="shared" si="40"/>
        <v>2014</v>
      </c>
      <c r="C225" s="11" t="s">
        <v>254</v>
      </c>
      <c r="D225" s="19">
        <v>38</v>
      </c>
      <c r="E225" s="20">
        <v>77</v>
      </c>
      <c r="F225" s="20">
        <v>48</v>
      </c>
      <c r="G225" s="20">
        <v>53</v>
      </c>
      <c r="H225" s="20">
        <v>53</v>
      </c>
      <c r="I225" s="20">
        <v>52</v>
      </c>
      <c r="J225" s="20">
        <v>56</v>
      </c>
      <c r="K225" s="20">
        <v>95</v>
      </c>
      <c r="L225" s="20">
        <v>121</v>
      </c>
      <c r="M225" s="20">
        <v>197</v>
      </c>
      <c r="N225" s="21">
        <v>236</v>
      </c>
      <c r="O225" s="21">
        <f t="shared" si="51"/>
        <v>1026</v>
      </c>
      <c r="P225" s="22">
        <v>3231124</v>
      </c>
      <c r="Q225" s="23">
        <v>1594066</v>
      </c>
      <c r="R225" s="23">
        <v>1637058</v>
      </c>
      <c r="S225" s="23">
        <v>215448</v>
      </c>
      <c r="T225" s="23">
        <v>221825</v>
      </c>
      <c r="U225" s="23">
        <v>225641</v>
      </c>
      <c r="V225" s="23">
        <v>223839</v>
      </c>
      <c r="W225" s="23">
        <v>218423</v>
      </c>
      <c r="X225" s="23">
        <v>207724</v>
      </c>
      <c r="Y225" s="23">
        <v>206827</v>
      </c>
      <c r="Z225" s="23">
        <v>203212</v>
      </c>
      <c r="AA225" s="23">
        <v>208446</v>
      </c>
      <c r="AB225" s="23">
        <v>218318</v>
      </c>
      <c r="AC225" s="23">
        <v>228492</v>
      </c>
      <c r="AD225" s="23">
        <v>210116</v>
      </c>
      <c r="AE225" s="23">
        <v>186637</v>
      </c>
      <c r="AF225" s="23">
        <v>149286</v>
      </c>
      <c r="AG225" s="23">
        <v>112544</v>
      </c>
      <c r="AH225" s="23">
        <v>82178</v>
      </c>
      <c r="AI225" s="23">
        <v>58851</v>
      </c>
      <c r="AJ225" s="24">
        <v>54042</v>
      </c>
      <c r="AK225" s="32">
        <f t="shared" si="41"/>
        <v>5.3377149010434073E-4</v>
      </c>
      <c r="AL225" s="25">
        <f t="shared" si="42"/>
        <v>1.2514917334501392E-4</v>
      </c>
      <c r="AM225" s="25">
        <f t="shared" si="43"/>
        <v>1.0853295105616128E-4</v>
      </c>
      <c r="AN225" s="25">
        <f t="shared" si="44"/>
        <v>1.2784916693000378E-4</v>
      </c>
      <c r="AO225" s="25">
        <f t="shared" si="45"/>
        <v>1.2874764974809186E-4</v>
      </c>
      <c r="AP225" s="25">
        <f t="shared" si="46"/>
        <v>1.1638056444573757E-4</v>
      </c>
      <c r="AQ225" s="25">
        <f t="shared" si="47"/>
        <v>2.3944368410572825E-4</v>
      </c>
      <c r="AR225" s="25">
        <f t="shared" si="48"/>
        <v>4.6213191765649469E-4</v>
      </c>
      <c r="AS225" s="25">
        <f t="shared" si="49"/>
        <v>1.396875819866836E-3</v>
      </c>
      <c r="AT225" s="33">
        <f t="shared" si="50"/>
        <v>1.8985233707116685E-2</v>
      </c>
      <c r="AV225">
        <f>IF(AL225&gt;'Data Spread &amp; Correlation'!C$8+'Data Spread &amp; Correlation'!C$9,1,0)</f>
        <v>0</v>
      </c>
      <c r="AW225">
        <f>IF(AM225&gt;'Data Spread &amp; Correlation'!D$8+'Data Spread &amp; Correlation'!D$9,1,0)</f>
        <v>0</v>
      </c>
    </row>
    <row r="226" spans="1:49" x14ac:dyDescent="0.2">
      <c r="A226" t="str">
        <f t="shared" si="39"/>
        <v>Mississippi</v>
      </c>
      <c r="B226" t="str">
        <f t="shared" si="40"/>
        <v>2015</v>
      </c>
      <c r="C226" s="11" t="s">
        <v>255</v>
      </c>
      <c r="D226" s="19">
        <v>53</v>
      </c>
      <c r="E226" s="20">
        <v>65</v>
      </c>
      <c r="F226" s="20">
        <v>53</v>
      </c>
      <c r="G226" s="20">
        <v>54</v>
      </c>
      <c r="H226" s="20">
        <v>48</v>
      </c>
      <c r="I226" s="20">
        <v>51</v>
      </c>
      <c r="J226" s="20">
        <v>25</v>
      </c>
      <c r="K226" s="20">
        <v>78</v>
      </c>
      <c r="L226" s="20">
        <v>134</v>
      </c>
      <c r="M226" s="20">
        <v>210</v>
      </c>
      <c r="N226" s="21">
        <v>290</v>
      </c>
      <c r="O226" s="21">
        <f t="shared" si="51"/>
        <v>1061</v>
      </c>
      <c r="P226" s="22">
        <v>3944560</v>
      </c>
      <c r="Q226" s="23">
        <v>1953216</v>
      </c>
      <c r="R226" s="23">
        <v>1991344</v>
      </c>
      <c r="S226" s="23">
        <v>237932</v>
      </c>
      <c r="T226" s="23">
        <v>255226</v>
      </c>
      <c r="U226" s="23">
        <v>260962</v>
      </c>
      <c r="V226" s="23">
        <v>258623</v>
      </c>
      <c r="W226" s="23">
        <v>235630</v>
      </c>
      <c r="X226" s="23">
        <v>239634</v>
      </c>
      <c r="Y226" s="23">
        <v>252153</v>
      </c>
      <c r="Z226" s="23">
        <v>256787</v>
      </c>
      <c r="AA226" s="23">
        <v>286461</v>
      </c>
      <c r="AB226" s="23">
        <v>300331</v>
      </c>
      <c r="AC226" s="23">
        <v>302141</v>
      </c>
      <c r="AD226" s="23">
        <v>268939</v>
      </c>
      <c r="AE226" s="23">
        <v>241011</v>
      </c>
      <c r="AF226" s="23">
        <v>185318</v>
      </c>
      <c r="AG226" s="23">
        <v>135966</v>
      </c>
      <c r="AH226" s="23">
        <v>94547</v>
      </c>
      <c r="AI226" s="23">
        <v>68960</v>
      </c>
      <c r="AJ226" s="24">
        <v>63451</v>
      </c>
      <c r="AK226" s="32">
        <f t="shared" si="41"/>
        <v>4.9594001647529546E-4</v>
      </c>
      <c r="AL226" s="25">
        <f t="shared" si="42"/>
        <v>4.8431966647810486E-5</v>
      </c>
      <c r="AM226" s="25">
        <f t="shared" si="43"/>
        <v>1.0723253070795725E-4</v>
      </c>
      <c r="AN226" s="25">
        <f t="shared" si="44"/>
        <v>1.0980363450030195E-4</v>
      </c>
      <c r="AO226" s="25">
        <f t="shared" si="45"/>
        <v>8.8357435278178662E-5</v>
      </c>
      <c r="AP226" s="25">
        <f t="shared" si="46"/>
        <v>8.4651236903955708E-5</v>
      </c>
      <c r="AQ226" s="25">
        <f t="shared" si="47"/>
        <v>1.5295617217374251E-4</v>
      </c>
      <c r="AR226" s="25">
        <f t="shared" si="48"/>
        <v>4.1707648062150619E-4</v>
      </c>
      <c r="AS226" s="25">
        <f t="shared" si="49"/>
        <v>1.2843486823194113E-3</v>
      </c>
      <c r="AT226" s="33">
        <f t="shared" si="50"/>
        <v>1.6721564671951586E-2</v>
      </c>
      <c r="AV226">
        <f>IF(AL226&gt;'Data Spread &amp; Correlation'!C$8+'Data Spread &amp; Correlation'!C$9,1,0)</f>
        <v>0</v>
      </c>
      <c r="AW226">
        <f>IF(AM226&gt;'Data Spread &amp; Correlation'!D$8+'Data Spread &amp; Correlation'!D$9,1,0)</f>
        <v>0</v>
      </c>
    </row>
    <row r="227" spans="1:49" x14ac:dyDescent="0.2">
      <c r="A227" t="str">
        <f t="shared" si="39"/>
        <v>Mississippi</v>
      </c>
      <c r="B227" t="str">
        <f t="shared" si="40"/>
        <v>2016</v>
      </c>
      <c r="C227" s="11" t="s">
        <v>256</v>
      </c>
      <c r="D227" s="19">
        <v>55</v>
      </c>
      <c r="E227" s="20">
        <v>47</v>
      </c>
      <c r="F227" s="20">
        <v>47</v>
      </c>
      <c r="G227" s="20">
        <v>72</v>
      </c>
      <c r="H227" s="20">
        <v>34</v>
      </c>
      <c r="I227" s="20">
        <v>68</v>
      </c>
      <c r="J227" s="20">
        <v>65</v>
      </c>
      <c r="K227" s="20">
        <v>90</v>
      </c>
      <c r="L227" s="20">
        <v>147</v>
      </c>
      <c r="M227" s="20">
        <v>206</v>
      </c>
      <c r="N227" s="21">
        <v>263</v>
      </c>
      <c r="O227" s="21">
        <f t="shared" si="51"/>
        <v>1094</v>
      </c>
      <c r="P227" s="22">
        <v>6548815</v>
      </c>
      <c r="Q227" s="23">
        <v>3193461</v>
      </c>
      <c r="R227" s="23">
        <v>3355354</v>
      </c>
      <c r="S227" s="23">
        <v>393104</v>
      </c>
      <c r="T227" s="23">
        <v>416480</v>
      </c>
      <c r="U227" s="23">
        <v>410859</v>
      </c>
      <c r="V227" s="23">
        <v>433209</v>
      </c>
      <c r="W227" s="23">
        <v>463010</v>
      </c>
      <c r="X227" s="23">
        <v>420698</v>
      </c>
      <c r="Y227" s="23">
        <v>407393</v>
      </c>
      <c r="Z227" s="23">
        <v>384397</v>
      </c>
      <c r="AA227" s="23">
        <v>417416</v>
      </c>
      <c r="AB227" s="23">
        <v>438634</v>
      </c>
      <c r="AC227" s="23">
        <v>474422</v>
      </c>
      <c r="AD227" s="23">
        <v>456822</v>
      </c>
      <c r="AE227" s="23">
        <v>416071</v>
      </c>
      <c r="AF227" s="23">
        <v>344453</v>
      </c>
      <c r="AG227" s="23">
        <v>248100</v>
      </c>
      <c r="AH227" s="23">
        <v>176329</v>
      </c>
      <c r="AI227" s="23">
        <v>125997</v>
      </c>
      <c r="AJ227" s="24">
        <v>123096</v>
      </c>
      <c r="AK227" s="32">
        <f t="shared" si="41"/>
        <v>2.5947332003744557E-4</v>
      </c>
      <c r="AL227" s="25">
        <f t="shared" si="42"/>
        <v>7.8565134727119114E-5</v>
      </c>
      <c r="AM227" s="25">
        <f t="shared" si="43"/>
        <v>5.2442539156166073E-5</v>
      </c>
      <c r="AN227" s="25">
        <f t="shared" si="44"/>
        <v>8.6946965973546382E-5</v>
      </c>
      <c r="AO227" s="25">
        <f t="shared" si="45"/>
        <v>4.2403902156737295E-5</v>
      </c>
      <c r="AP227" s="25">
        <f t="shared" si="46"/>
        <v>7.447516910244279E-5</v>
      </c>
      <c r="AQ227" s="25">
        <f t="shared" si="47"/>
        <v>1.0310542071021306E-4</v>
      </c>
      <c r="AR227" s="25">
        <f t="shared" si="48"/>
        <v>2.4807907478318394E-4</v>
      </c>
      <c r="AS227" s="25">
        <f t="shared" si="49"/>
        <v>6.8138367193030039E-4</v>
      </c>
      <c r="AT227" s="33">
        <f t="shared" si="50"/>
        <v>8.8873724572691229E-3</v>
      </c>
      <c r="AV227">
        <f>IF(AL227&gt;'Data Spread &amp; Correlation'!C$8+'Data Spread &amp; Correlation'!C$9,1,0)</f>
        <v>0</v>
      </c>
      <c r="AW227">
        <f>IF(AM227&gt;'Data Spread &amp; Correlation'!D$8+'Data Spread &amp; Correlation'!D$9,1,0)</f>
        <v>0</v>
      </c>
    </row>
    <row r="228" spans="1:49" x14ac:dyDescent="0.2">
      <c r="A228" t="str">
        <f t="shared" si="39"/>
        <v>Mississippi</v>
      </c>
      <c r="B228" t="str">
        <f t="shared" si="40"/>
        <v>2017</v>
      </c>
      <c r="C228" s="11" t="s">
        <v>257</v>
      </c>
      <c r="D228" s="19">
        <v>55</v>
      </c>
      <c r="E228" s="20">
        <v>55</v>
      </c>
      <c r="F228" s="20">
        <v>47</v>
      </c>
      <c r="G228" s="20">
        <v>67</v>
      </c>
      <c r="H228" s="20">
        <v>45</v>
      </c>
      <c r="I228" s="20">
        <v>52</v>
      </c>
      <c r="J228" s="20">
        <v>68</v>
      </c>
      <c r="K228" s="20">
        <v>88</v>
      </c>
      <c r="L228" s="20">
        <v>154</v>
      </c>
      <c r="M228" s="20">
        <v>212</v>
      </c>
      <c r="N228" s="21">
        <v>219</v>
      </c>
      <c r="O228" s="21">
        <f t="shared" si="51"/>
        <v>1062</v>
      </c>
      <c r="P228" s="22">
        <v>11091629</v>
      </c>
      <c r="Q228" s="23">
        <v>5382439</v>
      </c>
      <c r="R228" s="23">
        <v>5709190</v>
      </c>
      <c r="S228" s="23">
        <v>712400</v>
      </c>
      <c r="T228" s="23">
        <v>706977</v>
      </c>
      <c r="U228" s="23">
        <v>706420</v>
      </c>
      <c r="V228" s="23">
        <v>738736</v>
      </c>
      <c r="W228" s="23">
        <v>811045</v>
      </c>
      <c r="X228" s="23">
        <v>818536</v>
      </c>
      <c r="Y228" s="23">
        <v>774259</v>
      </c>
      <c r="Z228" s="23">
        <v>710081</v>
      </c>
      <c r="AA228" s="23">
        <v>700793</v>
      </c>
      <c r="AB228" s="23">
        <v>733256</v>
      </c>
      <c r="AC228" s="23">
        <v>772789</v>
      </c>
      <c r="AD228" s="23">
        <v>729710</v>
      </c>
      <c r="AE228" s="23">
        <v>635562</v>
      </c>
      <c r="AF228" s="23">
        <v>504379</v>
      </c>
      <c r="AG228" s="23">
        <v>361184</v>
      </c>
      <c r="AH228" s="23">
        <v>263618</v>
      </c>
      <c r="AI228" s="23">
        <v>198564</v>
      </c>
      <c r="AJ228" s="24">
        <v>212099</v>
      </c>
      <c r="AK228" s="32">
        <f t="shared" si="41"/>
        <v>1.5440763615946098E-4</v>
      </c>
      <c r="AL228" s="25">
        <f t="shared" si="42"/>
        <v>4.8111040280968476E-5</v>
      </c>
      <c r="AM228" s="25">
        <f t="shared" si="43"/>
        <v>3.0326865537775984E-5</v>
      </c>
      <c r="AN228" s="25">
        <f t="shared" si="44"/>
        <v>4.2064421347379922E-5</v>
      </c>
      <c r="AO228" s="25">
        <f t="shared" si="45"/>
        <v>3.1895123164790052E-5</v>
      </c>
      <c r="AP228" s="25">
        <f t="shared" si="46"/>
        <v>3.4527520758011877E-5</v>
      </c>
      <c r="AQ228" s="25">
        <f t="shared" si="47"/>
        <v>6.4456020485295244E-5</v>
      </c>
      <c r="AR228" s="25">
        <f t="shared" si="48"/>
        <v>1.7791888054364616E-4</v>
      </c>
      <c r="AS228" s="25">
        <f t="shared" si="49"/>
        <v>4.5869376133211593E-4</v>
      </c>
      <c r="AT228" s="33">
        <f t="shared" si="50"/>
        <v>5.0070957430256623E-3</v>
      </c>
      <c r="AV228">
        <f>IF(AL228&gt;'Data Spread &amp; Correlation'!C$8+'Data Spread &amp; Correlation'!C$9,1,0)</f>
        <v>0</v>
      </c>
      <c r="AW228">
        <f>IF(AM228&gt;'Data Spread &amp; Correlation'!D$8+'Data Spread &amp; Correlation'!D$9,1,0)</f>
        <v>0</v>
      </c>
    </row>
    <row r="229" spans="1:49" x14ac:dyDescent="0.2">
      <c r="A229" t="str">
        <f t="shared" si="39"/>
        <v>Missouri</v>
      </c>
      <c r="B229" t="str">
        <f t="shared" si="40"/>
        <v>2009</v>
      </c>
      <c r="C229" s="11" t="s">
        <v>258</v>
      </c>
      <c r="D229" s="19">
        <v>60</v>
      </c>
      <c r="E229" s="20">
        <v>55</v>
      </c>
      <c r="F229" s="20">
        <v>43</v>
      </c>
      <c r="G229" s="20">
        <v>56</v>
      </c>
      <c r="H229" s="20">
        <v>57</v>
      </c>
      <c r="I229" s="20">
        <v>70</v>
      </c>
      <c r="J229" s="20">
        <v>43</v>
      </c>
      <c r="K229" s="20">
        <v>91</v>
      </c>
      <c r="L229" s="20">
        <v>148</v>
      </c>
      <c r="M229" s="20">
        <v>346</v>
      </c>
      <c r="N229" s="21">
        <v>620</v>
      </c>
      <c r="O229" s="21">
        <f t="shared" si="51"/>
        <v>1589</v>
      </c>
      <c r="P229" s="22">
        <v>5481370</v>
      </c>
      <c r="Q229" s="23">
        <v>2676375</v>
      </c>
      <c r="R229" s="23">
        <v>2804995</v>
      </c>
      <c r="S229" s="23">
        <v>368152</v>
      </c>
      <c r="T229" s="23">
        <v>357613</v>
      </c>
      <c r="U229" s="23">
        <v>375760</v>
      </c>
      <c r="V229" s="23">
        <v>394638</v>
      </c>
      <c r="W229" s="23">
        <v>395156</v>
      </c>
      <c r="X229" s="23">
        <v>360601</v>
      </c>
      <c r="Y229" s="23">
        <v>328634</v>
      </c>
      <c r="Z229" s="23">
        <v>356573</v>
      </c>
      <c r="AA229" s="23">
        <v>387493</v>
      </c>
      <c r="AB229" s="23">
        <v>422183</v>
      </c>
      <c r="AC229" s="23">
        <v>388351</v>
      </c>
      <c r="AD229" s="23">
        <v>335275</v>
      </c>
      <c r="AE229" s="23">
        <v>275141</v>
      </c>
      <c r="AF229" s="23">
        <v>209716</v>
      </c>
      <c r="AG229" s="23">
        <v>168224</v>
      </c>
      <c r="AH229" s="23">
        <v>143095</v>
      </c>
      <c r="AI229" s="23">
        <v>110866</v>
      </c>
      <c r="AJ229" s="24">
        <v>102207</v>
      </c>
      <c r="AK229" s="32">
        <f t="shared" si="41"/>
        <v>3.1237097720506748E-4</v>
      </c>
      <c r="AL229" s="25">
        <f t="shared" si="42"/>
        <v>5.8633192113699304E-5</v>
      </c>
      <c r="AM229" s="25">
        <f t="shared" si="43"/>
        <v>5.4444576687085491E-5</v>
      </c>
      <c r="AN229" s="25">
        <f t="shared" si="44"/>
        <v>8.1249501258641834E-5</v>
      </c>
      <c r="AO229" s="25">
        <f t="shared" si="45"/>
        <v>7.6606107522719764E-5</v>
      </c>
      <c r="AP229" s="25">
        <f t="shared" si="46"/>
        <v>8.6362817599261715E-5</v>
      </c>
      <c r="AQ229" s="25">
        <f t="shared" si="47"/>
        <v>1.4907866110980053E-4</v>
      </c>
      <c r="AR229" s="25">
        <f t="shared" si="48"/>
        <v>3.9159654971688629E-4</v>
      </c>
      <c r="AS229" s="25">
        <f t="shared" si="49"/>
        <v>1.3624139139474171E-3</v>
      </c>
      <c r="AT229" s="33">
        <f t="shared" si="50"/>
        <v>1.5546880350660914E-2</v>
      </c>
      <c r="AV229">
        <f>IF(AL229&gt;'Data Spread &amp; Correlation'!C$8+'Data Spread &amp; Correlation'!C$9,1,0)</f>
        <v>0</v>
      </c>
      <c r="AW229">
        <f>IF(AM229&gt;'Data Spread &amp; Correlation'!D$8+'Data Spread &amp; Correlation'!D$9,1,0)</f>
        <v>0</v>
      </c>
    </row>
    <row r="230" spans="1:49" x14ac:dyDescent="0.2">
      <c r="A230" t="str">
        <f t="shared" si="39"/>
        <v>Missouri</v>
      </c>
      <c r="B230" t="str">
        <f t="shared" si="40"/>
        <v>2010</v>
      </c>
      <c r="C230" s="11" t="s">
        <v>259</v>
      </c>
      <c r="D230" s="19">
        <v>73</v>
      </c>
      <c r="E230" s="20">
        <v>41</v>
      </c>
      <c r="F230" s="20">
        <v>62</v>
      </c>
      <c r="G230" s="20">
        <v>40</v>
      </c>
      <c r="H230" s="20">
        <v>43</v>
      </c>
      <c r="I230" s="20">
        <v>57</v>
      </c>
      <c r="J230" s="20">
        <v>44</v>
      </c>
      <c r="K230" s="20">
        <v>70</v>
      </c>
      <c r="L230" s="20">
        <v>129</v>
      </c>
      <c r="M230" s="20">
        <v>312</v>
      </c>
      <c r="N230" s="21">
        <v>568</v>
      </c>
      <c r="O230" s="21">
        <f t="shared" si="51"/>
        <v>1439</v>
      </c>
      <c r="P230" s="22">
        <v>4182679</v>
      </c>
      <c r="Q230" s="23">
        <v>2043400</v>
      </c>
      <c r="R230" s="23">
        <v>2139279</v>
      </c>
      <c r="S230" s="23">
        <v>294609</v>
      </c>
      <c r="T230" s="23">
        <v>293274</v>
      </c>
      <c r="U230" s="23">
        <v>298751</v>
      </c>
      <c r="V230" s="23">
        <v>324054</v>
      </c>
      <c r="W230" s="23">
        <v>310244</v>
      </c>
      <c r="X230" s="23">
        <v>274960</v>
      </c>
      <c r="Y230" s="23">
        <v>259054</v>
      </c>
      <c r="Z230" s="23">
        <v>269114</v>
      </c>
      <c r="AA230" s="23">
        <v>289830</v>
      </c>
      <c r="AB230" s="23">
        <v>306626</v>
      </c>
      <c r="AC230" s="23">
        <v>289359</v>
      </c>
      <c r="AD230" s="23">
        <v>254307</v>
      </c>
      <c r="AE230" s="23">
        <v>205953</v>
      </c>
      <c r="AF230" s="23">
        <v>159098</v>
      </c>
      <c r="AG230" s="23">
        <v>122220</v>
      </c>
      <c r="AH230" s="23">
        <v>95246</v>
      </c>
      <c r="AI230" s="23">
        <v>72019</v>
      </c>
      <c r="AJ230" s="24">
        <v>63666</v>
      </c>
      <c r="AK230" s="32">
        <f t="shared" si="41"/>
        <v>3.8695355539036488E-4</v>
      </c>
      <c r="AL230" s="25">
        <f t="shared" si="42"/>
        <v>7.432118576073646E-5</v>
      </c>
      <c r="AM230" s="25">
        <f t="shared" si="43"/>
        <v>9.7745854472188148E-5</v>
      </c>
      <c r="AN230" s="25">
        <f t="shared" si="44"/>
        <v>7.4904403255345362E-5</v>
      </c>
      <c r="AO230" s="25">
        <f t="shared" si="45"/>
        <v>7.6930783763668628E-5</v>
      </c>
      <c r="AP230" s="25">
        <f t="shared" si="46"/>
        <v>9.5639990939369281E-5</v>
      </c>
      <c r="AQ230" s="25">
        <f t="shared" si="47"/>
        <v>1.5208795028896711E-4</v>
      </c>
      <c r="AR230" s="25">
        <f t="shared" si="48"/>
        <v>4.5855579806482346E-4</v>
      </c>
      <c r="AS230" s="25">
        <f t="shared" si="49"/>
        <v>1.8653035602188145E-3</v>
      </c>
      <c r="AT230" s="33">
        <f t="shared" si="50"/>
        <v>2.2602330914459838E-2</v>
      </c>
      <c r="AV230">
        <f>IF(AL230&gt;'Data Spread &amp; Correlation'!C$8+'Data Spread &amp; Correlation'!C$9,1,0)</f>
        <v>0</v>
      </c>
      <c r="AW230">
        <f>IF(AM230&gt;'Data Spread &amp; Correlation'!D$8+'Data Spread &amp; Correlation'!D$9,1,0)</f>
        <v>0</v>
      </c>
    </row>
    <row r="231" spans="1:49" x14ac:dyDescent="0.2">
      <c r="A231" t="str">
        <f t="shared" si="39"/>
        <v>Missouri</v>
      </c>
      <c r="B231" t="str">
        <f t="shared" si="40"/>
        <v>2011</v>
      </c>
      <c r="C231" s="11" t="s">
        <v>260</v>
      </c>
      <c r="D231" s="19">
        <v>49</v>
      </c>
      <c r="E231" s="20">
        <v>52</v>
      </c>
      <c r="F231" s="20">
        <v>34</v>
      </c>
      <c r="G231" s="20">
        <v>60</v>
      </c>
      <c r="H231" s="20">
        <v>58</v>
      </c>
      <c r="I231" s="20">
        <v>69</v>
      </c>
      <c r="J231" s="20">
        <v>67</v>
      </c>
      <c r="K231" s="20">
        <v>67</v>
      </c>
      <c r="L231" s="20">
        <v>143</v>
      </c>
      <c r="M231" s="20">
        <v>310</v>
      </c>
      <c r="N231" s="21">
        <v>562</v>
      </c>
      <c r="O231" s="21">
        <f t="shared" si="51"/>
        <v>1471</v>
      </c>
      <c r="P231" s="22">
        <v>17217847</v>
      </c>
      <c r="Q231" s="23">
        <v>8382420</v>
      </c>
      <c r="R231" s="23">
        <v>8835427</v>
      </c>
      <c r="S231" s="23">
        <v>1024149</v>
      </c>
      <c r="T231" s="23">
        <v>1062187</v>
      </c>
      <c r="U231" s="23">
        <v>1116664</v>
      </c>
      <c r="V231" s="23">
        <v>1244601</v>
      </c>
      <c r="W231" s="23">
        <v>1206989</v>
      </c>
      <c r="X231" s="23">
        <v>1120659</v>
      </c>
      <c r="Y231" s="23">
        <v>1046473</v>
      </c>
      <c r="Z231" s="23">
        <v>1119663</v>
      </c>
      <c r="AA231" s="23">
        <v>1252508</v>
      </c>
      <c r="AB231" s="23">
        <v>1350082</v>
      </c>
      <c r="AC231" s="23">
        <v>1299046</v>
      </c>
      <c r="AD231" s="23">
        <v>1130674</v>
      </c>
      <c r="AE231" s="23">
        <v>952154</v>
      </c>
      <c r="AF231" s="23">
        <v>682273</v>
      </c>
      <c r="AG231" s="23">
        <v>512984</v>
      </c>
      <c r="AH231" s="23">
        <v>425580</v>
      </c>
      <c r="AI231" s="23">
        <v>342407</v>
      </c>
      <c r="AJ231" s="24">
        <v>328108</v>
      </c>
      <c r="AK231" s="32">
        <f t="shared" si="41"/>
        <v>9.8618462743214118E-5</v>
      </c>
      <c r="AL231" s="25">
        <f t="shared" si="42"/>
        <v>3.075015225914943E-5</v>
      </c>
      <c r="AM231" s="25">
        <f t="shared" si="43"/>
        <v>1.3868550614091263E-5</v>
      </c>
      <c r="AN231" s="25">
        <f t="shared" si="44"/>
        <v>2.7686361513742586E-5</v>
      </c>
      <c r="AO231" s="25">
        <f t="shared" si="45"/>
        <v>2.4450176652526315E-5</v>
      </c>
      <c r="AP231" s="25">
        <f t="shared" si="46"/>
        <v>2.6046306558233501E-5</v>
      </c>
      <c r="AQ231" s="25">
        <f t="shared" si="47"/>
        <v>3.2167802622204043E-5</v>
      </c>
      <c r="AR231" s="25">
        <f t="shared" si="48"/>
        <v>1.1963954195624874E-4</v>
      </c>
      <c r="AS231" s="25">
        <f t="shared" si="49"/>
        <v>4.0365266599564839E-4</v>
      </c>
      <c r="AT231" s="33">
        <f t="shared" si="50"/>
        <v>4.4832798956441168E-3</v>
      </c>
      <c r="AV231">
        <f>IF(AL231&gt;'Data Spread &amp; Correlation'!C$8+'Data Spread &amp; Correlation'!C$9,1,0)</f>
        <v>0</v>
      </c>
      <c r="AW231">
        <f>IF(AM231&gt;'Data Spread &amp; Correlation'!D$8+'Data Spread &amp; Correlation'!D$9,1,0)</f>
        <v>0</v>
      </c>
    </row>
    <row r="232" spans="1:49" x14ac:dyDescent="0.2">
      <c r="A232" t="str">
        <f t="shared" si="39"/>
        <v>Missouri</v>
      </c>
      <c r="B232" t="str">
        <f t="shared" si="40"/>
        <v>2012</v>
      </c>
      <c r="C232" s="11" t="s">
        <v>261</v>
      </c>
      <c r="D232" s="19">
        <v>50</v>
      </c>
      <c r="E232" s="20">
        <v>60</v>
      </c>
      <c r="F232" s="20">
        <v>51</v>
      </c>
      <c r="G232" s="20">
        <v>46</v>
      </c>
      <c r="H232" s="20">
        <v>48</v>
      </c>
      <c r="I232" s="20">
        <v>46</v>
      </c>
      <c r="J232" s="20">
        <v>54</v>
      </c>
      <c r="K232" s="20">
        <v>105</v>
      </c>
      <c r="L232" s="20">
        <v>139</v>
      </c>
      <c r="M232" s="20">
        <v>317</v>
      </c>
      <c r="N232" s="21">
        <v>573</v>
      </c>
      <c r="O232" s="21">
        <f t="shared" si="51"/>
        <v>1489</v>
      </c>
      <c r="P232" s="22">
        <v>3540668</v>
      </c>
      <c r="Q232" s="23">
        <v>1754184</v>
      </c>
      <c r="R232" s="23">
        <v>1786484</v>
      </c>
      <c r="S232" s="23">
        <v>246440</v>
      </c>
      <c r="T232" s="23">
        <v>246178</v>
      </c>
      <c r="U232" s="23">
        <v>246801</v>
      </c>
      <c r="V232" s="23">
        <v>244388</v>
      </c>
      <c r="W232" s="23">
        <v>239838</v>
      </c>
      <c r="X232" s="23">
        <v>238909</v>
      </c>
      <c r="Y232" s="23">
        <v>226537</v>
      </c>
      <c r="Z232" s="23">
        <v>222767</v>
      </c>
      <c r="AA232" s="23">
        <v>234976</v>
      </c>
      <c r="AB232" s="23">
        <v>256649</v>
      </c>
      <c r="AC232" s="23">
        <v>257707</v>
      </c>
      <c r="AD232" s="23">
        <v>231553</v>
      </c>
      <c r="AE232" s="23">
        <v>192883</v>
      </c>
      <c r="AF232" s="23">
        <v>140890</v>
      </c>
      <c r="AG232" s="23">
        <v>103729</v>
      </c>
      <c r="AH232" s="23">
        <v>82562</v>
      </c>
      <c r="AI232" s="23">
        <v>65125</v>
      </c>
      <c r="AJ232" s="24">
        <v>64299</v>
      </c>
      <c r="AK232" s="32">
        <f t="shared" si="41"/>
        <v>4.4635611102093818E-4</v>
      </c>
      <c r="AL232" s="25">
        <f t="shared" si="42"/>
        <v>1.0953813448443037E-4</v>
      </c>
      <c r="AM232" s="25">
        <f t="shared" si="43"/>
        <v>1.0532272120869181E-4</v>
      </c>
      <c r="AN232" s="25">
        <f t="shared" si="44"/>
        <v>9.8829939455919699E-5</v>
      </c>
      <c r="AO232" s="25">
        <f t="shared" si="45"/>
        <v>1.0486233541528761E-4</v>
      </c>
      <c r="AP232" s="25">
        <f t="shared" si="46"/>
        <v>8.9432222040765542E-5</v>
      </c>
      <c r="AQ232" s="25">
        <f t="shared" si="47"/>
        <v>2.4738712079088484E-4</v>
      </c>
      <c r="AR232" s="25">
        <f t="shared" si="48"/>
        <v>5.6823059533396829E-4</v>
      </c>
      <c r="AS232" s="25">
        <f t="shared" si="49"/>
        <v>2.1464313040416559E-3</v>
      </c>
      <c r="AT232" s="33">
        <f t="shared" si="50"/>
        <v>2.3157436352042801E-2</v>
      </c>
      <c r="AV232">
        <f>IF(AL232&gt;'Data Spread &amp; Correlation'!C$8+'Data Spread &amp; Correlation'!C$9,1,0)</f>
        <v>0</v>
      </c>
      <c r="AW232">
        <f>IF(AM232&gt;'Data Spread &amp; Correlation'!D$8+'Data Spread &amp; Correlation'!D$9,1,0)</f>
        <v>0</v>
      </c>
    </row>
    <row r="233" spans="1:49" x14ac:dyDescent="0.2">
      <c r="A233" t="str">
        <f t="shared" si="39"/>
        <v>Missouri</v>
      </c>
      <c r="B233" t="str">
        <f t="shared" si="40"/>
        <v>2013</v>
      </c>
      <c r="C233" s="11" t="s">
        <v>262</v>
      </c>
      <c r="D233" s="19">
        <v>59</v>
      </c>
      <c r="E233" s="20">
        <v>65</v>
      </c>
      <c r="F233" s="20">
        <v>52</v>
      </c>
      <c r="G233" s="20">
        <v>60</v>
      </c>
      <c r="H233" s="20">
        <v>49</v>
      </c>
      <c r="I233" s="20">
        <v>60</v>
      </c>
      <c r="J233" s="20">
        <v>49</v>
      </c>
      <c r="K233" s="20">
        <v>82</v>
      </c>
      <c r="L233" s="20">
        <v>170</v>
      </c>
      <c r="M233" s="20">
        <v>318</v>
      </c>
      <c r="N233" s="21">
        <v>647</v>
      </c>
      <c r="O233" s="21">
        <f t="shared" si="51"/>
        <v>1611</v>
      </c>
      <c r="P233" s="22">
        <v>10462367</v>
      </c>
      <c r="Q233" s="23">
        <v>5128425</v>
      </c>
      <c r="R233" s="23">
        <v>5333942</v>
      </c>
      <c r="S233" s="23">
        <v>672726</v>
      </c>
      <c r="T233" s="23">
        <v>682227</v>
      </c>
      <c r="U233" s="23">
        <v>703109</v>
      </c>
      <c r="V233" s="23">
        <v>736485</v>
      </c>
      <c r="W233" s="23">
        <v>750144</v>
      </c>
      <c r="X233" s="23">
        <v>758657</v>
      </c>
      <c r="Y233" s="23">
        <v>729765</v>
      </c>
      <c r="Z233" s="23">
        <v>684825</v>
      </c>
      <c r="AA233" s="23">
        <v>695468</v>
      </c>
      <c r="AB233" s="23">
        <v>725784</v>
      </c>
      <c r="AC233" s="23">
        <v>748202</v>
      </c>
      <c r="AD233" s="23">
        <v>662493</v>
      </c>
      <c r="AE233" s="23">
        <v>561409</v>
      </c>
      <c r="AF233" s="23">
        <v>412338</v>
      </c>
      <c r="AG233" s="23">
        <v>311804</v>
      </c>
      <c r="AH233" s="23">
        <v>237574</v>
      </c>
      <c r="AI233" s="23">
        <v>188861</v>
      </c>
      <c r="AJ233" s="24">
        <v>195299</v>
      </c>
      <c r="AK233" s="32">
        <f t="shared" si="41"/>
        <v>1.8432467304667873E-4</v>
      </c>
      <c r="AL233" s="25">
        <f t="shared" si="42"/>
        <v>3.5370480518805547E-5</v>
      </c>
      <c r="AM233" s="25">
        <f t="shared" si="43"/>
        <v>3.4978464701011486E-5</v>
      </c>
      <c r="AN233" s="25">
        <f t="shared" si="44"/>
        <v>4.0311148316808001E-5</v>
      </c>
      <c r="AO233" s="25">
        <f t="shared" si="45"/>
        <v>3.5499709119730377E-5</v>
      </c>
      <c r="AP233" s="25">
        <f t="shared" si="46"/>
        <v>4.070594971729718E-5</v>
      </c>
      <c r="AQ233" s="25">
        <f t="shared" si="47"/>
        <v>6.6998828337562982E-5</v>
      </c>
      <c r="AR233" s="25">
        <f t="shared" si="48"/>
        <v>2.3476058563099501E-4</v>
      </c>
      <c r="AS233" s="25">
        <f t="shared" si="49"/>
        <v>7.4571740124520732E-4</v>
      </c>
      <c r="AT233" s="33">
        <f t="shared" si="50"/>
        <v>8.2488901632880862E-3</v>
      </c>
      <c r="AV233">
        <f>IF(AL233&gt;'Data Spread &amp; Correlation'!C$8+'Data Spread &amp; Correlation'!C$9,1,0)</f>
        <v>0</v>
      </c>
      <c r="AW233">
        <f>IF(AM233&gt;'Data Spread &amp; Correlation'!D$8+'Data Spread &amp; Correlation'!D$9,1,0)</f>
        <v>0</v>
      </c>
    </row>
    <row r="234" spans="1:49" x14ac:dyDescent="0.2">
      <c r="A234" t="str">
        <f t="shared" si="39"/>
        <v>Missouri</v>
      </c>
      <c r="B234" t="str">
        <f t="shared" si="40"/>
        <v>2014</v>
      </c>
      <c r="C234" s="11" t="s">
        <v>263</v>
      </c>
      <c r="D234" s="19">
        <v>80</v>
      </c>
      <c r="E234" s="20">
        <v>59</v>
      </c>
      <c r="F234" s="20">
        <v>76</v>
      </c>
      <c r="G234" s="20">
        <v>75</v>
      </c>
      <c r="H234" s="20">
        <v>82</v>
      </c>
      <c r="I234" s="20">
        <v>48</v>
      </c>
      <c r="J234" s="20">
        <v>38</v>
      </c>
      <c r="K234" s="20">
        <v>99</v>
      </c>
      <c r="L234" s="20">
        <v>158</v>
      </c>
      <c r="M234" s="20">
        <v>355</v>
      </c>
      <c r="N234" s="21">
        <v>586</v>
      </c>
      <c r="O234" s="21">
        <f t="shared" si="51"/>
        <v>1656</v>
      </c>
      <c r="P234" s="22">
        <v>37761682</v>
      </c>
      <c r="Q234" s="23">
        <v>18751202</v>
      </c>
      <c r="R234" s="23">
        <v>19010480</v>
      </c>
      <c r="S234" s="23">
        <v>2494598</v>
      </c>
      <c r="T234" s="23">
        <v>2498314</v>
      </c>
      <c r="U234" s="23">
        <v>2505950</v>
      </c>
      <c r="V234" s="23">
        <v>2655317</v>
      </c>
      <c r="W234" s="23">
        <v>2856503</v>
      </c>
      <c r="X234" s="23">
        <v>2797226</v>
      </c>
      <c r="Y234" s="23">
        <v>2680950</v>
      </c>
      <c r="Z234" s="23">
        <v>2538909</v>
      </c>
      <c r="AA234" s="23">
        <v>2608608</v>
      </c>
      <c r="AB234" s="23">
        <v>2611523</v>
      </c>
      <c r="AC234" s="23">
        <v>2620992</v>
      </c>
      <c r="AD234" s="23">
        <v>2340353</v>
      </c>
      <c r="AE234" s="23">
        <v>1979529</v>
      </c>
      <c r="AF234" s="23">
        <v>1471377</v>
      </c>
      <c r="AG234" s="23">
        <v>1061890</v>
      </c>
      <c r="AH234" s="23">
        <v>780309</v>
      </c>
      <c r="AI234" s="23">
        <v>609871</v>
      </c>
      <c r="AJ234" s="24">
        <v>642971</v>
      </c>
      <c r="AK234" s="32">
        <f t="shared" si="41"/>
        <v>5.57204006417066E-5</v>
      </c>
      <c r="AL234" s="25">
        <f t="shared" si="42"/>
        <v>7.5935242425259734E-6</v>
      </c>
      <c r="AM234" s="25">
        <f t="shared" si="43"/>
        <v>1.378854897293453E-5</v>
      </c>
      <c r="AN234" s="25">
        <f t="shared" si="44"/>
        <v>1.3690688287488389E-5</v>
      </c>
      <c r="AO234" s="25">
        <f t="shared" si="45"/>
        <v>1.5930010527405738E-5</v>
      </c>
      <c r="AP234" s="25">
        <f t="shared" si="46"/>
        <v>9.1734089629938951E-6</v>
      </c>
      <c r="AQ234" s="25">
        <f t="shared" si="47"/>
        <v>2.2917292648271411E-5</v>
      </c>
      <c r="AR234" s="25">
        <f t="shared" si="48"/>
        <v>6.2370054163260331E-5</v>
      </c>
      <c r="AS234" s="25">
        <f t="shared" si="49"/>
        <v>2.5536261491317672E-4</v>
      </c>
      <c r="AT234" s="33">
        <f t="shared" si="50"/>
        <v>2.5755438425683272E-3</v>
      </c>
      <c r="AV234">
        <f>IF(AL234&gt;'Data Spread &amp; Correlation'!C$8+'Data Spread &amp; Correlation'!C$9,1,0)</f>
        <v>0</v>
      </c>
      <c r="AW234">
        <f>IF(AM234&gt;'Data Spread &amp; Correlation'!D$8+'Data Spread &amp; Correlation'!D$9,1,0)</f>
        <v>0</v>
      </c>
    </row>
    <row r="235" spans="1:49" x14ac:dyDescent="0.2">
      <c r="A235" t="str">
        <f t="shared" si="39"/>
        <v>Missouri</v>
      </c>
      <c r="B235" t="str">
        <f t="shared" si="40"/>
        <v>2015</v>
      </c>
      <c r="C235" s="11" t="s">
        <v>264</v>
      </c>
      <c r="D235" s="19">
        <v>56</v>
      </c>
      <c r="E235" s="20">
        <v>52</v>
      </c>
      <c r="F235" s="20">
        <v>62</v>
      </c>
      <c r="G235" s="20">
        <v>52</v>
      </c>
      <c r="H235" s="20">
        <v>62</v>
      </c>
      <c r="I235" s="20">
        <v>37</v>
      </c>
      <c r="J235" s="20">
        <v>66</v>
      </c>
      <c r="K235" s="20">
        <v>77</v>
      </c>
      <c r="L235" s="20">
        <v>166</v>
      </c>
      <c r="M235" s="20">
        <v>327</v>
      </c>
      <c r="N235" s="21">
        <v>663</v>
      </c>
      <c r="O235" s="21">
        <f t="shared" si="51"/>
        <v>1620</v>
      </c>
      <c r="P235" s="22">
        <v>9453522</v>
      </c>
      <c r="Q235" s="23">
        <v>4686290</v>
      </c>
      <c r="R235" s="23">
        <v>4767232</v>
      </c>
      <c r="S235" s="23">
        <v>607319</v>
      </c>
      <c r="T235" s="23">
        <v>589424</v>
      </c>
      <c r="U235" s="23">
        <v>588967</v>
      </c>
      <c r="V235" s="23">
        <v>626579</v>
      </c>
      <c r="W235" s="23">
        <v>722626</v>
      </c>
      <c r="X235" s="23">
        <v>701899</v>
      </c>
      <c r="Y235" s="23">
        <v>665425</v>
      </c>
      <c r="Z235" s="23">
        <v>606641</v>
      </c>
      <c r="AA235" s="23">
        <v>626241</v>
      </c>
      <c r="AB235" s="23">
        <v>639338</v>
      </c>
      <c r="AC235" s="23">
        <v>670657</v>
      </c>
      <c r="AD235" s="23">
        <v>624510</v>
      </c>
      <c r="AE235" s="23">
        <v>549254</v>
      </c>
      <c r="AF235" s="23">
        <v>412110</v>
      </c>
      <c r="AG235" s="23">
        <v>287165</v>
      </c>
      <c r="AH235" s="23">
        <v>205085</v>
      </c>
      <c r="AI235" s="23">
        <v>158949</v>
      </c>
      <c r="AJ235" s="24">
        <v>170186</v>
      </c>
      <c r="AK235" s="32">
        <f t="shared" si="41"/>
        <v>1.778307610991917E-4</v>
      </c>
      <c r="AL235" s="25">
        <f t="shared" si="42"/>
        <v>5.6008574403572331E-5</v>
      </c>
      <c r="AM235" s="25">
        <f t="shared" si="43"/>
        <v>4.595298712945772E-5</v>
      </c>
      <c r="AN235" s="25">
        <f t="shared" si="44"/>
        <v>3.8030488750288884E-5</v>
      </c>
      <c r="AO235" s="25">
        <f t="shared" si="45"/>
        <v>5.0288673206357139E-5</v>
      </c>
      <c r="AP235" s="25">
        <f t="shared" si="46"/>
        <v>2.8244382612147375E-5</v>
      </c>
      <c r="AQ235" s="25">
        <f t="shared" si="47"/>
        <v>6.5600921479956788E-5</v>
      </c>
      <c r="AR235" s="25">
        <f t="shared" si="48"/>
        <v>2.3738872403560832E-4</v>
      </c>
      <c r="AS235" s="25">
        <f t="shared" si="49"/>
        <v>8.9826774422169361E-4</v>
      </c>
      <c r="AT235" s="33">
        <f t="shared" si="50"/>
        <v>9.5189968622565891E-3</v>
      </c>
      <c r="AV235">
        <f>IF(AL235&gt;'Data Spread &amp; Correlation'!C$8+'Data Spread &amp; Correlation'!C$9,1,0)</f>
        <v>0</v>
      </c>
      <c r="AW235">
        <f>IF(AM235&gt;'Data Spread &amp; Correlation'!D$8+'Data Spread &amp; Correlation'!D$9,1,0)</f>
        <v>0</v>
      </c>
    </row>
    <row r="236" spans="1:49" x14ac:dyDescent="0.2">
      <c r="A236" t="str">
        <f t="shared" si="39"/>
        <v>Missouri</v>
      </c>
      <c r="B236" t="str">
        <f t="shared" si="40"/>
        <v>2016</v>
      </c>
      <c r="C236" s="11" t="s">
        <v>265</v>
      </c>
      <c r="D236" s="19">
        <v>53</v>
      </c>
      <c r="E236" s="20">
        <v>36</v>
      </c>
      <c r="F236" s="20">
        <v>62</v>
      </c>
      <c r="G236" s="20">
        <v>62</v>
      </c>
      <c r="H236" s="20">
        <v>41</v>
      </c>
      <c r="I236" s="20">
        <v>54</v>
      </c>
      <c r="J236" s="20">
        <v>68</v>
      </c>
      <c r="K236" s="20">
        <v>93</v>
      </c>
      <c r="L236" s="20">
        <v>172</v>
      </c>
      <c r="M236" s="20">
        <v>292</v>
      </c>
      <c r="N236" s="21">
        <v>492</v>
      </c>
      <c r="O236" s="21">
        <f t="shared" si="51"/>
        <v>1425</v>
      </c>
      <c r="P236" s="22">
        <v>4244953</v>
      </c>
      <c r="Q236" s="23">
        <v>2086590</v>
      </c>
      <c r="R236" s="23">
        <v>2158363</v>
      </c>
      <c r="S236" s="23">
        <v>266619</v>
      </c>
      <c r="T236" s="23">
        <v>277183</v>
      </c>
      <c r="U236" s="23">
        <v>285593</v>
      </c>
      <c r="V236" s="23">
        <v>282145</v>
      </c>
      <c r="W236" s="23">
        <v>289377</v>
      </c>
      <c r="X236" s="23">
        <v>270860</v>
      </c>
      <c r="Y236" s="23">
        <v>270037</v>
      </c>
      <c r="Z236" s="23">
        <v>256490</v>
      </c>
      <c r="AA236" s="23">
        <v>267653</v>
      </c>
      <c r="AB236" s="23">
        <v>280220</v>
      </c>
      <c r="AC236" s="23">
        <v>302981</v>
      </c>
      <c r="AD236" s="23">
        <v>291508</v>
      </c>
      <c r="AE236" s="23">
        <v>259514</v>
      </c>
      <c r="AF236" s="23">
        <v>212073</v>
      </c>
      <c r="AG236" s="23">
        <v>155632</v>
      </c>
      <c r="AH236" s="23">
        <v>111541</v>
      </c>
      <c r="AI236" s="23">
        <v>84469</v>
      </c>
      <c r="AJ236" s="24">
        <v>81725</v>
      </c>
      <c r="AK236" s="32">
        <f t="shared" si="41"/>
        <v>3.338096684782405E-4</v>
      </c>
      <c r="AL236" s="25">
        <f t="shared" si="42"/>
        <v>1.2082960183092385E-4</v>
      </c>
      <c r="AM236" s="25">
        <f t="shared" si="43"/>
        <v>1.0848226314997498E-4</v>
      </c>
      <c r="AN236" s="25">
        <f t="shared" si="44"/>
        <v>1.1462441093221075E-4</v>
      </c>
      <c r="AO236" s="25">
        <f t="shared" si="45"/>
        <v>7.8222927712475414E-5</v>
      </c>
      <c r="AP236" s="25">
        <f t="shared" si="46"/>
        <v>9.2592433826416628E-5</v>
      </c>
      <c r="AQ236" s="25">
        <f t="shared" si="47"/>
        <v>1.6877729019893942E-4</v>
      </c>
      <c r="AR236" s="25">
        <f t="shared" si="48"/>
        <v>4.677662800342666E-4</v>
      </c>
      <c r="AS236" s="25">
        <f t="shared" si="49"/>
        <v>1.489719912249375E-3</v>
      </c>
      <c r="AT236" s="33">
        <f t="shared" si="50"/>
        <v>1.743652493117161E-2</v>
      </c>
      <c r="AV236">
        <f>IF(AL236&gt;'Data Spread &amp; Correlation'!C$8+'Data Spread &amp; Correlation'!C$9,1,0)</f>
        <v>0</v>
      </c>
      <c r="AW236">
        <f>IF(AM236&gt;'Data Spread &amp; Correlation'!D$8+'Data Spread &amp; Correlation'!D$9,1,0)</f>
        <v>0</v>
      </c>
    </row>
    <row r="237" spans="1:49" x14ac:dyDescent="0.2">
      <c r="A237" t="str">
        <f t="shared" si="39"/>
        <v>Missouri</v>
      </c>
      <c r="B237" t="str">
        <f t="shared" si="40"/>
        <v>2017</v>
      </c>
      <c r="C237" s="11" t="s">
        <v>266</v>
      </c>
      <c r="D237" s="19">
        <v>63</v>
      </c>
      <c r="E237" s="20">
        <v>52</v>
      </c>
      <c r="F237" s="20">
        <v>59</v>
      </c>
      <c r="G237" s="20">
        <v>53</v>
      </c>
      <c r="H237" s="20">
        <v>45</v>
      </c>
      <c r="I237" s="20">
        <v>48</v>
      </c>
      <c r="J237" s="20">
        <v>46</v>
      </c>
      <c r="K237" s="20">
        <v>54</v>
      </c>
      <c r="L237" s="20">
        <v>176</v>
      </c>
      <c r="M237" s="20">
        <v>365</v>
      </c>
      <c r="N237" s="21">
        <v>566</v>
      </c>
      <c r="O237" s="21">
        <f t="shared" si="51"/>
        <v>1527</v>
      </c>
      <c r="P237" s="22">
        <v>15302771</v>
      </c>
      <c r="Q237" s="23">
        <v>7445657</v>
      </c>
      <c r="R237" s="23">
        <v>7857114</v>
      </c>
      <c r="S237" s="23">
        <v>890571</v>
      </c>
      <c r="T237" s="23">
        <v>888748</v>
      </c>
      <c r="U237" s="23">
        <v>912382</v>
      </c>
      <c r="V237" s="23">
        <v>957442</v>
      </c>
      <c r="W237" s="23">
        <v>1043872</v>
      </c>
      <c r="X237" s="23">
        <v>1092605</v>
      </c>
      <c r="Y237" s="23">
        <v>1031990</v>
      </c>
      <c r="Z237" s="23">
        <v>953626</v>
      </c>
      <c r="AA237" s="23">
        <v>996386</v>
      </c>
      <c r="AB237" s="23">
        <v>1052062</v>
      </c>
      <c r="AC237" s="23">
        <v>1109822</v>
      </c>
      <c r="AD237" s="23">
        <v>1050434</v>
      </c>
      <c r="AE237" s="23">
        <v>935442</v>
      </c>
      <c r="AF237" s="23">
        <v>776723</v>
      </c>
      <c r="AG237" s="23">
        <v>564805</v>
      </c>
      <c r="AH237" s="23">
        <v>407849</v>
      </c>
      <c r="AI237" s="23">
        <v>308061</v>
      </c>
      <c r="AJ237" s="24">
        <v>332082</v>
      </c>
      <c r="AK237" s="32">
        <f t="shared" si="41"/>
        <v>1.2913063641191999E-4</v>
      </c>
      <c r="AL237" s="25">
        <f t="shared" si="42"/>
        <v>2.5539522410930914E-5</v>
      </c>
      <c r="AM237" s="25">
        <f t="shared" si="43"/>
        <v>2.9480631225284989E-5</v>
      </c>
      <c r="AN237" s="25">
        <f t="shared" si="44"/>
        <v>2.494593087153081E-5</v>
      </c>
      <c r="AO237" s="25">
        <f t="shared" si="45"/>
        <v>2.3076781065962671E-5</v>
      </c>
      <c r="AP237" s="25">
        <f t="shared" si="46"/>
        <v>2.2202856397475537E-5</v>
      </c>
      <c r="AQ237" s="25">
        <f t="shared" si="47"/>
        <v>2.7192030116684022E-5</v>
      </c>
      <c r="AR237" s="25">
        <f t="shared" si="48"/>
        <v>1.311936836204686E-4</v>
      </c>
      <c r="AS237" s="25">
        <f t="shared" si="49"/>
        <v>5.0984062242460644E-4</v>
      </c>
      <c r="AT237" s="33">
        <f t="shared" si="50"/>
        <v>4.5982618750790467E-3</v>
      </c>
      <c r="AV237">
        <f>IF(AL237&gt;'Data Spread &amp; Correlation'!C$8+'Data Spread &amp; Correlation'!C$9,1,0)</f>
        <v>0</v>
      </c>
      <c r="AW237">
        <f>IF(AM237&gt;'Data Spread &amp; Correlation'!D$8+'Data Spread &amp; Correlation'!D$9,1,0)</f>
        <v>0</v>
      </c>
    </row>
    <row r="238" spans="1:49" x14ac:dyDescent="0.2">
      <c r="A238" t="str">
        <f t="shared" si="39"/>
        <v>Montana</v>
      </c>
      <c r="B238" t="str">
        <f t="shared" si="40"/>
        <v>2009</v>
      </c>
      <c r="C238" s="11" t="s">
        <v>267</v>
      </c>
      <c r="D238" s="19">
        <v>63</v>
      </c>
      <c r="E238" s="20">
        <v>34</v>
      </c>
      <c r="F238" s="20">
        <v>60</v>
      </c>
      <c r="G238" s="20">
        <v>44</v>
      </c>
      <c r="H238" s="20">
        <v>55</v>
      </c>
      <c r="I238" s="20">
        <v>59</v>
      </c>
      <c r="J238" s="20">
        <v>61</v>
      </c>
      <c r="K238" s="20">
        <v>49</v>
      </c>
      <c r="L238" s="20">
        <v>47</v>
      </c>
      <c r="M238" s="20">
        <v>39</v>
      </c>
      <c r="N238" s="21">
        <v>75</v>
      </c>
      <c r="O238" s="21">
        <f t="shared" si="51"/>
        <v>586</v>
      </c>
      <c r="P238" s="22">
        <v>1368631</v>
      </c>
      <c r="Q238" s="23">
        <v>671618</v>
      </c>
      <c r="R238" s="23">
        <v>697013</v>
      </c>
      <c r="S238" s="23">
        <v>89854</v>
      </c>
      <c r="T238" s="23">
        <v>82896</v>
      </c>
      <c r="U238" s="23">
        <v>87021</v>
      </c>
      <c r="V238" s="23">
        <v>98035</v>
      </c>
      <c r="W238" s="23">
        <v>102978</v>
      </c>
      <c r="X238" s="23">
        <v>98615</v>
      </c>
      <c r="Y238" s="23">
        <v>84223</v>
      </c>
      <c r="Z238" s="23">
        <v>82807</v>
      </c>
      <c r="AA238" s="23">
        <v>90821</v>
      </c>
      <c r="AB238" s="23">
        <v>102950</v>
      </c>
      <c r="AC238" s="23">
        <v>101123</v>
      </c>
      <c r="AD238" s="23">
        <v>88334</v>
      </c>
      <c r="AE238" s="23">
        <v>71547</v>
      </c>
      <c r="AF238" s="23">
        <v>53639</v>
      </c>
      <c r="AG238" s="23">
        <v>43825</v>
      </c>
      <c r="AH238" s="23">
        <v>37184</v>
      </c>
      <c r="AI238" s="23">
        <v>27907</v>
      </c>
      <c r="AJ238" s="24">
        <v>25025</v>
      </c>
      <c r="AK238" s="32">
        <f t="shared" si="41"/>
        <v>1.0795290137333897E-3</v>
      </c>
      <c r="AL238" s="25">
        <f t="shared" si="42"/>
        <v>3.5899880529905776E-4</v>
      </c>
      <c r="AM238" s="25">
        <f t="shared" si="43"/>
        <v>2.9848815748235189E-4</v>
      </c>
      <c r="AN238" s="25">
        <f t="shared" si="44"/>
        <v>2.406501930670867E-4</v>
      </c>
      <c r="AO238" s="25">
        <f t="shared" si="45"/>
        <v>3.1676918469371302E-4</v>
      </c>
      <c r="AP238" s="25">
        <f t="shared" si="46"/>
        <v>2.8911222944730562E-4</v>
      </c>
      <c r="AQ238" s="25">
        <f t="shared" si="47"/>
        <v>3.06477942970084E-4</v>
      </c>
      <c r="AR238" s="25">
        <f t="shared" si="48"/>
        <v>4.822293359599442E-4</v>
      </c>
      <c r="AS238" s="25">
        <f t="shared" si="49"/>
        <v>5.9916117435590175E-4</v>
      </c>
      <c r="AT238" s="33">
        <f t="shared" si="50"/>
        <v>2.3416583416583418E-2</v>
      </c>
      <c r="AV238">
        <f>IF(AL238&gt;'Data Spread &amp; Correlation'!C$8+'Data Spread &amp; Correlation'!C$9,1,0)</f>
        <v>0</v>
      </c>
      <c r="AW238">
        <f>IF(AM238&gt;'Data Spread &amp; Correlation'!D$8+'Data Spread &amp; Correlation'!D$9,1,0)</f>
        <v>0</v>
      </c>
    </row>
    <row r="239" spans="1:49" x14ac:dyDescent="0.2">
      <c r="A239" t="str">
        <f t="shared" si="39"/>
        <v>Montana</v>
      </c>
      <c r="B239" t="str">
        <f t="shared" si="40"/>
        <v>2010</v>
      </c>
      <c r="C239" s="11" t="s">
        <v>268</v>
      </c>
      <c r="D239" s="19">
        <v>31</v>
      </c>
      <c r="E239" s="20">
        <v>53</v>
      </c>
      <c r="F239" s="20">
        <v>62</v>
      </c>
      <c r="G239" s="20">
        <v>54</v>
      </c>
      <c r="H239" s="20">
        <v>54</v>
      </c>
      <c r="I239" s="20">
        <v>42</v>
      </c>
      <c r="J239" s="20">
        <v>57</v>
      </c>
      <c r="K239" s="20">
        <v>56</v>
      </c>
      <c r="L239" s="20">
        <v>44</v>
      </c>
      <c r="M239" s="20">
        <v>64</v>
      </c>
      <c r="N239" s="21">
        <v>92</v>
      </c>
      <c r="O239" s="21">
        <f t="shared" si="51"/>
        <v>609</v>
      </c>
      <c r="P239" s="22">
        <v>2773589</v>
      </c>
      <c r="Q239" s="23">
        <v>1359958</v>
      </c>
      <c r="R239" s="23">
        <v>1413631</v>
      </c>
      <c r="S239" s="23">
        <v>188878</v>
      </c>
      <c r="T239" s="23">
        <v>185971</v>
      </c>
      <c r="U239" s="23">
        <v>186074</v>
      </c>
      <c r="V239" s="23">
        <v>195597</v>
      </c>
      <c r="W239" s="23">
        <v>189726</v>
      </c>
      <c r="X239" s="23">
        <v>186989</v>
      </c>
      <c r="Y239" s="23">
        <v>171457</v>
      </c>
      <c r="Z239" s="23">
        <v>179713</v>
      </c>
      <c r="AA239" s="23">
        <v>189026</v>
      </c>
      <c r="AB239" s="23">
        <v>210564</v>
      </c>
      <c r="AC239" s="23">
        <v>198074</v>
      </c>
      <c r="AD239" s="23">
        <v>171342</v>
      </c>
      <c r="AE239" s="23">
        <v>145445</v>
      </c>
      <c r="AF239" s="23">
        <v>112816</v>
      </c>
      <c r="AG239" s="23">
        <v>87009</v>
      </c>
      <c r="AH239" s="23">
        <v>71111</v>
      </c>
      <c r="AI239" s="23">
        <v>54734</v>
      </c>
      <c r="AJ239" s="24">
        <v>50047</v>
      </c>
      <c r="AK239" s="32">
        <f t="shared" si="41"/>
        <v>4.4473151981702473E-4</v>
      </c>
      <c r="AL239" s="25">
        <f t="shared" si="42"/>
        <v>1.5320727331371206E-4</v>
      </c>
      <c r="AM239" s="25">
        <f t="shared" si="43"/>
        <v>1.6090396887805816E-4</v>
      </c>
      <c r="AN239" s="25">
        <f t="shared" si="44"/>
        <v>1.5065030715923737E-4</v>
      </c>
      <c r="AO239" s="25">
        <f t="shared" si="45"/>
        <v>1.4644504649630226E-4</v>
      </c>
      <c r="AP239" s="25">
        <f t="shared" si="46"/>
        <v>1.0278045605156643E-4</v>
      </c>
      <c r="AQ239" s="25">
        <f t="shared" si="47"/>
        <v>1.7677493078945789E-4</v>
      </c>
      <c r="AR239" s="25">
        <f t="shared" si="48"/>
        <v>2.2019266858501189E-4</v>
      </c>
      <c r="AS239" s="25">
        <f t="shared" si="49"/>
        <v>5.0856212006833803E-4</v>
      </c>
      <c r="AT239" s="33">
        <f t="shared" si="50"/>
        <v>1.2168561552140987E-2</v>
      </c>
      <c r="AV239">
        <f>IF(AL239&gt;'Data Spread &amp; Correlation'!C$8+'Data Spread &amp; Correlation'!C$9,1,0)</f>
        <v>0</v>
      </c>
      <c r="AW239">
        <f>IF(AM239&gt;'Data Spread &amp; Correlation'!D$8+'Data Spread &amp; Correlation'!D$9,1,0)</f>
        <v>0</v>
      </c>
    </row>
    <row r="240" spans="1:49" x14ac:dyDescent="0.2">
      <c r="A240" t="str">
        <f t="shared" si="39"/>
        <v>Montana</v>
      </c>
      <c r="B240" t="str">
        <f t="shared" si="40"/>
        <v>2011</v>
      </c>
      <c r="C240" s="11" t="s">
        <v>269</v>
      </c>
      <c r="D240" s="19">
        <v>72</v>
      </c>
      <c r="E240" s="20">
        <v>57</v>
      </c>
      <c r="F240" s="20">
        <v>33</v>
      </c>
      <c r="G240" s="20">
        <v>66</v>
      </c>
      <c r="H240" s="20">
        <v>48</v>
      </c>
      <c r="I240" s="20">
        <v>55</v>
      </c>
      <c r="J240" s="20">
        <v>56</v>
      </c>
      <c r="K240" s="20">
        <v>61</v>
      </c>
      <c r="L240" s="20">
        <v>55</v>
      </c>
      <c r="M240" s="20">
        <v>57</v>
      </c>
      <c r="N240" s="21">
        <v>73</v>
      </c>
      <c r="O240" s="21">
        <f t="shared" si="51"/>
        <v>633</v>
      </c>
      <c r="P240" s="22">
        <v>5888535</v>
      </c>
      <c r="Q240" s="23">
        <v>2882029</v>
      </c>
      <c r="R240" s="23">
        <v>3006506</v>
      </c>
      <c r="S240" s="23">
        <v>369169</v>
      </c>
      <c r="T240" s="23">
        <v>393059</v>
      </c>
      <c r="U240" s="23">
        <v>414923</v>
      </c>
      <c r="V240" s="23">
        <v>445231</v>
      </c>
      <c r="W240" s="23">
        <v>382002</v>
      </c>
      <c r="X240" s="23">
        <v>357608</v>
      </c>
      <c r="Y240" s="23">
        <v>348954</v>
      </c>
      <c r="Z240" s="23">
        <v>379612</v>
      </c>
      <c r="AA240" s="23">
        <v>413769</v>
      </c>
      <c r="AB240" s="23">
        <v>451359</v>
      </c>
      <c r="AC240" s="23">
        <v>448790</v>
      </c>
      <c r="AD240" s="23">
        <v>394965</v>
      </c>
      <c r="AE240" s="23">
        <v>318855</v>
      </c>
      <c r="AF240" s="23">
        <v>230902</v>
      </c>
      <c r="AG240" s="23">
        <v>174819</v>
      </c>
      <c r="AH240" s="23">
        <v>143422</v>
      </c>
      <c r="AI240" s="23">
        <v>117911</v>
      </c>
      <c r="AJ240" s="24">
        <v>110129</v>
      </c>
      <c r="AK240" s="32">
        <f t="shared" si="41"/>
        <v>3.4943345730546174E-4</v>
      </c>
      <c r="AL240" s="25">
        <f t="shared" si="42"/>
        <v>6.9308474693743183E-5</v>
      </c>
      <c r="AM240" s="25">
        <f t="shared" si="43"/>
        <v>3.9892025584085743E-5</v>
      </c>
      <c r="AN240" s="25">
        <f t="shared" si="44"/>
        <v>9.3410061678946783E-5</v>
      </c>
      <c r="AO240" s="25">
        <f t="shared" si="45"/>
        <v>6.0500566562597286E-5</v>
      </c>
      <c r="AP240" s="25">
        <f t="shared" si="46"/>
        <v>6.1100995501855803E-5</v>
      </c>
      <c r="AQ240" s="25">
        <f t="shared" si="47"/>
        <v>8.5455717127567169E-5</v>
      </c>
      <c r="AR240" s="25">
        <f t="shared" si="48"/>
        <v>1.3556113684034103E-4</v>
      </c>
      <c r="AS240" s="25">
        <f t="shared" si="49"/>
        <v>2.1811252310270803E-4</v>
      </c>
      <c r="AT240" s="33">
        <f t="shared" si="50"/>
        <v>5.7478048470430134E-3</v>
      </c>
      <c r="AV240">
        <f>IF(AL240&gt;'Data Spread &amp; Correlation'!C$8+'Data Spread &amp; Correlation'!C$9,1,0)</f>
        <v>0</v>
      </c>
      <c r="AW240">
        <f>IF(AM240&gt;'Data Spread &amp; Correlation'!D$8+'Data Spread &amp; Correlation'!D$9,1,0)</f>
        <v>0</v>
      </c>
    </row>
    <row r="241" spans="1:49" x14ac:dyDescent="0.2">
      <c r="A241" t="str">
        <f t="shared" si="39"/>
        <v>Montana</v>
      </c>
      <c r="B241" t="str">
        <f t="shared" si="40"/>
        <v>2012</v>
      </c>
      <c r="C241" s="11" t="s">
        <v>270</v>
      </c>
      <c r="D241" s="19">
        <v>46</v>
      </c>
      <c r="E241" s="20">
        <v>63</v>
      </c>
      <c r="F241" s="20">
        <v>46</v>
      </c>
      <c r="G241" s="20">
        <v>64</v>
      </c>
      <c r="H241" s="20">
        <v>42</v>
      </c>
      <c r="I241" s="20">
        <v>52</v>
      </c>
      <c r="J241" s="20">
        <v>49</v>
      </c>
      <c r="K241" s="20">
        <v>55</v>
      </c>
      <c r="L241" s="20">
        <v>52</v>
      </c>
      <c r="M241" s="20">
        <v>49</v>
      </c>
      <c r="N241" s="21">
        <v>74</v>
      </c>
      <c r="O241" s="21">
        <f t="shared" si="51"/>
        <v>592</v>
      </c>
      <c r="P241" s="22">
        <v>2297345</v>
      </c>
      <c r="Q241" s="23">
        <v>1126382</v>
      </c>
      <c r="R241" s="23">
        <v>1170963</v>
      </c>
      <c r="S241" s="23">
        <v>150185</v>
      </c>
      <c r="T241" s="23">
        <v>146713</v>
      </c>
      <c r="U241" s="23">
        <v>147969</v>
      </c>
      <c r="V241" s="23">
        <v>152116</v>
      </c>
      <c r="W241" s="23">
        <v>160259</v>
      </c>
      <c r="X241" s="23">
        <v>158806</v>
      </c>
      <c r="Y241" s="23">
        <v>154181</v>
      </c>
      <c r="Z241" s="23">
        <v>149145</v>
      </c>
      <c r="AA241" s="23">
        <v>154033</v>
      </c>
      <c r="AB241" s="23">
        <v>166718</v>
      </c>
      <c r="AC241" s="23">
        <v>168632</v>
      </c>
      <c r="AD241" s="23">
        <v>153395</v>
      </c>
      <c r="AE241" s="23">
        <v>129674</v>
      </c>
      <c r="AF241" s="23">
        <v>95295</v>
      </c>
      <c r="AG241" s="23">
        <v>73306</v>
      </c>
      <c r="AH241" s="23">
        <v>55253</v>
      </c>
      <c r="AI241" s="23">
        <v>41721</v>
      </c>
      <c r="AJ241" s="24">
        <v>39428</v>
      </c>
      <c r="AK241" s="32">
        <f t="shared" si="41"/>
        <v>7.2577154842361083E-4</v>
      </c>
      <c r="AL241" s="25">
        <f t="shared" si="42"/>
        <v>1.6628094013207458E-4</v>
      </c>
      <c r="AM241" s="25">
        <f t="shared" si="43"/>
        <v>1.4725890356142457E-4</v>
      </c>
      <c r="AN241" s="25">
        <f t="shared" si="44"/>
        <v>2.0448133628553263E-4</v>
      </c>
      <c r="AO241" s="25">
        <f t="shared" si="45"/>
        <v>1.3853247926960401E-4</v>
      </c>
      <c r="AP241" s="25">
        <f t="shared" si="46"/>
        <v>1.5506187565230355E-4</v>
      </c>
      <c r="AQ241" s="25">
        <f t="shared" si="47"/>
        <v>1.9429891651858734E-4</v>
      </c>
      <c r="AR241" s="25">
        <f t="shared" si="48"/>
        <v>3.084204720019454E-4</v>
      </c>
      <c r="AS241" s="25">
        <f t="shared" si="49"/>
        <v>5.0529007775279968E-4</v>
      </c>
      <c r="AT241" s="33">
        <f t="shared" si="50"/>
        <v>1.5014710358121132E-2</v>
      </c>
      <c r="AV241">
        <f>IF(AL241&gt;'Data Spread &amp; Correlation'!C$8+'Data Spread &amp; Correlation'!C$9,1,0)</f>
        <v>0</v>
      </c>
      <c r="AW241">
        <f>IF(AM241&gt;'Data Spread &amp; Correlation'!D$8+'Data Spread &amp; Correlation'!D$9,1,0)</f>
        <v>0</v>
      </c>
    </row>
    <row r="242" spans="1:49" x14ac:dyDescent="0.2">
      <c r="A242" t="str">
        <f t="shared" si="39"/>
        <v>Montana</v>
      </c>
      <c r="B242" t="str">
        <f t="shared" si="40"/>
        <v>2013</v>
      </c>
      <c r="C242" s="11" t="s">
        <v>271</v>
      </c>
      <c r="D242" s="19">
        <v>75</v>
      </c>
      <c r="E242" s="20">
        <v>47</v>
      </c>
      <c r="F242" s="20">
        <v>47</v>
      </c>
      <c r="G242" s="20">
        <v>52</v>
      </c>
      <c r="H242" s="20">
        <v>56</v>
      </c>
      <c r="I242" s="20">
        <v>50</v>
      </c>
      <c r="J242" s="20">
        <v>52</v>
      </c>
      <c r="K242" s="20">
        <v>56</v>
      </c>
      <c r="L242" s="20">
        <v>55</v>
      </c>
      <c r="M242" s="20">
        <v>62</v>
      </c>
      <c r="N242" s="21">
        <v>99</v>
      </c>
      <c r="O242" s="21">
        <f t="shared" si="51"/>
        <v>651</v>
      </c>
      <c r="P242" s="22">
        <v>2684552</v>
      </c>
      <c r="Q242" s="23">
        <v>1318998</v>
      </c>
      <c r="R242" s="23">
        <v>1365554</v>
      </c>
      <c r="S242" s="23">
        <v>180600</v>
      </c>
      <c r="T242" s="23">
        <v>192286</v>
      </c>
      <c r="U242" s="23">
        <v>193851</v>
      </c>
      <c r="V242" s="23">
        <v>194308</v>
      </c>
      <c r="W242" s="23">
        <v>173221</v>
      </c>
      <c r="X242" s="23">
        <v>160657</v>
      </c>
      <c r="Y242" s="23">
        <v>166587</v>
      </c>
      <c r="Z242" s="23">
        <v>170060</v>
      </c>
      <c r="AA242" s="23">
        <v>183358</v>
      </c>
      <c r="AB242" s="23">
        <v>192407</v>
      </c>
      <c r="AC242" s="23">
        <v>194550</v>
      </c>
      <c r="AD242" s="23">
        <v>177385</v>
      </c>
      <c r="AE242" s="23">
        <v>150236</v>
      </c>
      <c r="AF242" s="23">
        <v>112794</v>
      </c>
      <c r="AG242" s="23">
        <v>83287</v>
      </c>
      <c r="AH242" s="23">
        <v>62508</v>
      </c>
      <c r="AI242" s="23">
        <v>49852</v>
      </c>
      <c r="AJ242" s="24">
        <v>48458</v>
      </c>
      <c r="AK242" s="32">
        <f t="shared" si="41"/>
        <v>6.7552602436323362E-4</v>
      </c>
      <c r="AL242" s="25">
        <f t="shared" si="42"/>
        <v>1.3466722950662588E-4</v>
      </c>
      <c r="AM242" s="25">
        <f t="shared" si="43"/>
        <v>1.2788106516764663E-4</v>
      </c>
      <c r="AN242" s="25">
        <f t="shared" si="44"/>
        <v>1.5890283702680569E-4</v>
      </c>
      <c r="AO242" s="25">
        <f t="shared" si="45"/>
        <v>1.5845259720783888E-4</v>
      </c>
      <c r="AP242" s="25">
        <f t="shared" si="46"/>
        <v>1.2921332344420698E-4</v>
      </c>
      <c r="AQ242" s="25">
        <f t="shared" si="47"/>
        <v>1.709292139392774E-4</v>
      </c>
      <c r="AR242" s="25">
        <f t="shared" si="48"/>
        <v>2.8049632549813596E-4</v>
      </c>
      <c r="AS242" s="25">
        <f t="shared" si="49"/>
        <v>5.5179779280882882E-4</v>
      </c>
      <c r="AT242" s="33">
        <f t="shared" si="50"/>
        <v>1.3434314251516777E-2</v>
      </c>
      <c r="AV242">
        <f>IF(AL242&gt;'Data Spread &amp; Correlation'!C$8+'Data Spread &amp; Correlation'!C$9,1,0)</f>
        <v>0</v>
      </c>
      <c r="AW242">
        <f>IF(AM242&gt;'Data Spread &amp; Correlation'!D$8+'Data Spread &amp; Correlation'!D$9,1,0)</f>
        <v>0</v>
      </c>
    </row>
    <row r="243" spans="1:49" x14ac:dyDescent="0.2">
      <c r="A243" t="str">
        <f t="shared" si="39"/>
        <v>Montana</v>
      </c>
      <c r="B243" t="str">
        <f t="shared" si="40"/>
        <v>2014</v>
      </c>
      <c r="C243" s="11" t="s">
        <v>272</v>
      </c>
      <c r="D243" s="19">
        <v>51</v>
      </c>
      <c r="E243" s="20">
        <v>62</v>
      </c>
      <c r="F243" s="20">
        <v>52</v>
      </c>
      <c r="G243" s="20">
        <v>42</v>
      </c>
      <c r="H243" s="20">
        <v>53</v>
      </c>
      <c r="I243" s="20">
        <v>52</v>
      </c>
      <c r="J243" s="20">
        <v>67</v>
      </c>
      <c r="K243" s="20">
        <v>36</v>
      </c>
      <c r="L243" s="20">
        <v>49</v>
      </c>
      <c r="M243" s="20">
        <v>54</v>
      </c>
      <c r="N243" s="21">
        <v>72</v>
      </c>
      <c r="O243" s="21">
        <f t="shared" si="51"/>
        <v>590</v>
      </c>
      <c r="P243" s="22">
        <v>6328161</v>
      </c>
      <c r="Q243" s="23">
        <v>3095527</v>
      </c>
      <c r="R243" s="23">
        <v>3232634</v>
      </c>
      <c r="S243" s="23">
        <v>385740</v>
      </c>
      <c r="T243" s="23">
        <v>413513</v>
      </c>
      <c r="U243" s="23">
        <v>425495</v>
      </c>
      <c r="V243" s="23">
        <v>447709</v>
      </c>
      <c r="W243" s="23">
        <v>429959</v>
      </c>
      <c r="X243" s="23">
        <v>408083</v>
      </c>
      <c r="Y243" s="23">
        <v>406207</v>
      </c>
      <c r="Z243" s="23">
        <v>403995</v>
      </c>
      <c r="AA243" s="23">
        <v>440762</v>
      </c>
      <c r="AB243" s="23">
        <v>472209</v>
      </c>
      <c r="AC243" s="23">
        <v>480643</v>
      </c>
      <c r="AD243" s="23">
        <v>425425</v>
      </c>
      <c r="AE243" s="23">
        <v>364197</v>
      </c>
      <c r="AF243" s="23">
        <v>269053</v>
      </c>
      <c r="AG243" s="23">
        <v>189623</v>
      </c>
      <c r="AH243" s="23">
        <v>140606</v>
      </c>
      <c r="AI243" s="23">
        <v>109411</v>
      </c>
      <c r="AJ243" s="24">
        <v>119170</v>
      </c>
      <c r="AK243" s="32">
        <f t="shared" si="41"/>
        <v>2.9294343340073624E-4</v>
      </c>
      <c r="AL243" s="25">
        <f t="shared" si="42"/>
        <v>7.9856211144589798E-5</v>
      </c>
      <c r="AM243" s="25">
        <f t="shared" si="43"/>
        <v>5.9247916068490592E-5</v>
      </c>
      <c r="AN243" s="25">
        <f t="shared" si="44"/>
        <v>5.1578675901705779E-5</v>
      </c>
      <c r="AO243" s="25">
        <f t="shared" si="45"/>
        <v>6.2739935863212728E-5</v>
      </c>
      <c r="AP243" s="25">
        <f t="shared" si="46"/>
        <v>5.4573008190149155E-5</v>
      </c>
      <c r="AQ243" s="25">
        <f t="shared" si="47"/>
        <v>4.5591434889098838E-5</v>
      </c>
      <c r="AR243" s="25">
        <f t="shared" si="48"/>
        <v>1.0682922149839974E-4</v>
      </c>
      <c r="AS243" s="25">
        <f t="shared" si="49"/>
        <v>2.1598531299871608E-4</v>
      </c>
      <c r="AT243" s="33">
        <f t="shared" si="50"/>
        <v>4.950910464042964E-3</v>
      </c>
      <c r="AV243">
        <f>IF(AL243&gt;'Data Spread &amp; Correlation'!C$8+'Data Spread &amp; Correlation'!C$9,1,0)</f>
        <v>0</v>
      </c>
      <c r="AW243">
        <f>IF(AM243&gt;'Data Spread &amp; Correlation'!D$8+'Data Spread &amp; Correlation'!D$9,1,0)</f>
        <v>0</v>
      </c>
    </row>
    <row r="244" spans="1:49" x14ac:dyDescent="0.2">
      <c r="A244" t="str">
        <f t="shared" si="39"/>
        <v>Montana</v>
      </c>
      <c r="B244" t="str">
        <f t="shared" si="40"/>
        <v>2015</v>
      </c>
      <c r="C244" s="11" t="s">
        <v>273</v>
      </c>
      <c r="D244" s="19">
        <v>52</v>
      </c>
      <c r="E244" s="20">
        <v>65</v>
      </c>
      <c r="F244" s="20">
        <v>61</v>
      </c>
      <c r="G244" s="20">
        <v>63</v>
      </c>
      <c r="H244" s="20">
        <v>69</v>
      </c>
      <c r="I244" s="20">
        <v>56</v>
      </c>
      <c r="J244" s="20">
        <v>53</v>
      </c>
      <c r="K244" s="20">
        <v>42</v>
      </c>
      <c r="L244" s="20">
        <v>49</v>
      </c>
      <c r="M244" s="20">
        <v>58</v>
      </c>
      <c r="N244" s="21">
        <v>90</v>
      </c>
      <c r="O244" s="21">
        <f t="shared" si="51"/>
        <v>658</v>
      </c>
      <c r="P244" s="22">
        <v>1801485</v>
      </c>
      <c r="Q244" s="23">
        <v>890043</v>
      </c>
      <c r="R244" s="23">
        <v>911442</v>
      </c>
      <c r="S244" s="23">
        <v>101414</v>
      </c>
      <c r="T244" s="23">
        <v>108252</v>
      </c>
      <c r="U244" s="23">
        <v>110549</v>
      </c>
      <c r="V244" s="23">
        <v>115284</v>
      </c>
      <c r="W244" s="23">
        <v>117500</v>
      </c>
      <c r="X244" s="23">
        <v>103976</v>
      </c>
      <c r="Y244" s="23">
        <v>109827</v>
      </c>
      <c r="Z244" s="23">
        <v>110630</v>
      </c>
      <c r="AA244" s="23">
        <v>117071</v>
      </c>
      <c r="AB244" s="23">
        <v>126067</v>
      </c>
      <c r="AC244" s="23">
        <v>136543</v>
      </c>
      <c r="AD244" s="23">
        <v>135954</v>
      </c>
      <c r="AE244" s="23">
        <v>119653</v>
      </c>
      <c r="AF244" s="23">
        <v>92517</v>
      </c>
      <c r="AG244" s="23">
        <v>69170</v>
      </c>
      <c r="AH244" s="23">
        <v>52410</v>
      </c>
      <c r="AI244" s="23">
        <v>38213</v>
      </c>
      <c r="AJ244" s="24">
        <v>35513</v>
      </c>
      <c r="AK244" s="32">
        <f t="shared" si="41"/>
        <v>1.1536868676908514E-3</v>
      </c>
      <c r="AL244" s="25">
        <f t="shared" si="42"/>
        <v>2.4222924026855454E-4</v>
      </c>
      <c r="AM244" s="25">
        <f t="shared" si="43"/>
        <v>2.6204550140903157E-4</v>
      </c>
      <c r="AN244" s="25">
        <f t="shared" si="44"/>
        <v>2.9466377927344332E-4</v>
      </c>
      <c r="AO244" s="25">
        <f t="shared" si="45"/>
        <v>3.0302897220477729E-4</v>
      </c>
      <c r="AP244" s="25">
        <f t="shared" si="46"/>
        <v>2.1324397395377175E-4</v>
      </c>
      <c r="AQ244" s="25">
        <f t="shared" si="47"/>
        <v>1.6431474881360838E-4</v>
      </c>
      <c r="AR244" s="25">
        <f t="shared" si="48"/>
        <v>3.0305466735111667E-4</v>
      </c>
      <c r="AS244" s="25">
        <f t="shared" si="49"/>
        <v>6.4001412444964303E-4</v>
      </c>
      <c r="AT244" s="33">
        <f t="shared" si="50"/>
        <v>1.8528426210120238E-2</v>
      </c>
      <c r="AV244">
        <f>IF(AL244&gt;'Data Spread &amp; Correlation'!C$8+'Data Spread &amp; Correlation'!C$9,1,0)</f>
        <v>0</v>
      </c>
      <c r="AW244">
        <f>IF(AM244&gt;'Data Spread &amp; Correlation'!D$8+'Data Spread &amp; Correlation'!D$9,1,0)</f>
        <v>0</v>
      </c>
    </row>
    <row r="245" spans="1:49" x14ac:dyDescent="0.2">
      <c r="A245" t="str">
        <f t="shared" si="39"/>
        <v>Montana</v>
      </c>
      <c r="B245" t="str">
        <f t="shared" si="40"/>
        <v>2016</v>
      </c>
      <c r="C245" s="11" t="s">
        <v>274</v>
      </c>
      <c r="D245" s="19">
        <v>50</v>
      </c>
      <c r="E245" s="20">
        <v>73</v>
      </c>
      <c r="F245" s="20">
        <v>44</v>
      </c>
      <c r="G245" s="20">
        <v>51</v>
      </c>
      <c r="H245" s="20">
        <v>59</v>
      </c>
      <c r="I245" s="20">
        <v>66</v>
      </c>
      <c r="J245" s="20">
        <v>48</v>
      </c>
      <c r="K245" s="20">
        <v>41</v>
      </c>
      <c r="L245" s="20">
        <v>48</v>
      </c>
      <c r="M245" s="20">
        <v>75</v>
      </c>
      <c r="N245" s="21">
        <v>67</v>
      </c>
      <c r="O245" s="21">
        <f t="shared" si="51"/>
        <v>622</v>
      </c>
      <c r="P245" s="22">
        <v>3263154</v>
      </c>
      <c r="Q245" s="23">
        <v>1587968</v>
      </c>
      <c r="R245" s="23">
        <v>1675186</v>
      </c>
      <c r="S245" s="23">
        <v>203691</v>
      </c>
      <c r="T245" s="23">
        <v>208530</v>
      </c>
      <c r="U245" s="23">
        <v>216557</v>
      </c>
      <c r="V245" s="23">
        <v>215946</v>
      </c>
      <c r="W245" s="23">
        <v>227561</v>
      </c>
      <c r="X245" s="23">
        <v>206759</v>
      </c>
      <c r="Y245" s="23">
        <v>204917</v>
      </c>
      <c r="Z245" s="23">
        <v>197093</v>
      </c>
      <c r="AA245" s="23">
        <v>214166</v>
      </c>
      <c r="AB245" s="23">
        <v>222722</v>
      </c>
      <c r="AC245" s="23">
        <v>235090</v>
      </c>
      <c r="AD245" s="23">
        <v>223900</v>
      </c>
      <c r="AE245" s="23">
        <v>203121</v>
      </c>
      <c r="AF245" s="23">
        <v>164047</v>
      </c>
      <c r="AG245" s="23">
        <v>117294</v>
      </c>
      <c r="AH245" s="23">
        <v>83860</v>
      </c>
      <c r="AI245" s="23">
        <v>60810</v>
      </c>
      <c r="AJ245" s="24">
        <v>55450</v>
      </c>
      <c r="AK245" s="32">
        <f t="shared" si="41"/>
        <v>6.0385584046423254E-4</v>
      </c>
      <c r="AL245" s="25">
        <f t="shared" si="42"/>
        <v>1.1291806147917955E-4</v>
      </c>
      <c r="AM245" s="25">
        <f t="shared" si="43"/>
        <v>9.9209257125592158E-5</v>
      </c>
      <c r="AN245" s="25">
        <f t="shared" si="44"/>
        <v>1.2388383097387264E-4</v>
      </c>
      <c r="AO245" s="25">
        <f t="shared" si="45"/>
        <v>1.4346190600084133E-4</v>
      </c>
      <c r="AP245" s="25">
        <f t="shared" si="46"/>
        <v>1.441639799743126E-4</v>
      </c>
      <c r="AQ245" s="25">
        <f t="shared" si="47"/>
        <v>9.6014013362340496E-5</v>
      </c>
      <c r="AR245" s="25">
        <f t="shared" si="48"/>
        <v>1.7061146437952521E-4</v>
      </c>
      <c r="AS245" s="25">
        <f t="shared" si="49"/>
        <v>5.1842123453376646E-4</v>
      </c>
      <c r="AT245" s="33">
        <f t="shared" si="50"/>
        <v>1.1217312894499549E-2</v>
      </c>
      <c r="AV245">
        <f>IF(AL245&gt;'Data Spread &amp; Correlation'!C$8+'Data Spread &amp; Correlation'!C$9,1,0)</f>
        <v>0</v>
      </c>
      <c r="AW245">
        <f>IF(AM245&gt;'Data Spread &amp; Correlation'!D$8+'Data Spread &amp; Correlation'!D$9,1,0)</f>
        <v>0</v>
      </c>
    </row>
    <row r="246" spans="1:49" x14ac:dyDescent="0.2">
      <c r="A246" t="str">
        <f t="shared" si="39"/>
        <v>Montana</v>
      </c>
      <c r="B246" t="str">
        <f t="shared" si="40"/>
        <v>2017</v>
      </c>
      <c r="C246" s="11" t="s">
        <v>275</v>
      </c>
      <c r="D246" s="19">
        <v>62</v>
      </c>
      <c r="E246" s="20">
        <v>52</v>
      </c>
      <c r="F246" s="20">
        <v>74</v>
      </c>
      <c r="G246" s="20">
        <v>51</v>
      </c>
      <c r="H246" s="20">
        <v>47</v>
      </c>
      <c r="I246" s="20">
        <v>49</v>
      </c>
      <c r="J246" s="20">
        <v>58</v>
      </c>
      <c r="K246" s="20">
        <v>53</v>
      </c>
      <c r="L246" s="20">
        <v>71</v>
      </c>
      <c r="M246" s="20">
        <v>43</v>
      </c>
      <c r="N246" s="21">
        <v>89</v>
      </c>
      <c r="O246" s="21">
        <f t="shared" si="51"/>
        <v>649</v>
      </c>
      <c r="P246" s="22">
        <v>3278788</v>
      </c>
      <c r="Q246" s="23">
        <v>1599595</v>
      </c>
      <c r="R246" s="23">
        <v>1679193</v>
      </c>
      <c r="S246" s="23">
        <v>203718</v>
      </c>
      <c r="T246" s="23">
        <v>211507</v>
      </c>
      <c r="U246" s="23">
        <v>207345</v>
      </c>
      <c r="V246" s="23">
        <v>225710</v>
      </c>
      <c r="W246" s="23">
        <v>265972</v>
      </c>
      <c r="X246" s="23">
        <v>228491</v>
      </c>
      <c r="Y246" s="23">
        <v>217816</v>
      </c>
      <c r="Z246" s="23">
        <v>205309</v>
      </c>
      <c r="AA246" s="23">
        <v>219225</v>
      </c>
      <c r="AB246" s="23">
        <v>216005</v>
      </c>
      <c r="AC246" s="23">
        <v>221571</v>
      </c>
      <c r="AD246" s="23">
        <v>210856</v>
      </c>
      <c r="AE246" s="23">
        <v>187782</v>
      </c>
      <c r="AF246" s="23">
        <v>158268</v>
      </c>
      <c r="AG246" s="23">
        <v>111901</v>
      </c>
      <c r="AH246" s="23">
        <v>80157</v>
      </c>
      <c r="AI246" s="23">
        <v>55375</v>
      </c>
      <c r="AJ246" s="24">
        <v>51840</v>
      </c>
      <c r="AK246" s="32">
        <f t="shared" si="41"/>
        <v>5.5959709009513155E-4</v>
      </c>
      <c r="AL246" s="25">
        <f t="shared" si="42"/>
        <v>1.3847373296534335E-4</v>
      </c>
      <c r="AM246" s="25">
        <f t="shared" si="43"/>
        <v>1.5050378089903637E-4</v>
      </c>
      <c r="AN246" s="25">
        <f t="shared" si="44"/>
        <v>1.1427111831093843E-4</v>
      </c>
      <c r="AO246" s="25">
        <f t="shared" si="45"/>
        <v>1.1070962514192031E-4</v>
      </c>
      <c r="AP246" s="25">
        <f t="shared" si="46"/>
        <v>1.1198054737919813E-4</v>
      </c>
      <c r="AQ246" s="25">
        <f t="shared" si="47"/>
        <v>1.3295270395697351E-4</v>
      </c>
      <c r="AR246" s="25">
        <f t="shared" si="48"/>
        <v>2.6279847058692892E-4</v>
      </c>
      <c r="AS246" s="25">
        <f t="shared" si="49"/>
        <v>3.172682466133459E-4</v>
      </c>
      <c r="AT246" s="33">
        <f t="shared" si="50"/>
        <v>1.2519290123456791E-2</v>
      </c>
      <c r="AV246">
        <f>IF(AL246&gt;'Data Spread &amp; Correlation'!C$8+'Data Spread &amp; Correlation'!C$9,1,0)</f>
        <v>0</v>
      </c>
      <c r="AW246">
        <f>IF(AM246&gt;'Data Spread &amp; Correlation'!D$8+'Data Spread &amp; Correlation'!D$9,1,0)</f>
        <v>0</v>
      </c>
    </row>
    <row r="247" spans="1:49" x14ac:dyDescent="0.2">
      <c r="A247" t="str">
        <f t="shared" si="39"/>
        <v>Nebraska</v>
      </c>
      <c r="B247" t="str">
        <f t="shared" si="40"/>
        <v>2009</v>
      </c>
      <c r="C247" s="11" t="s">
        <v>276</v>
      </c>
      <c r="D247" s="19">
        <v>50</v>
      </c>
      <c r="E247" s="20">
        <v>59</v>
      </c>
      <c r="F247" s="20">
        <v>52</v>
      </c>
      <c r="G247" s="20">
        <v>32</v>
      </c>
      <c r="H247" s="20">
        <v>50</v>
      </c>
      <c r="I247" s="20">
        <v>55</v>
      </c>
      <c r="J247" s="20">
        <v>56</v>
      </c>
      <c r="K247" s="20">
        <v>64</v>
      </c>
      <c r="L247" s="20">
        <v>60</v>
      </c>
      <c r="M247" s="20">
        <v>62</v>
      </c>
      <c r="N247" s="21">
        <v>128</v>
      </c>
      <c r="O247" s="21">
        <f t="shared" si="51"/>
        <v>668</v>
      </c>
      <c r="P247" s="22">
        <v>1711171</v>
      </c>
      <c r="Q247" s="23">
        <v>848937</v>
      </c>
      <c r="R247" s="23">
        <v>862234</v>
      </c>
      <c r="S247" s="23">
        <v>122948</v>
      </c>
      <c r="T247" s="23">
        <v>113376</v>
      </c>
      <c r="U247" s="23">
        <v>113099</v>
      </c>
      <c r="V247" s="23">
        <v>123502</v>
      </c>
      <c r="W247" s="23">
        <v>131987</v>
      </c>
      <c r="X247" s="23">
        <v>115219</v>
      </c>
      <c r="Y247" s="23">
        <v>101548</v>
      </c>
      <c r="Z247" s="23">
        <v>104423</v>
      </c>
      <c r="AA247" s="23">
        <v>113510</v>
      </c>
      <c r="AB247" s="23">
        <v>127011</v>
      </c>
      <c r="AC247" s="23">
        <v>122147</v>
      </c>
      <c r="AD247" s="23">
        <v>106131</v>
      </c>
      <c r="AE247" s="23">
        <v>81527</v>
      </c>
      <c r="AF247" s="23">
        <v>61640</v>
      </c>
      <c r="AG247" s="23">
        <v>52635</v>
      </c>
      <c r="AH247" s="23">
        <v>46011</v>
      </c>
      <c r="AI247" s="23">
        <v>38105</v>
      </c>
      <c r="AJ247" s="24">
        <v>37369</v>
      </c>
      <c r="AK247" s="32">
        <f t="shared" si="41"/>
        <v>8.8655366496404985E-4</v>
      </c>
      <c r="AL247" s="25">
        <f t="shared" si="42"/>
        <v>2.4726791036538249E-4</v>
      </c>
      <c r="AM247" s="25">
        <f t="shared" si="43"/>
        <v>2.035312674909683E-4</v>
      </c>
      <c r="AN247" s="25">
        <f t="shared" si="44"/>
        <v>1.4762394644941344E-4</v>
      </c>
      <c r="AO247" s="25">
        <f t="shared" si="45"/>
        <v>2.2942831053580687E-4</v>
      </c>
      <c r="AP247" s="25">
        <f t="shared" si="46"/>
        <v>2.2074346398670723E-4</v>
      </c>
      <c r="AQ247" s="25">
        <f t="shared" si="47"/>
        <v>3.4104594528344115E-4</v>
      </c>
      <c r="AR247" s="25">
        <f t="shared" si="48"/>
        <v>5.2504922336469044E-4</v>
      </c>
      <c r="AS247" s="25">
        <f t="shared" si="49"/>
        <v>7.3707736934709213E-4</v>
      </c>
      <c r="AT247" s="33">
        <f t="shared" si="50"/>
        <v>1.7875779389333404E-2</v>
      </c>
      <c r="AV247">
        <f>IF(AL247&gt;'Data Spread &amp; Correlation'!C$8+'Data Spread &amp; Correlation'!C$9,1,0)</f>
        <v>0</v>
      </c>
      <c r="AW247">
        <f>IF(AM247&gt;'Data Spread &amp; Correlation'!D$8+'Data Spread &amp; Correlation'!D$9,1,0)</f>
        <v>0</v>
      </c>
    </row>
    <row r="248" spans="1:49" x14ac:dyDescent="0.2">
      <c r="A248" t="str">
        <f t="shared" si="39"/>
        <v>Nebraska</v>
      </c>
      <c r="B248" t="str">
        <f t="shared" si="40"/>
        <v>2010</v>
      </c>
      <c r="C248" s="11" t="s">
        <v>277</v>
      </c>
      <c r="D248" s="19">
        <v>54</v>
      </c>
      <c r="E248" s="20">
        <v>57</v>
      </c>
      <c r="F248" s="20">
        <v>34</v>
      </c>
      <c r="G248" s="20">
        <v>52</v>
      </c>
      <c r="H248" s="20">
        <v>48</v>
      </c>
      <c r="I248" s="20">
        <v>46</v>
      </c>
      <c r="J248" s="20">
        <v>36</v>
      </c>
      <c r="K248" s="20">
        <v>31</v>
      </c>
      <c r="L248" s="20">
        <v>47</v>
      </c>
      <c r="M248" s="20">
        <v>48</v>
      </c>
      <c r="N248" s="21">
        <v>149</v>
      </c>
      <c r="O248" s="21">
        <f t="shared" si="51"/>
        <v>602</v>
      </c>
      <c r="P248" s="22">
        <v>3362696</v>
      </c>
      <c r="Q248" s="23">
        <v>1654161</v>
      </c>
      <c r="R248" s="23">
        <v>1708535</v>
      </c>
      <c r="S248" s="23">
        <v>213470</v>
      </c>
      <c r="T248" s="23">
        <v>220284</v>
      </c>
      <c r="U248" s="23">
        <v>231582</v>
      </c>
      <c r="V248" s="23">
        <v>249513</v>
      </c>
      <c r="W248" s="23">
        <v>221498</v>
      </c>
      <c r="X248" s="23">
        <v>209928</v>
      </c>
      <c r="Y248" s="23">
        <v>196624</v>
      </c>
      <c r="Z248" s="23">
        <v>207742</v>
      </c>
      <c r="AA248" s="23">
        <v>227041</v>
      </c>
      <c r="AB248" s="23">
        <v>257331</v>
      </c>
      <c r="AC248" s="23">
        <v>249613</v>
      </c>
      <c r="AD248" s="23">
        <v>221218</v>
      </c>
      <c r="AE248" s="23">
        <v>183473</v>
      </c>
      <c r="AF248" s="23">
        <v>140273</v>
      </c>
      <c r="AG248" s="23">
        <v>110691</v>
      </c>
      <c r="AH248" s="23">
        <v>89325</v>
      </c>
      <c r="AI248" s="23">
        <v>69429</v>
      </c>
      <c r="AJ248" s="24">
        <v>65280</v>
      </c>
      <c r="AK248" s="32">
        <f t="shared" si="41"/>
        <v>5.1997938820443155E-4</v>
      </c>
      <c r="AL248" s="25">
        <f t="shared" si="42"/>
        <v>7.9669636573674496E-5</v>
      </c>
      <c r="AM248" s="25">
        <f t="shared" si="43"/>
        <v>7.2185150665271086E-5</v>
      </c>
      <c r="AN248" s="25">
        <f t="shared" si="44"/>
        <v>1.2790491745213404E-4</v>
      </c>
      <c r="AO248" s="25">
        <f t="shared" si="45"/>
        <v>1.1039990064008943E-4</v>
      </c>
      <c r="AP248" s="25">
        <f t="shared" si="46"/>
        <v>9.0739805580103519E-5</v>
      </c>
      <c r="AQ248" s="25">
        <f t="shared" si="47"/>
        <v>7.6601654101524376E-5</v>
      </c>
      <c r="AR248" s="25">
        <f t="shared" si="48"/>
        <v>1.8727785658500821E-4</v>
      </c>
      <c r="AS248" s="25">
        <f t="shared" si="49"/>
        <v>3.0235458634113158E-4</v>
      </c>
      <c r="AT248" s="33">
        <f t="shared" si="50"/>
        <v>9.2218137254901963E-3</v>
      </c>
      <c r="AV248">
        <f>IF(AL248&gt;'Data Spread &amp; Correlation'!C$8+'Data Spread &amp; Correlation'!C$9,1,0)</f>
        <v>0</v>
      </c>
      <c r="AW248">
        <f>IF(AM248&gt;'Data Spread &amp; Correlation'!D$8+'Data Spread &amp; Correlation'!D$9,1,0)</f>
        <v>0</v>
      </c>
    </row>
    <row r="249" spans="1:49" x14ac:dyDescent="0.2">
      <c r="A249" t="str">
        <f t="shared" si="39"/>
        <v>Nebraska</v>
      </c>
      <c r="B249" t="str">
        <f t="shared" si="40"/>
        <v>2011</v>
      </c>
      <c r="C249" s="11" t="s">
        <v>278</v>
      </c>
      <c r="D249" s="19">
        <v>38</v>
      </c>
      <c r="E249" s="20">
        <v>45</v>
      </c>
      <c r="F249" s="20">
        <v>36</v>
      </c>
      <c r="G249" s="20">
        <v>57</v>
      </c>
      <c r="H249" s="20">
        <v>66</v>
      </c>
      <c r="I249" s="20">
        <v>69</v>
      </c>
      <c r="J249" s="20">
        <v>57</v>
      </c>
      <c r="K249" s="20">
        <v>50</v>
      </c>
      <c r="L249" s="20">
        <v>68</v>
      </c>
      <c r="M249" s="20">
        <v>72</v>
      </c>
      <c r="N249" s="21">
        <v>197</v>
      </c>
      <c r="O249" s="21">
        <f t="shared" si="51"/>
        <v>755</v>
      </c>
      <c r="P249" s="22">
        <v>3696998</v>
      </c>
      <c r="Q249" s="23">
        <v>1828010</v>
      </c>
      <c r="R249" s="23">
        <v>1868988</v>
      </c>
      <c r="S249" s="23">
        <v>246712</v>
      </c>
      <c r="T249" s="23">
        <v>245341</v>
      </c>
      <c r="U249" s="23">
        <v>252751</v>
      </c>
      <c r="V249" s="23">
        <v>269012</v>
      </c>
      <c r="W249" s="23">
        <v>247909</v>
      </c>
      <c r="X249" s="23">
        <v>240142</v>
      </c>
      <c r="Y249" s="23">
        <v>225458</v>
      </c>
      <c r="Z249" s="23">
        <v>229509</v>
      </c>
      <c r="AA249" s="23">
        <v>247027</v>
      </c>
      <c r="AB249" s="23">
        <v>281521</v>
      </c>
      <c r="AC249" s="23">
        <v>277604</v>
      </c>
      <c r="AD249" s="23">
        <v>242309</v>
      </c>
      <c r="AE249" s="23">
        <v>196339</v>
      </c>
      <c r="AF249" s="23">
        <v>144998</v>
      </c>
      <c r="AG249" s="23">
        <v>111270</v>
      </c>
      <c r="AH249" s="23">
        <v>92716</v>
      </c>
      <c r="AI249" s="23">
        <v>73609</v>
      </c>
      <c r="AJ249" s="24">
        <v>73064</v>
      </c>
      <c r="AK249" s="32">
        <f t="shared" si="41"/>
        <v>3.3642465709004832E-4</v>
      </c>
      <c r="AL249" s="25">
        <f t="shared" si="42"/>
        <v>1.1443669041060687E-4</v>
      </c>
      <c r="AM249" s="25">
        <f t="shared" si="43"/>
        <v>6.9643136959032423E-5</v>
      </c>
      <c r="AN249" s="25">
        <f t="shared" si="44"/>
        <v>1.2242268041237113E-4</v>
      </c>
      <c r="AO249" s="25">
        <f t="shared" si="45"/>
        <v>1.3849950475934661E-4</v>
      </c>
      <c r="AP249" s="25">
        <f t="shared" si="46"/>
        <v>1.2340710932260229E-4</v>
      </c>
      <c r="AQ249" s="25">
        <f t="shared" si="47"/>
        <v>1.1398661341212088E-4</v>
      </c>
      <c r="AR249" s="25">
        <f t="shared" si="48"/>
        <v>2.6534721463467931E-4</v>
      </c>
      <c r="AS249" s="25">
        <f t="shared" si="49"/>
        <v>4.3288741920937925E-4</v>
      </c>
      <c r="AT249" s="33">
        <f t="shared" si="50"/>
        <v>1.0333406328698128E-2</v>
      </c>
      <c r="AV249">
        <f>IF(AL249&gt;'Data Spread &amp; Correlation'!C$8+'Data Spread &amp; Correlation'!C$9,1,0)</f>
        <v>0</v>
      </c>
      <c r="AW249">
        <f>IF(AM249&gt;'Data Spread &amp; Correlation'!D$8+'Data Spread &amp; Correlation'!D$9,1,0)</f>
        <v>0</v>
      </c>
    </row>
    <row r="250" spans="1:49" x14ac:dyDescent="0.2">
      <c r="A250" t="str">
        <f t="shared" si="39"/>
        <v>Nebraska</v>
      </c>
      <c r="B250" t="str">
        <f t="shared" si="40"/>
        <v>2012</v>
      </c>
      <c r="C250" s="11" t="s">
        <v>279</v>
      </c>
      <c r="D250" s="19">
        <v>57</v>
      </c>
      <c r="E250" s="20">
        <v>52</v>
      </c>
      <c r="F250" s="20">
        <v>61</v>
      </c>
      <c r="G250" s="20">
        <v>55</v>
      </c>
      <c r="H250" s="20">
        <v>60</v>
      </c>
      <c r="I250" s="20">
        <v>57</v>
      </c>
      <c r="J250" s="20">
        <v>46</v>
      </c>
      <c r="K250" s="20">
        <v>47</v>
      </c>
      <c r="L250" s="20">
        <v>59</v>
      </c>
      <c r="M250" s="20">
        <v>79</v>
      </c>
      <c r="N250" s="21">
        <v>157</v>
      </c>
      <c r="O250" s="21">
        <f t="shared" si="51"/>
        <v>730</v>
      </c>
      <c r="P250" s="22">
        <v>4065017</v>
      </c>
      <c r="Q250" s="23">
        <v>1992675</v>
      </c>
      <c r="R250" s="23">
        <v>2072342</v>
      </c>
      <c r="S250" s="23">
        <v>268012</v>
      </c>
      <c r="T250" s="23">
        <v>266906</v>
      </c>
      <c r="U250" s="23">
        <v>267073</v>
      </c>
      <c r="V250" s="23">
        <v>289002</v>
      </c>
      <c r="W250" s="23">
        <v>310002</v>
      </c>
      <c r="X250" s="23">
        <v>287757</v>
      </c>
      <c r="Y250" s="23">
        <v>260728</v>
      </c>
      <c r="Z250" s="23">
        <v>252506</v>
      </c>
      <c r="AA250" s="23">
        <v>262873</v>
      </c>
      <c r="AB250" s="23">
        <v>288041</v>
      </c>
      <c r="AC250" s="23">
        <v>293709</v>
      </c>
      <c r="AD250" s="23">
        <v>264477</v>
      </c>
      <c r="AE250" s="23">
        <v>228744</v>
      </c>
      <c r="AF250" s="23">
        <v>167550</v>
      </c>
      <c r="AG250" s="23">
        <v>126531</v>
      </c>
      <c r="AH250" s="23">
        <v>96229</v>
      </c>
      <c r="AI250" s="23">
        <v>70662</v>
      </c>
      <c r="AJ250" s="24">
        <v>63624</v>
      </c>
      <c r="AK250" s="32">
        <f t="shared" si="41"/>
        <v>4.0669820754294582E-4</v>
      </c>
      <c r="AL250" s="25">
        <f t="shared" si="42"/>
        <v>8.6145709850012832E-5</v>
      </c>
      <c r="AM250" s="25">
        <f t="shared" si="43"/>
        <v>1.018357139518267E-4</v>
      </c>
      <c r="AN250" s="25">
        <f t="shared" si="44"/>
        <v>1.0027621539331066E-4</v>
      </c>
      <c r="AO250" s="25">
        <f t="shared" si="45"/>
        <v>1.1641917889553125E-4</v>
      </c>
      <c r="AP250" s="25">
        <f t="shared" si="46"/>
        <v>9.7980232058444354E-5</v>
      </c>
      <c r="AQ250" s="25">
        <f t="shared" si="47"/>
        <v>9.5291968509045647E-5</v>
      </c>
      <c r="AR250" s="25">
        <f t="shared" si="48"/>
        <v>2.006249978747352E-4</v>
      </c>
      <c r="AS250" s="25">
        <f t="shared" si="49"/>
        <v>4.7336285359905566E-4</v>
      </c>
      <c r="AT250" s="33">
        <f t="shared" si="50"/>
        <v>1.1473657739217906E-2</v>
      </c>
      <c r="AV250">
        <f>IF(AL250&gt;'Data Spread &amp; Correlation'!C$8+'Data Spread &amp; Correlation'!C$9,1,0)</f>
        <v>0</v>
      </c>
      <c r="AW250">
        <f>IF(AM250&gt;'Data Spread &amp; Correlation'!D$8+'Data Spread &amp; Correlation'!D$9,1,0)</f>
        <v>0</v>
      </c>
    </row>
    <row r="251" spans="1:49" x14ac:dyDescent="0.2">
      <c r="A251" t="str">
        <f t="shared" si="39"/>
        <v>Nebraska</v>
      </c>
      <c r="B251" t="str">
        <f t="shared" si="40"/>
        <v>2013</v>
      </c>
      <c r="C251" s="11" t="s">
        <v>280</v>
      </c>
      <c r="D251" s="19">
        <v>47</v>
      </c>
      <c r="E251" s="20">
        <v>45</v>
      </c>
      <c r="F251" s="20">
        <v>59</v>
      </c>
      <c r="G251" s="20">
        <v>59</v>
      </c>
      <c r="H251" s="20">
        <v>54</v>
      </c>
      <c r="I251" s="20">
        <v>58</v>
      </c>
      <c r="J251" s="20">
        <v>56</v>
      </c>
      <c r="K251" s="20">
        <v>45</v>
      </c>
      <c r="L251" s="20">
        <v>33</v>
      </c>
      <c r="M251" s="20">
        <v>48</v>
      </c>
      <c r="N251" s="21">
        <v>210</v>
      </c>
      <c r="O251" s="21">
        <f t="shared" si="51"/>
        <v>714</v>
      </c>
      <c r="P251" s="22">
        <v>8241052</v>
      </c>
      <c r="Q251" s="23">
        <v>4068755</v>
      </c>
      <c r="R251" s="23">
        <v>4172297</v>
      </c>
      <c r="S251" s="23">
        <v>528283</v>
      </c>
      <c r="T251" s="23">
        <v>556766</v>
      </c>
      <c r="U251" s="23">
        <v>566094</v>
      </c>
      <c r="V251" s="23">
        <v>604065</v>
      </c>
      <c r="W251" s="23">
        <v>601289</v>
      </c>
      <c r="X251" s="23">
        <v>540277</v>
      </c>
      <c r="Y251" s="23">
        <v>533125</v>
      </c>
      <c r="Z251" s="23">
        <v>537995</v>
      </c>
      <c r="AA251" s="23">
        <v>574173</v>
      </c>
      <c r="AB251" s="23">
        <v>596422</v>
      </c>
      <c r="AC251" s="23">
        <v>594989</v>
      </c>
      <c r="AD251" s="23">
        <v>522084</v>
      </c>
      <c r="AE251" s="23">
        <v>442144</v>
      </c>
      <c r="AF251" s="23">
        <v>325908</v>
      </c>
      <c r="AG251" s="23">
        <v>243549</v>
      </c>
      <c r="AH251" s="23">
        <v>183331</v>
      </c>
      <c r="AI251" s="23">
        <v>145520</v>
      </c>
      <c r="AJ251" s="24">
        <v>142370</v>
      </c>
      <c r="AK251" s="32">
        <f t="shared" si="41"/>
        <v>1.7414908297257341E-4</v>
      </c>
      <c r="AL251" s="25">
        <f t="shared" si="42"/>
        <v>4.9872646634486936E-5</v>
      </c>
      <c r="AM251" s="25">
        <f t="shared" si="43"/>
        <v>4.8948275776244986E-5</v>
      </c>
      <c r="AN251" s="25">
        <f t="shared" si="44"/>
        <v>5.4965427677608205E-5</v>
      </c>
      <c r="AO251" s="25">
        <f t="shared" si="45"/>
        <v>4.8553815610591205E-5</v>
      </c>
      <c r="AP251" s="25">
        <f t="shared" si="46"/>
        <v>4.868177312447174E-5</v>
      </c>
      <c r="AQ251" s="25">
        <f t="shared" si="47"/>
        <v>4.6669459920267821E-5</v>
      </c>
      <c r="AR251" s="25">
        <f t="shared" si="48"/>
        <v>5.7949941786649389E-5</v>
      </c>
      <c r="AS251" s="25">
        <f t="shared" si="49"/>
        <v>1.4596276125053597E-4</v>
      </c>
      <c r="AT251" s="33">
        <f t="shared" si="50"/>
        <v>5.0151014961017067E-3</v>
      </c>
      <c r="AV251">
        <f>IF(AL251&gt;'Data Spread &amp; Correlation'!C$8+'Data Spread &amp; Correlation'!C$9,1,0)</f>
        <v>0</v>
      </c>
      <c r="AW251">
        <f>IF(AM251&gt;'Data Spread &amp; Correlation'!D$8+'Data Spread &amp; Correlation'!D$9,1,0)</f>
        <v>0</v>
      </c>
    </row>
    <row r="252" spans="1:49" x14ac:dyDescent="0.2">
      <c r="A252" t="str">
        <f t="shared" si="39"/>
        <v>Nebraska</v>
      </c>
      <c r="B252" t="str">
        <f t="shared" si="40"/>
        <v>2014</v>
      </c>
      <c r="C252" s="11" t="s">
        <v>281</v>
      </c>
      <c r="D252" s="19">
        <v>58</v>
      </c>
      <c r="E252" s="20">
        <v>65</v>
      </c>
      <c r="F252" s="20">
        <v>57</v>
      </c>
      <c r="G252" s="20">
        <v>54</v>
      </c>
      <c r="H252" s="20">
        <v>46</v>
      </c>
      <c r="I252" s="20">
        <v>61</v>
      </c>
      <c r="J252" s="20">
        <v>44</v>
      </c>
      <c r="K252" s="20">
        <v>53</v>
      </c>
      <c r="L252" s="20">
        <v>56</v>
      </c>
      <c r="M252" s="20">
        <v>88</v>
      </c>
      <c r="N252" s="21">
        <v>161</v>
      </c>
      <c r="O252" s="21">
        <f t="shared" si="51"/>
        <v>743</v>
      </c>
      <c r="P252" s="22">
        <v>20142339</v>
      </c>
      <c r="Q252" s="23">
        <v>9820862</v>
      </c>
      <c r="R252" s="23">
        <v>10321477</v>
      </c>
      <c r="S252" s="23">
        <v>1140873</v>
      </c>
      <c r="T252" s="23">
        <v>1154141</v>
      </c>
      <c r="U252" s="23">
        <v>1182149</v>
      </c>
      <c r="V252" s="23">
        <v>1261205</v>
      </c>
      <c r="W252" s="23">
        <v>1377669</v>
      </c>
      <c r="X252" s="23">
        <v>1330127</v>
      </c>
      <c r="Y252" s="23">
        <v>1262675</v>
      </c>
      <c r="Z252" s="23">
        <v>1218792</v>
      </c>
      <c r="AA252" s="23">
        <v>1321827</v>
      </c>
      <c r="AB252" s="23">
        <v>1408343</v>
      </c>
      <c r="AC252" s="23">
        <v>1432548</v>
      </c>
      <c r="AD252" s="23">
        <v>1322209</v>
      </c>
      <c r="AE252" s="23">
        <v>1209945</v>
      </c>
      <c r="AF252" s="23">
        <v>1061083</v>
      </c>
      <c r="AG252" s="23">
        <v>834365</v>
      </c>
      <c r="AH252" s="23">
        <v>642485</v>
      </c>
      <c r="AI252" s="23">
        <v>492759</v>
      </c>
      <c r="AJ252" s="24">
        <v>487758</v>
      </c>
      <c r="AK252" s="32">
        <f t="shared" si="41"/>
        <v>1.0781217541303896E-4</v>
      </c>
      <c r="AL252" s="25">
        <f t="shared" si="42"/>
        <v>1.8833278402937992E-5</v>
      </c>
      <c r="AM252" s="25">
        <f t="shared" si="43"/>
        <v>2.1600121870161288E-5</v>
      </c>
      <c r="AN252" s="25">
        <f t="shared" si="44"/>
        <v>2.0826889210977159E-5</v>
      </c>
      <c r="AO252" s="25">
        <f t="shared" si="45"/>
        <v>1.8105823816951695E-5</v>
      </c>
      <c r="AP252" s="25">
        <f t="shared" si="46"/>
        <v>2.1472136734566727E-5</v>
      </c>
      <c r="AQ252" s="25">
        <f t="shared" si="47"/>
        <v>2.0930796468145303E-5</v>
      </c>
      <c r="AR252" s="25">
        <f t="shared" si="48"/>
        <v>2.9544466532450378E-5</v>
      </c>
      <c r="AS252" s="25">
        <f t="shared" si="49"/>
        <v>7.7516375334289373E-5</v>
      </c>
      <c r="AT252" s="33">
        <f t="shared" si="50"/>
        <v>1.5232963887829621E-3</v>
      </c>
      <c r="AV252">
        <f>IF(AL252&gt;'Data Spread &amp; Correlation'!C$8+'Data Spread &amp; Correlation'!C$9,1,0)</f>
        <v>0</v>
      </c>
      <c r="AW252">
        <f>IF(AM252&gt;'Data Spread &amp; Correlation'!D$8+'Data Spread &amp; Correlation'!D$9,1,0)</f>
        <v>0</v>
      </c>
    </row>
    <row r="253" spans="1:49" x14ac:dyDescent="0.2">
      <c r="A253" t="str">
        <f t="shared" si="39"/>
        <v>Nebraska</v>
      </c>
      <c r="B253" t="str">
        <f t="shared" si="40"/>
        <v>2015</v>
      </c>
      <c r="C253" s="11" t="s">
        <v>282</v>
      </c>
      <c r="D253" s="19">
        <v>63</v>
      </c>
      <c r="E253" s="20">
        <v>71</v>
      </c>
      <c r="F253" s="20">
        <v>42</v>
      </c>
      <c r="G253" s="20">
        <v>64</v>
      </c>
      <c r="H253" s="20">
        <v>45</v>
      </c>
      <c r="I253" s="20">
        <v>44</v>
      </c>
      <c r="J253" s="20">
        <v>64</v>
      </c>
      <c r="K253" s="20">
        <v>55</v>
      </c>
      <c r="L253" s="20">
        <v>57</v>
      </c>
      <c r="M253" s="20">
        <v>85</v>
      </c>
      <c r="N253" s="21">
        <v>196</v>
      </c>
      <c r="O253" s="21">
        <f t="shared" si="51"/>
        <v>786</v>
      </c>
      <c r="P253" s="22">
        <v>4878734</v>
      </c>
      <c r="Q253" s="23">
        <v>2418138</v>
      </c>
      <c r="R253" s="23">
        <v>2460596</v>
      </c>
      <c r="S253" s="23">
        <v>297856</v>
      </c>
      <c r="T253" s="23">
        <v>308785</v>
      </c>
      <c r="U253" s="23">
        <v>316276</v>
      </c>
      <c r="V253" s="23">
        <v>333380</v>
      </c>
      <c r="W253" s="23">
        <v>349352</v>
      </c>
      <c r="X253" s="23">
        <v>317368</v>
      </c>
      <c r="Y253" s="23">
        <v>312906</v>
      </c>
      <c r="Z253" s="23">
        <v>288422</v>
      </c>
      <c r="AA253" s="23">
        <v>307345</v>
      </c>
      <c r="AB253" s="23">
        <v>340297</v>
      </c>
      <c r="AC253" s="23">
        <v>367139</v>
      </c>
      <c r="AD253" s="23">
        <v>341395</v>
      </c>
      <c r="AE253" s="23">
        <v>294226</v>
      </c>
      <c r="AF253" s="23">
        <v>216712</v>
      </c>
      <c r="AG253" s="23">
        <v>161416</v>
      </c>
      <c r="AH253" s="23">
        <v>123122</v>
      </c>
      <c r="AI253" s="23">
        <v>100023</v>
      </c>
      <c r="AJ253" s="24">
        <v>103868</v>
      </c>
      <c r="AK253" s="32">
        <f t="shared" si="41"/>
        <v>4.4988182208852601E-4</v>
      </c>
      <c r="AL253" s="25">
        <f t="shared" si="42"/>
        <v>1.0239000673534263E-4</v>
      </c>
      <c r="AM253" s="25">
        <f t="shared" si="43"/>
        <v>6.151755007821517E-5</v>
      </c>
      <c r="AN253" s="25">
        <f t="shared" si="44"/>
        <v>1.0154313838108505E-4</v>
      </c>
      <c r="AO253" s="25">
        <f t="shared" si="45"/>
        <v>7.5532884500148547E-5</v>
      </c>
      <c r="AP253" s="25">
        <f t="shared" si="46"/>
        <v>6.2196438971157816E-5</v>
      </c>
      <c r="AQ253" s="25">
        <f t="shared" si="47"/>
        <v>8.6529551415072821E-5</v>
      </c>
      <c r="AR253" s="25">
        <f t="shared" si="48"/>
        <v>1.507426056785004E-4</v>
      </c>
      <c r="AS253" s="25">
        <f t="shared" si="49"/>
        <v>3.8091823702077123E-4</v>
      </c>
      <c r="AT253" s="33">
        <f t="shared" si="50"/>
        <v>7.5672969538260098E-3</v>
      </c>
      <c r="AV253">
        <f>IF(AL253&gt;'Data Spread &amp; Correlation'!C$8+'Data Spread &amp; Correlation'!C$9,1,0)</f>
        <v>0</v>
      </c>
      <c r="AW253">
        <f>IF(AM253&gt;'Data Spread &amp; Correlation'!D$8+'Data Spread &amp; Correlation'!D$9,1,0)</f>
        <v>0</v>
      </c>
    </row>
    <row r="254" spans="1:49" x14ac:dyDescent="0.2">
      <c r="A254" t="str">
        <f t="shared" si="39"/>
        <v>Nebraska</v>
      </c>
      <c r="B254" t="str">
        <f t="shared" si="40"/>
        <v>2016</v>
      </c>
      <c r="C254" s="11" t="s">
        <v>283</v>
      </c>
      <c r="D254" s="19">
        <v>66</v>
      </c>
      <c r="E254" s="20">
        <v>54</v>
      </c>
      <c r="F254" s="20">
        <v>59</v>
      </c>
      <c r="G254" s="20">
        <v>45</v>
      </c>
      <c r="H254" s="20">
        <v>44</v>
      </c>
      <c r="I254" s="20">
        <v>54</v>
      </c>
      <c r="J254" s="20">
        <v>75</v>
      </c>
      <c r="K254" s="20">
        <v>53</v>
      </c>
      <c r="L254" s="20">
        <v>51</v>
      </c>
      <c r="M254" s="20">
        <v>74</v>
      </c>
      <c r="N254" s="21">
        <v>178</v>
      </c>
      <c r="O254" s="21">
        <f t="shared" si="51"/>
        <v>753</v>
      </c>
      <c r="P254" s="22">
        <v>6757023</v>
      </c>
      <c r="Q254" s="23">
        <v>3338725</v>
      </c>
      <c r="R254" s="23">
        <v>3418298</v>
      </c>
      <c r="S254" s="23">
        <v>446780</v>
      </c>
      <c r="T254" s="23">
        <v>475946</v>
      </c>
      <c r="U254" s="23">
        <v>475121</v>
      </c>
      <c r="V254" s="23">
        <v>462560</v>
      </c>
      <c r="W254" s="23">
        <v>452732</v>
      </c>
      <c r="X254" s="23">
        <v>459257</v>
      </c>
      <c r="Y254" s="23">
        <v>466457</v>
      </c>
      <c r="Z254" s="23">
        <v>450632</v>
      </c>
      <c r="AA254" s="23">
        <v>467780</v>
      </c>
      <c r="AB254" s="23">
        <v>458235</v>
      </c>
      <c r="AC254" s="23">
        <v>471936</v>
      </c>
      <c r="AD254" s="23">
        <v>428458</v>
      </c>
      <c r="AE254" s="23">
        <v>375822</v>
      </c>
      <c r="AF254" s="23">
        <v>295798</v>
      </c>
      <c r="AG254" s="23">
        <v>208237</v>
      </c>
      <c r="AH254" s="23">
        <v>150322</v>
      </c>
      <c r="AI254" s="23">
        <v>109136</v>
      </c>
      <c r="AJ254" s="24">
        <v>98435</v>
      </c>
      <c r="AK254" s="32">
        <f t="shared" si="41"/>
        <v>2.6858856707999461E-4</v>
      </c>
      <c r="AL254" s="25">
        <f t="shared" si="42"/>
        <v>7.8858797540026096E-5</v>
      </c>
      <c r="AM254" s="25">
        <f t="shared" si="43"/>
        <v>6.4460303378593937E-5</v>
      </c>
      <c r="AN254" s="25">
        <f t="shared" si="44"/>
        <v>4.8611126114545096E-5</v>
      </c>
      <c r="AO254" s="25">
        <f t="shared" si="45"/>
        <v>4.7908781679681889E-5</v>
      </c>
      <c r="AP254" s="25">
        <f t="shared" si="46"/>
        <v>5.8053841712975355E-5</v>
      </c>
      <c r="AQ254" s="25">
        <f t="shared" si="47"/>
        <v>6.5897448649723976E-5</v>
      </c>
      <c r="AR254" s="25">
        <f t="shared" si="48"/>
        <v>1.0118344956203438E-4</v>
      </c>
      <c r="AS254" s="25">
        <f t="shared" si="49"/>
        <v>2.8520993763923256E-4</v>
      </c>
      <c r="AT254" s="33">
        <f t="shared" si="50"/>
        <v>7.6497180880784272E-3</v>
      </c>
      <c r="AV254">
        <f>IF(AL254&gt;'Data Spread &amp; Correlation'!C$8+'Data Spread &amp; Correlation'!C$9,1,0)</f>
        <v>0</v>
      </c>
      <c r="AW254">
        <f>IF(AM254&gt;'Data Spread &amp; Correlation'!D$8+'Data Spread &amp; Correlation'!D$9,1,0)</f>
        <v>0</v>
      </c>
    </row>
    <row r="255" spans="1:49" x14ac:dyDescent="0.2">
      <c r="A255" t="str">
        <f t="shared" si="39"/>
        <v>Nebraska</v>
      </c>
      <c r="B255" t="str">
        <f t="shared" si="40"/>
        <v>2017</v>
      </c>
      <c r="C255" s="11" t="s">
        <v>284</v>
      </c>
      <c r="D255" s="19">
        <v>61</v>
      </c>
      <c r="E255" s="20">
        <v>65</v>
      </c>
      <c r="F255" s="20">
        <v>54</v>
      </c>
      <c r="G255" s="20">
        <v>63</v>
      </c>
      <c r="H255" s="20">
        <v>33</v>
      </c>
      <c r="I255" s="20">
        <v>58</v>
      </c>
      <c r="J255" s="20">
        <v>73</v>
      </c>
      <c r="K255" s="20">
        <v>56</v>
      </c>
      <c r="L255" s="20">
        <v>55</v>
      </c>
      <c r="M255" s="20">
        <v>68</v>
      </c>
      <c r="N255" s="21">
        <v>219</v>
      </c>
      <c r="O255" s="21">
        <f t="shared" si="51"/>
        <v>805</v>
      </c>
      <c r="P255" s="22">
        <v>2639762</v>
      </c>
      <c r="Q255" s="23">
        <v>1306088</v>
      </c>
      <c r="R255" s="23">
        <v>1333674</v>
      </c>
      <c r="S255" s="23">
        <v>166607</v>
      </c>
      <c r="T255" s="23">
        <v>178787</v>
      </c>
      <c r="U255" s="23">
        <v>175605</v>
      </c>
      <c r="V255" s="23">
        <v>185001</v>
      </c>
      <c r="W255" s="23">
        <v>205325</v>
      </c>
      <c r="X255" s="23">
        <v>176039</v>
      </c>
      <c r="Y255" s="23">
        <v>175237</v>
      </c>
      <c r="Z255" s="23">
        <v>171726</v>
      </c>
      <c r="AA255" s="23">
        <v>176513</v>
      </c>
      <c r="AB255" s="23">
        <v>177703</v>
      </c>
      <c r="AC255" s="23">
        <v>182518</v>
      </c>
      <c r="AD255" s="23">
        <v>171504</v>
      </c>
      <c r="AE255" s="23">
        <v>147123</v>
      </c>
      <c r="AF255" s="23">
        <v>117291</v>
      </c>
      <c r="AG255" s="23">
        <v>83562</v>
      </c>
      <c r="AH255" s="23">
        <v>59999</v>
      </c>
      <c r="AI255" s="23">
        <v>42650</v>
      </c>
      <c r="AJ255" s="24">
        <v>45759</v>
      </c>
      <c r="AK255" s="32">
        <f t="shared" si="41"/>
        <v>7.5627074492668378E-4</v>
      </c>
      <c r="AL255" s="25">
        <f t="shared" si="42"/>
        <v>2.0598659111943835E-4</v>
      </c>
      <c r="AM255" s="25">
        <f t="shared" si="43"/>
        <v>1.3834589548223793E-4</v>
      </c>
      <c r="AN255" s="25">
        <f t="shared" si="44"/>
        <v>1.7934615516004509E-4</v>
      </c>
      <c r="AO255" s="25">
        <f t="shared" si="45"/>
        <v>9.4762505061179252E-5</v>
      </c>
      <c r="AP255" s="25">
        <f t="shared" si="46"/>
        <v>1.6101226746913699E-4</v>
      </c>
      <c r="AQ255" s="25">
        <f t="shared" si="47"/>
        <v>1.7575409491348817E-4</v>
      </c>
      <c r="AR255" s="25">
        <f t="shared" si="48"/>
        <v>2.7383210606762159E-4</v>
      </c>
      <c r="AS255" s="25">
        <f t="shared" si="49"/>
        <v>6.6245165564204228E-4</v>
      </c>
      <c r="AT255" s="33">
        <f t="shared" si="50"/>
        <v>1.7592167661006578E-2</v>
      </c>
      <c r="AV255">
        <f>IF(AL255&gt;'Data Spread &amp; Correlation'!C$8+'Data Spread &amp; Correlation'!C$9,1,0)</f>
        <v>0</v>
      </c>
      <c r="AW255">
        <f>IF(AM255&gt;'Data Spread &amp; Correlation'!D$8+'Data Spread &amp; Correlation'!D$9,1,0)</f>
        <v>0</v>
      </c>
    </row>
    <row r="256" spans="1:49" x14ac:dyDescent="0.2">
      <c r="A256" t="str">
        <f t="shared" si="39"/>
        <v>Nevada</v>
      </c>
      <c r="B256" t="str">
        <f t="shared" si="40"/>
        <v>2009</v>
      </c>
      <c r="C256" s="11" t="s">
        <v>285</v>
      </c>
      <c r="D256" s="19">
        <v>39</v>
      </c>
      <c r="E256" s="20">
        <v>49</v>
      </c>
      <c r="F256" s="20">
        <v>42</v>
      </c>
      <c r="G256" s="20">
        <v>61</v>
      </c>
      <c r="H256" s="20">
        <v>42</v>
      </c>
      <c r="I256" s="20">
        <v>39</v>
      </c>
      <c r="J256" s="20">
        <v>40</v>
      </c>
      <c r="K256" s="20">
        <v>64</v>
      </c>
      <c r="L256" s="20">
        <v>84</v>
      </c>
      <c r="M256" s="20">
        <v>121</v>
      </c>
      <c r="N256" s="21">
        <v>149</v>
      </c>
      <c r="O256" s="21">
        <f t="shared" si="51"/>
        <v>730</v>
      </c>
      <c r="P256" s="22">
        <v>311984</v>
      </c>
      <c r="Q256" s="23">
        <v>154468</v>
      </c>
      <c r="R256" s="23">
        <v>157516</v>
      </c>
      <c r="S256" s="23">
        <v>23289</v>
      </c>
      <c r="T256" s="23">
        <v>21988</v>
      </c>
      <c r="U256" s="23">
        <v>22644</v>
      </c>
      <c r="V256" s="23">
        <v>23282</v>
      </c>
      <c r="W256" s="23">
        <v>21643</v>
      </c>
      <c r="X256" s="23">
        <v>19419</v>
      </c>
      <c r="Y256" s="23">
        <v>18623</v>
      </c>
      <c r="Z256" s="23">
        <v>20391</v>
      </c>
      <c r="AA256" s="23">
        <v>22204</v>
      </c>
      <c r="AB256" s="23">
        <v>23893</v>
      </c>
      <c r="AC256" s="23">
        <v>21950</v>
      </c>
      <c r="AD256" s="23">
        <v>17934</v>
      </c>
      <c r="AE256" s="23">
        <v>14452</v>
      </c>
      <c r="AF256" s="23">
        <v>10961</v>
      </c>
      <c r="AG256" s="23">
        <v>9624</v>
      </c>
      <c r="AH256" s="23">
        <v>7847</v>
      </c>
      <c r="AI256" s="23">
        <v>6313</v>
      </c>
      <c r="AJ256" s="24">
        <v>5383</v>
      </c>
      <c r="AK256" s="32">
        <f t="shared" si="41"/>
        <v>3.7786079264889002E-3</v>
      </c>
      <c r="AL256" s="25">
        <f t="shared" si="42"/>
        <v>8.9621796020792255E-4</v>
      </c>
      <c r="AM256" s="25">
        <f t="shared" si="43"/>
        <v>9.3489148580968282E-4</v>
      </c>
      <c r="AN256" s="25">
        <f t="shared" si="44"/>
        <v>1.6034908785027076E-3</v>
      </c>
      <c r="AO256" s="25">
        <f t="shared" si="45"/>
        <v>9.8603122432210349E-4</v>
      </c>
      <c r="AP256" s="25">
        <f t="shared" si="46"/>
        <v>8.5072966428898628E-4</v>
      </c>
      <c r="AQ256" s="25">
        <f t="shared" si="47"/>
        <v>1.976162539368863E-3</v>
      </c>
      <c r="AR256" s="25">
        <f t="shared" si="48"/>
        <v>4.080641243623998E-3</v>
      </c>
      <c r="AS256" s="25">
        <f t="shared" si="49"/>
        <v>8.5451977401129944E-3</v>
      </c>
      <c r="AT256" s="33">
        <f t="shared" si="50"/>
        <v>0.13561211220509009</v>
      </c>
      <c r="AV256">
        <f>IF(AL256&gt;'Data Spread &amp; Correlation'!C$8+'Data Spread &amp; Correlation'!C$9,1,0)</f>
        <v>0</v>
      </c>
      <c r="AW256">
        <f>IF(AM256&gt;'Data Spread &amp; Correlation'!D$8+'Data Spread &amp; Correlation'!D$9,1,0)</f>
        <v>0</v>
      </c>
    </row>
    <row r="257" spans="1:49" x14ac:dyDescent="0.2">
      <c r="A257" t="str">
        <f t="shared" si="39"/>
        <v>Nevada</v>
      </c>
      <c r="B257" t="str">
        <f t="shared" si="40"/>
        <v>2010</v>
      </c>
      <c r="C257" s="11" t="s">
        <v>286</v>
      </c>
      <c r="D257" s="19">
        <v>64</v>
      </c>
      <c r="E257" s="20">
        <v>50</v>
      </c>
      <c r="F257" s="20">
        <v>48</v>
      </c>
      <c r="G257" s="20">
        <v>65</v>
      </c>
      <c r="H257" s="20">
        <v>67</v>
      </c>
      <c r="I257" s="20">
        <v>58</v>
      </c>
      <c r="J257" s="20">
        <v>56</v>
      </c>
      <c r="K257" s="20">
        <v>44</v>
      </c>
      <c r="L257" s="20">
        <v>78</v>
      </c>
      <c r="M257" s="20">
        <v>144</v>
      </c>
      <c r="N257" s="21">
        <v>123</v>
      </c>
      <c r="O257" s="21">
        <f t="shared" si="51"/>
        <v>797</v>
      </c>
      <c r="P257" s="22">
        <v>238159</v>
      </c>
      <c r="Q257" s="23">
        <v>119973</v>
      </c>
      <c r="R257" s="23">
        <v>118186</v>
      </c>
      <c r="S257" s="23">
        <v>13568</v>
      </c>
      <c r="T257" s="23">
        <v>13350</v>
      </c>
      <c r="U257" s="23">
        <v>15276</v>
      </c>
      <c r="V257" s="23">
        <v>17021</v>
      </c>
      <c r="W257" s="23">
        <v>18298</v>
      </c>
      <c r="X257" s="23">
        <v>15237</v>
      </c>
      <c r="Y257" s="23">
        <v>13257</v>
      </c>
      <c r="Z257" s="23">
        <v>12206</v>
      </c>
      <c r="AA257" s="23">
        <v>15949</v>
      </c>
      <c r="AB257" s="23">
        <v>17908</v>
      </c>
      <c r="AC257" s="23">
        <v>19208</v>
      </c>
      <c r="AD257" s="23">
        <v>17960</v>
      </c>
      <c r="AE257" s="23">
        <v>14693</v>
      </c>
      <c r="AF257" s="23">
        <v>10892</v>
      </c>
      <c r="AG257" s="23">
        <v>7582</v>
      </c>
      <c r="AH257" s="23">
        <v>6435</v>
      </c>
      <c r="AI257" s="23">
        <v>4469</v>
      </c>
      <c r="AJ257" s="24">
        <v>4682</v>
      </c>
      <c r="AK257" s="32">
        <f t="shared" si="41"/>
        <v>8.4021226415094338E-3</v>
      </c>
      <c r="AL257" s="25">
        <f t="shared" si="42"/>
        <v>1.9562635366450081E-3</v>
      </c>
      <c r="AM257" s="25">
        <f t="shared" si="43"/>
        <v>1.3590418754777882E-3</v>
      </c>
      <c r="AN257" s="25">
        <f t="shared" si="44"/>
        <v>2.2811820032287498E-3</v>
      </c>
      <c r="AO257" s="25">
        <f t="shared" si="45"/>
        <v>2.3796838927366364E-3</v>
      </c>
      <c r="AP257" s="25">
        <f t="shared" si="46"/>
        <v>1.5626683909904084E-3</v>
      </c>
      <c r="AQ257" s="25">
        <f t="shared" si="47"/>
        <v>1.3475025265672373E-3</v>
      </c>
      <c r="AR257" s="25">
        <f t="shared" si="48"/>
        <v>4.2221500487171163E-3</v>
      </c>
      <c r="AS257" s="25">
        <f t="shared" si="49"/>
        <v>1.3206162876008804E-2</v>
      </c>
      <c r="AT257" s="33">
        <f t="shared" si="50"/>
        <v>0.17022639897479711</v>
      </c>
      <c r="AV257">
        <f>IF(AL257&gt;'Data Spread &amp; Correlation'!C$8+'Data Spread &amp; Correlation'!C$9,1,0)</f>
        <v>0</v>
      </c>
      <c r="AW257">
        <f>IF(AM257&gt;'Data Spread &amp; Correlation'!D$8+'Data Spread &amp; Correlation'!D$9,1,0)</f>
        <v>0</v>
      </c>
    </row>
    <row r="258" spans="1:49" x14ac:dyDescent="0.2">
      <c r="A258" t="str">
        <f t="shared" si="39"/>
        <v>Nevada</v>
      </c>
      <c r="B258" t="str">
        <f t="shared" si="40"/>
        <v>2011</v>
      </c>
      <c r="C258" s="11" t="s">
        <v>287</v>
      </c>
      <c r="D258" s="19">
        <v>47</v>
      </c>
      <c r="E258" s="20">
        <v>64</v>
      </c>
      <c r="F258" s="20">
        <v>77</v>
      </c>
      <c r="G258" s="20">
        <v>51</v>
      </c>
      <c r="H258" s="20">
        <v>58</v>
      </c>
      <c r="I258" s="20">
        <v>68</v>
      </c>
      <c r="J258" s="20">
        <v>46</v>
      </c>
      <c r="K258" s="20">
        <v>55</v>
      </c>
      <c r="L258" s="20">
        <v>82</v>
      </c>
      <c r="M258" s="20">
        <v>141</v>
      </c>
      <c r="N258" s="21">
        <v>96</v>
      </c>
      <c r="O258" s="21">
        <f t="shared" si="51"/>
        <v>785</v>
      </c>
      <c r="P258" s="22">
        <v>1215203</v>
      </c>
      <c r="Q258" s="23">
        <v>592333</v>
      </c>
      <c r="R258" s="23">
        <v>622870</v>
      </c>
      <c r="S258" s="23">
        <v>83482</v>
      </c>
      <c r="T258" s="23">
        <v>82556</v>
      </c>
      <c r="U258" s="23">
        <v>84128</v>
      </c>
      <c r="V258" s="23">
        <v>86667</v>
      </c>
      <c r="W258" s="23">
        <v>82170</v>
      </c>
      <c r="X258" s="23">
        <v>79096</v>
      </c>
      <c r="Y258" s="23">
        <v>75965</v>
      </c>
      <c r="Z258" s="23">
        <v>77997</v>
      </c>
      <c r="AA258" s="23">
        <v>86907</v>
      </c>
      <c r="AB258" s="23">
        <v>90767</v>
      </c>
      <c r="AC258" s="23">
        <v>87868</v>
      </c>
      <c r="AD258" s="23">
        <v>79894</v>
      </c>
      <c r="AE258" s="23">
        <v>65186</v>
      </c>
      <c r="AF258" s="23">
        <v>49709</v>
      </c>
      <c r="AG258" s="23">
        <v>36057</v>
      </c>
      <c r="AH258" s="23">
        <v>27228</v>
      </c>
      <c r="AI258" s="23">
        <v>20745</v>
      </c>
      <c r="AJ258" s="24">
        <v>18509</v>
      </c>
      <c r="AK258" s="32">
        <f t="shared" si="41"/>
        <v>1.329627943748353E-3</v>
      </c>
      <c r="AL258" s="25">
        <f t="shared" si="42"/>
        <v>2.7597129898490559E-4</v>
      </c>
      <c r="AM258" s="25">
        <f t="shared" si="43"/>
        <v>4.5606117142569461E-4</v>
      </c>
      <c r="AN258" s="25">
        <f t="shared" si="44"/>
        <v>3.2890281889063011E-4</v>
      </c>
      <c r="AO258" s="25">
        <f t="shared" si="45"/>
        <v>3.5171978848299619E-4</v>
      </c>
      <c r="AP258" s="25">
        <f t="shared" si="46"/>
        <v>3.8066448344389398E-4</v>
      </c>
      <c r="AQ258" s="25">
        <f t="shared" si="47"/>
        <v>3.7910118555279846E-4</v>
      </c>
      <c r="AR258" s="25">
        <f t="shared" si="48"/>
        <v>9.5608982580509762E-4</v>
      </c>
      <c r="AS258" s="25">
        <f t="shared" si="49"/>
        <v>2.9391532737164656E-3</v>
      </c>
      <c r="AT258" s="33">
        <f t="shared" si="50"/>
        <v>4.2411799665027825E-2</v>
      </c>
      <c r="AV258">
        <f>IF(AL258&gt;'Data Spread &amp; Correlation'!C$8+'Data Spread &amp; Correlation'!C$9,1,0)</f>
        <v>0</v>
      </c>
      <c r="AW258">
        <f>IF(AM258&gt;'Data Spread &amp; Correlation'!D$8+'Data Spread &amp; Correlation'!D$9,1,0)</f>
        <v>0</v>
      </c>
    </row>
    <row r="259" spans="1:49" x14ac:dyDescent="0.2">
      <c r="A259" t="str">
        <f t="shared" si="39"/>
        <v>Nevada</v>
      </c>
      <c r="B259" t="str">
        <f t="shared" si="40"/>
        <v>2012</v>
      </c>
      <c r="C259" s="11" t="s">
        <v>288</v>
      </c>
      <c r="D259" s="19">
        <v>50</v>
      </c>
      <c r="E259" s="20">
        <v>56</v>
      </c>
      <c r="F259" s="20">
        <v>55</v>
      </c>
      <c r="G259" s="20">
        <v>50</v>
      </c>
      <c r="H259" s="20">
        <v>63</v>
      </c>
      <c r="I259" s="20">
        <v>60</v>
      </c>
      <c r="J259" s="20">
        <v>71</v>
      </c>
      <c r="K259" s="20">
        <v>48</v>
      </c>
      <c r="L259" s="20">
        <v>79</v>
      </c>
      <c r="M259" s="20">
        <v>156</v>
      </c>
      <c r="N259" s="21">
        <v>130</v>
      </c>
      <c r="O259" s="21">
        <f t="shared" si="51"/>
        <v>818</v>
      </c>
      <c r="P259" s="22">
        <v>595744</v>
      </c>
      <c r="Q259" s="23">
        <v>290383</v>
      </c>
      <c r="R259" s="23">
        <v>305361</v>
      </c>
      <c r="S259" s="23">
        <v>42496</v>
      </c>
      <c r="T259" s="23">
        <v>41633</v>
      </c>
      <c r="U259" s="23">
        <v>44089</v>
      </c>
      <c r="V259" s="23">
        <v>42612</v>
      </c>
      <c r="W259" s="23">
        <v>38671</v>
      </c>
      <c r="X259" s="23">
        <v>38660</v>
      </c>
      <c r="Y259" s="23">
        <v>35894</v>
      </c>
      <c r="Z259" s="23">
        <v>35441</v>
      </c>
      <c r="AA259" s="23">
        <v>38859</v>
      </c>
      <c r="AB259" s="23">
        <v>44595</v>
      </c>
      <c r="AC259" s="23">
        <v>44414</v>
      </c>
      <c r="AD259" s="23">
        <v>39401</v>
      </c>
      <c r="AE259" s="23">
        <v>32430</v>
      </c>
      <c r="AF259" s="23">
        <v>25048</v>
      </c>
      <c r="AG259" s="23">
        <v>18590</v>
      </c>
      <c r="AH259" s="23">
        <v>14358</v>
      </c>
      <c r="AI259" s="23">
        <v>9947</v>
      </c>
      <c r="AJ259" s="24">
        <v>8656</v>
      </c>
      <c r="AK259" s="32">
        <f t="shared" si="41"/>
        <v>2.494352409638554E-3</v>
      </c>
      <c r="AL259" s="25">
        <f t="shared" si="42"/>
        <v>8.2825879004222956E-4</v>
      </c>
      <c r="AM259" s="25">
        <f t="shared" si="43"/>
        <v>6.7664825363237082E-4</v>
      </c>
      <c r="AN259" s="25">
        <f t="shared" si="44"/>
        <v>6.7065482737344744E-4</v>
      </c>
      <c r="AO259" s="25">
        <f t="shared" si="45"/>
        <v>8.4791386271870794E-4</v>
      </c>
      <c r="AP259" s="25">
        <f t="shared" si="46"/>
        <v>6.7408913705355633E-4</v>
      </c>
      <c r="AQ259" s="25">
        <f t="shared" si="47"/>
        <v>6.6823516309114453E-4</v>
      </c>
      <c r="AR259" s="25">
        <f t="shared" si="48"/>
        <v>1.8103487785874697E-3</v>
      </c>
      <c r="AS259" s="25">
        <f t="shared" si="49"/>
        <v>6.4184324213124875E-3</v>
      </c>
      <c r="AT259" s="33">
        <f t="shared" si="50"/>
        <v>9.4500924214417747E-2</v>
      </c>
      <c r="AV259">
        <f>IF(AL259&gt;'Data Spread &amp; Correlation'!C$8+'Data Spread &amp; Correlation'!C$9,1,0)</f>
        <v>0</v>
      </c>
      <c r="AW259">
        <f>IF(AM259&gt;'Data Spread &amp; Correlation'!D$8+'Data Spread &amp; Correlation'!D$9,1,0)</f>
        <v>0</v>
      </c>
    </row>
    <row r="260" spans="1:49" x14ac:dyDescent="0.2">
      <c r="A260" t="str">
        <f t="shared" si="39"/>
        <v>Nevada</v>
      </c>
      <c r="B260" t="str">
        <f t="shared" si="40"/>
        <v>2013</v>
      </c>
      <c r="C260" s="11" t="s">
        <v>289</v>
      </c>
      <c r="D260" s="19">
        <v>47</v>
      </c>
      <c r="E260" s="20">
        <v>62</v>
      </c>
      <c r="F260" s="20">
        <v>42</v>
      </c>
      <c r="G260" s="20">
        <v>47</v>
      </c>
      <c r="H260" s="20">
        <v>59</v>
      </c>
      <c r="I260" s="20">
        <v>59</v>
      </c>
      <c r="J260" s="20">
        <v>47</v>
      </c>
      <c r="K260" s="20">
        <v>74</v>
      </c>
      <c r="L260" s="20">
        <v>118</v>
      </c>
      <c r="M260" s="20">
        <v>117</v>
      </c>
      <c r="N260" s="21">
        <v>127</v>
      </c>
      <c r="O260" s="21">
        <f t="shared" si="51"/>
        <v>799</v>
      </c>
      <c r="P260" s="22">
        <v>1019230</v>
      </c>
      <c r="Q260" s="23">
        <v>505269</v>
      </c>
      <c r="R260" s="23">
        <v>513961</v>
      </c>
      <c r="S260" s="23">
        <v>68830</v>
      </c>
      <c r="T260" s="23">
        <v>78700</v>
      </c>
      <c r="U260" s="23">
        <v>78543</v>
      </c>
      <c r="V260" s="23">
        <v>74694</v>
      </c>
      <c r="W260" s="23">
        <v>55771</v>
      </c>
      <c r="X260" s="23">
        <v>57190</v>
      </c>
      <c r="Y260" s="23">
        <v>64111</v>
      </c>
      <c r="Z260" s="23">
        <v>70689</v>
      </c>
      <c r="AA260" s="23">
        <v>76084</v>
      </c>
      <c r="AB260" s="23">
        <v>78959</v>
      </c>
      <c r="AC260" s="23">
        <v>75716</v>
      </c>
      <c r="AD260" s="23">
        <v>64048</v>
      </c>
      <c r="AE260" s="23">
        <v>52953</v>
      </c>
      <c r="AF260" s="23">
        <v>39110</v>
      </c>
      <c r="AG260" s="23">
        <v>28703</v>
      </c>
      <c r="AH260" s="23">
        <v>21484</v>
      </c>
      <c r="AI260" s="23">
        <v>16465</v>
      </c>
      <c r="AJ260" s="24">
        <v>18010</v>
      </c>
      <c r="AK260" s="32">
        <f t="shared" si="41"/>
        <v>1.5836117971814616E-3</v>
      </c>
      <c r="AL260" s="25">
        <f t="shared" si="42"/>
        <v>2.9890042799997455E-4</v>
      </c>
      <c r="AM260" s="25">
        <f t="shared" si="43"/>
        <v>3.219254206108918E-4</v>
      </c>
      <c r="AN260" s="25">
        <f t="shared" si="44"/>
        <v>3.8746589063569137E-4</v>
      </c>
      <c r="AO260" s="25">
        <f t="shared" si="45"/>
        <v>4.0198129083687052E-4</v>
      </c>
      <c r="AP260" s="25">
        <f t="shared" si="46"/>
        <v>3.8144496524971717E-4</v>
      </c>
      <c r="AQ260" s="25">
        <f t="shared" si="47"/>
        <v>6.324732267245579E-4</v>
      </c>
      <c r="AR260" s="25">
        <f t="shared" si="48"/>
        <v>1.7400793358205654E-3</v>
      </c>
      <c r="AS260" s="25">
        <f t="shared" si="49"/>
        <v>3.0830851932857257E-3</v>
      </c>
      <c r="AT260" s="33">
        <f t="shared" si="50"/>
        <v>4.4364242087729037E-2</v>
      </c>
      <c r="AV260">
        <f>IF(AL260&gt;'Data Spread &amp; Correlation'!C$8+'Data Spread &amp; Correlation'!C$9,1,0)</f>
        <v>0</v>
      </c>
      <c r="AW260">
        <f>IF(AM260&gt;'Data Spread &amp; Correlation'!D$8+'Data Spread &amp; Correlation'!D$9,1,0)</f>
        <v>0</v>
      </c>
    </row>
    <row r="261" spans="1:49" x14ac:dyDescent="0.2">
      <c r="A261" t="str">
        <f t="shared" ref="A261:A324" si="52">LEFT(C261,LEN(C261)-6)</f>
        <v>Nevada</v>
      </c>
      <c r="B261" t="str">
        <f t="shared" ref="B261:B324" si="53">RIGHT(C261,4)</f>
        <v>2014</v>
      </c>
      <c r="C261" s="11" t="s">
        <v>290</v>
      </c>
      <c r="D261" s="19">
        <v>54</v>
      </c>
      <c r="E261" s="20">
        <v>43</v>
      </c>
      <c r="F261" s="20">
        <v>67</v>
      </c>
      <c r="G261" s="20">
        <v>52</v>
      </c>
      <c r="H261" s="20">
        <v>53</v>
      </c>
      <c r="I261" s="20">
        <v>64</v>
      </c>
      <c r="J261" s="20">
        <v>43</v>
      </c>
      <c r="K261" s="20">
        <v>61</v>
      </c>
      <c r="L261" s="20">
        <v>158</v>
      </c>
      <c r="M261" s="20">
        <v>172</v>
      </c>
      <c r="N261" s="21">
        <v>168</v>
      </c>
      <c r="O261" s="21">
        <f t="shared" si="51"/>
        <v>935</v>
      </c>
      <c r="P261" s="22">
        <v>681373</v>
      </c>
      <c r="Q261" s="23">
        <v>346540</v>
      </c>
      <c r="R261" s="23">
        <v>334833</v>
      </c>
      <c r="S261" s="23">
        <v>39966</v>
      </c>
      <c r="T261" s="23">
        <v>41444</v>
      </c>
      <c r="U261" s="23">
        <v>43616</v>
      </c>
      <c r="V261" s="23">
        <v>45232</v>
      </c>
      <c r="W261" s="23">
        <v>50673</v>
      </c>
      <c r="X261" s="23">
        <v>43845</v>
      </c>
      <c r="Y261" s="23">
        <v>43658</v>
      </c>
      <c r="Z261" s="23">
        <v>43110</v>
      </c>
      <c r="AA261" s="23">
        <v>44817</v>
      </c>
      <c r="AB261" s="23">
        <v>47714</v>
      </c>
      <c r="AC261" s="23">
        <v>50614</v>
      </c>
      <c r="AD261" s="23">
        <v>48801</v>
      </c>
      <c r="AE261" s="23">
        <v>41939</v>
      </c>
      <c r="AF261" s="23">
        <v>32318</v>
      </c>
      <c r="AG261" s="23">
        <v>23848</v>
      </c>
      <c r="AH261" s="23">
        <v>16885</v>
      </c>
      <c r="AI261" s="23">
        <v>11942</v>
      </c>
      <c r="AJ261" s="24">
        <v>11173</v>
      </c>
      <c r="AK261" s="32">
        <f t="shared" ref="AK261:AK324" si="54">(D261+E261)/S261</f>
        <v>2.42706300355302E-3</v>
      </c>
      <c r="AL261" s="25">
        <f t="shared" ref="AL261:AL324" si="55">J261/(T261+U261)</f>
        <v>5.05525511403715E-4</v>
      </c>
      <c r="AM261" s="25">
        <f t="shared" ref="AM261:AM324" si="56">F261/(V261+W261)</f>
        <v>6.9860799749752356E-4</v>
      </c>
      <c r="AN261" s="25">
        <f t="shared" ref="AN261:AN324" si="57">G261/(X261+Y261)</f>
        <v>5.9426533947407522E-4</v>
      </c>
      <c r="AO261" s="25">
        <f t="shared" ref="AO261:AO324" si="58">H261/(Z261+AA261)</f>
        <v>6.0277275467148883E-4</v>
      </c>
      <c r="AP261" s="25">
        <f t="shared" ref="AP261:AP324" si="59">I261/(AB261+AC261)</f>
        <v>6.5088275974290127E-4</v>
      </c>
      <c r="AQ261" s="25">
        <f t="shared" ref="AQ261:AQ324" si="60">K261/(AD261+AE261)</f>
        <v>6.7225038571743444E-4</v>
      </c>
      <c r="AR261" s="25">
        <f t="shared" ref="AR261:AR324" si="61">L261/(AF261+AG261)</f>
        <v>2.8130897696115086E-3</v>
      </c>
      <c r="AS261" s="25">
        <f t="shared" ref="AS261:AS324" si="62">M261/(AH261+AI261)</f>
        <v>5.9666285079959759E-3</v>
      </c>
      <c r="AT261" s="33">
        <f t="shared" ref="AT261:AT324" si="63">O261/AJ261</f>
        <v>8.3683880784032938E-2</v>
      </c>
      <c r="AV261">
        <f>IF(AL261&gt;'Data Spread &amp; Correlation'!C$8+'Data Spread &amp; Correlation'!C$9,1,0)</f>
        <v>0</v>
      </c>
      <c r="AW261">
        <f>IF(AM261&gt;'Data Spread &amp; Correlation'!D$8+'Data Spread &amp; Correlation'!D$9,1,0)</f>
        <v>0</v>
      </c>
    </row>
    <row r="262" spans="1:49" x14ac:dyDescent="0.2">
      <c r="A262" t="str">
        <f t="shared" si="52"/>
        <v>Nevada</v>
      </c>
      <c r="B262" t="str">
        <f t="shared" si="53"/>
        <v>2015</v>
      </c>
      <c r="C262" s="11" t="s">
        <v>291</v>
      </c>
      <c r="D262" s="19">
        <v>38</v>
      </c>
      <c r="E262" s="20">
        <v>42</v>
      </c>
      <c r="F262" s="20">
        <v>60</v>
      </c>
      <c r="G262" s="20">
        <v>58</v>
      </c>
      <c r="H262" s="20">
        <v>46</v>
      </c>
      <c r="I262" s="20">
        <v>49</v>
      </c>
      <c r="J262" s="20">
        <v>53</v>
      </c>
      <c r="K262" s="20">
        <v>54</v>
      </c>
      <c r="L262" s="20">
        <v>119</v>
      </c>
      <c r="M262" s="20">
        <v>160</v>
      </c>
      <c r="N262" s="21">
        <v>168</v>
      </c>
      <c r="O262" s="21">
        <f t="shared" ref="O262:O325" si="64">SUM(D262:N262)</f>
        <v>847</v>
      </c>
      <c r="P262" s="22">
        <v>454381</v>
      </c>
      <c r="Q262" s="23">
        <v>228781</v>
      </c>
      <c r="R262" s="23">
        <v>225600</v>
      </c>
      <c r="S262" s="23">
        <v>30466</v>
      </c>
      <c r="T262" s="23">
        <v>30705</v>
      </c>
      <c r="U262" s="23">
        <v>29844</v>
      </c>
      <c r="V262" s="23">
        <v>30668</v>
      </c>
      <c r="W262" s="23">
        <v>35309</v>
      </c>
      <c r="X262" s="23">
        <v>32571</v>
      </c>
      <c r="Y262" s="23">
        <v>31075</v>
      </c>
      <c r="Z262" s="23">
        <v>27397</v>
      </c>
      <c r="AA262" s="23">
        <v>27824</v>
      </c>
      <c r="AB262" s="23">
        <v>28349</v>
      </c>
      <c r="AC262" s="23">
        <v>32389</v>
      </c>
      <c r="AD262" s="23">
        <v>32208</v>
      </c>
      <c r="AE262" s="23">
        <v>26932</v>
      </c>
      <c r="AF262" s="23">
        <v>19994</v>
      </c>
      <c r="AG262" s="23">
        <v>13924</v>
      </c>
      <c r="AH262" s="23">
        <v>9973</v>
      </c>
      <c r="AI262" s="23">
        <v>7604</v>
      </c>
      <c r="AJ262" s="24">
        <v>7141</v>
      </c>
      <c r="AK262" s="32">
        <f t="shared" si="54"/>
        <v>2.6258780279656011E-3</v>
      </c>
      <c r="AL262" s="25">
        <f t="shared" si="55"/>
        <v>8.7532411765677389E-4</v>
      </c>
      <c r="AM262" s="25">
        <f t="shared" si="56"/>
        <v>9.0940782393864527E-4</v>
      </c>
      <c r="AN262" s="25">
        <f t="shared" si="57"/>
        <v>9.1129057599849167E-4</v>
      </c>
      <c r="AO262" s="25">
        <f t="shared" si="58"/>
        <v>8.3301642491081292E-4</v>
      </c>
      <c r="AP262" s="25">
        <f t="shared" si="59"/>
        <v>8.0674371892390268E-4</v>
      </c>
      <c r="AQ262" s="25">
        <f t="shared" si="60"/>
        <v>9.1308758877240445E-4</v>
      </c>
      <c r="AR262" s="25">
        <f t="shared" si="61"/>
        <v>3.5084615838198007E-3</v>
      </c>
      <c r="AS262" s="25">
        <f t="shared" si="62"/>
        <v>9.1028048017295325E-3</v>
      </c>
      <c r="AT262" s="33">
        <f t="shared" si="63"/>
        <v>0.1186108388180927</v>
      </c>
      <c r="AV262">
        <f>IF(AL262&gt;'Data Spread &amp; Correlation'!C$8+'Data Spread &amp; Correlation'!C$9,1,0)</f>
        <v>0</v>
      </c>
      <c r="AW262">
        <f>IF(AM262&gt;'Data Spread &amp; Correlation'!D$8+'Data Spread &amp; Correlation'!D$9,1,0)</f>
        <v>0</v>
      </c>
    </row>
    <row r="263" spans="1:49" x14ac:dyDescent="0.2">
      <c r="A263" t="str">
        <f t="shared" si="52"/>
        <v>Nevada</v>
      </c>
      <c r="B263" t="str">
        <f t="shared" si="53"/>
        <v>2016</v>
      </c>
      <c r="C263" s="11" t="s">
        <v>292</v>
      </c>
      <c r="D263" s="19">
        <v>76</v>
      </c>
      <c r="E263" s="20">
        <v>55</v>
      </c>
      <c r="F263" s="20">
        <v>65</v>
      </c>
      <c r="G263" s="20">
        <v>65</v>
      </c>
      <c r="H263" s="20">
        <v>44</v>
      </c>
      <c r="I263" s="20">
        <v>70</v>
      </c>
      <c r="J263" s="20">
        <v>61</v>
      </c>
      <c r="K263" s="20">
        <v>77</v>
      </c>
      <c r="L263" s="20">
        <v>107</v>
      </c>
      <c r="M263" s="20">
        <v>151</v>
      </c>
      <c r="N263" s="21">
        <v>119</v>
      </c>
      <c r="O263" s="21">
        <f t="shared" si="64"/>
        <v>890</v>
      </c>
      <c r="P263" s="22">
        <v>2775594</v>
      </c>
      <c r="Q263" s="23">
        <v>1372477</v>
      </c>
      <c r="R263" s="23">
        <v>1403117</v>
      </c>
      <c r="S263" s="23">
        <v>217386</v>
      </c>
      <c r="T263" s="23">
        <v>215050</v>
      </c>
      <c r="U263" s="23">
        <v>201095</v>
      </c>
      <c r="V263" s="23">
        <v>189649</v>
      </c>
      <c r="W263" s="23">
        <v>200806</v>
      </c>
      <c r="X263" s="23">
        <v>222538</v>
      </c>
      <c r="Y263" s="23">
        <v>215681</v>
      </c>
      <c r="Z263" s="23">
        <v>196474</v>
      </c>
      <c r="AA263" s="23">
        <v>191018</v>
      </c>
      <c r="AB263" s="23">
        <v>181204</v>
      </c>
      <c r="AC263" s="23">
        <v>180073</v>
      </c>
      <c r="AD263" s="23">
        <v>156525</v>
      </c>
      <c r="AE263" s="23">
        <v>131967</v>
      </c>
      <c r="AF263" s="23">
        <v>92173</v>
      </c>
      <c r="AG263" s="23">
        <v>65424</v>
      </c>
      <c r="AH263" s="23">
        <v>46505</v>
      </c>
      <c r="AI263" s="23">
        <v>34847</v>
      </c>
      <c r="AJ263" s="24">
        <v>32192</v>
      </c>
      <c r="AK263" s="32">
        <f t="shared" si="54"/>
        <v>6.0261470379877264E-4</v>
      </c>
      <c r="AL263" s="25">
        <f t="shared" si="55"/>
        <v>1.4658352257025797E-4</v>
      </c>
      <c r="AM263" s="25">
        <f t="shared" si="56"/>
        <v>1.66472448809722E-4</v>
      </c>
      <c r="AN263" s="25">
        <f t="shared" si="57"/>
        <v>1.4832766265269191E-4</v>
      </c>
      <c r="AO263" s="25">
        <f t="shared" si="58"/>
        <v>1.1355073136993796E-4</v>
      </c>
      <c r="AP263" s="25">
        <f t="shared" si="59"/>
        <v>1.937571447947143E-4</v>
      </c>
      <c r="AQ263" s="25">
        <f t="shared" si="60"/>
        <v>2.669051481496887E-4</v>
      </c>
      <c r="AR263" s="25">
        <f t="shared" si="61"/>
        <v>6.7894693426905333E-4</v>
      </c>
      <c r="AS263" s="25">
        <f t="shared" si="62"/>
        <v>1.8561313796833514E-3</v>
      </c>
      <c r="AT263" s="33">
        <f t="shared" si="63"/>
        <v>2.7646620278330019E-2</v>
      </c>
      <c r="AV263">
        <f>IF(AL263&gt;'Data Spread &amp; Correlation'!C$8+'Data Spread &amp; Correlation'!C$9,1,0)</f>
        <v>0</v>
      </c>
      <c r="AW263">
        <f>IF(AM263&gt;'Data Spread &amp; Correlation'!D$8+'Data Spread &amp; Correlation'!D$9,1,0)</f>
        <v>0</v>
      </c>
    </row>
    <row r="264" spans="1:49" x14ac:dyDescent="0.2">
      <c r="A264" t="str">
        <f t="shared" si="52"/>
        <v>Nevada</v>
      </c>
      <c r="B264" t="str">
        <f t="shared" si="53"/>
        <v>2017</v>
      </c>
      <c r="C264" s="11" t="s">
        <v>293</v>
      </c>
      <c r="D264" s="19">
        <v>40</v>
      </c>
      <c r="E264" s="20">
        <v>45</v>
      </c>
      <c r="F264" s="20">
        <v>50</v>
      </c>
      <c r="G264" s="20">
        <v>54</v>
      </c>
      <c r="H264" s="20">
        <v>52</v>
      </c>
      <c r="I264" s="20">
        <v>65</v>
      </c>
      <c r="J264" s="20">
        <v>62</v>
      </c>
      <c r="K264" s="20">
        <v>77</v>
      </c>
      <c r="L264" s="20">
        <v>161</v>
      </c>
      <c r="M264" s="20">
        <v>128</v>
      </c>
      <c r="N264" s="21">
        <v>157</v>
      </c>
      <c r="O264" s="21">
        <f t="shared" si="64"/>
        <v>891</v>
      </c>
      <c r="P264" s="22">
        <v>1154039</v>
      </c>
      <c r="Q264" s="23">
        <v>572144</v>
      </c>
      <c r="R264" s="23">
        <v>581895</v>
      </c>
      <c r="S264" s="23">
        <v>71142</v>
      </c>
      <c r="T264" s="23">
        <v>75628</v>
      </c>
      <c r="U264" s="23">
        <v>78462</v>
      </c>
      <c r="V264" s="23">
        <v>78706</v>
      </c>
      <c r="W264" s="23">
        <v>82967</v>
      </c>
      <c r="X264" s="23">
        <v>68238</v>
      </c>
      <c r="Y264" s="23">
        <v>69205</v>
      </c>
      <c r="Z264" s="23">
        <v>67213</v>
      </c>
      <c r="AA264" s="23">
        <v>72891</v>
      </c>
      <c r="AB264" s="23">
        <v>76430</v>
      </c>
      <c r="AC264" s="23">
        <v>83136</v>
      </c>
      <c r="AD264" s="23">
        <v>82703</v>
      </c>
      <c r="AE264" s="23">
        <v>72203</v>
      </c>
      <c r="AF264" s="23">
        <v>58121</v>
      </c>
      <c r="AG264" s="23">
        <v>42402</v>
      </c>
      <c r="AH264" s="23">
        <v>30734</v>
      </c>
      <c r="AI264" s="23">
        <v>22303</v>
      </c>
      <c r="AJ264" s="24">
        <v>21766</v>
      </c>
      <c r="AK264" s="32">
        <f t="shared" si="54"/>
        <v>1.1947935115684124E-3</v>
      </c>
      <c r="AL264" s="25">
        <f t="shared" si="55"/>
        <v>4.0236225582451811E-4</v>
      </c>
      <c r="AM264" s="25">
        <f t="shared" si="56"/>
        <v>3.092662349310027E-4</v>
      </c>
      <c r="AN264" s="25">
        <f t="shared" si="57"/>
        <v>3.9289014355041728E-4</v>
      </c>
      <c r="AO264" s="25">
        <f t="shared" si="58"/>
        <v>3.7115285787700568E-4</v>
      </c>
      <c r="AP264" s="25">
        <f t="shared" si="59"/>
        <v>4.0735495030269609E-4</v>
      </c>
      <c r="AQ264" s="25">
        <f t="shared" si="60"/>
        <v>4.9707564587556324E-4</v>
      </c>
      <c r="AR264" s="25">
        <f t="shared" si="61"/>
        <v>1.6016235090476807E-3</v>
      </c>
      <c r="AS264" s="25">
        <f t="shared" si="62"/>
        <v>2.4134095065708847E-3</v>
      </c>
      <c r="AT264" s="33">
        <f t="shared" si="63"/>
        <v>4.0935403840852709E-2</v>
      </c>
      <c r="AV264">
        <f>IF(AL264&gt;'Data Spread &amp; Correlation'!C$8+'Data Spread &amp; Correlation'!C$9,1,0)</f>
        <v>0</v>
      </c>
      <c r="AW264">
        <f>IF(AM264&gt;'Data Spread &amp; Correlation'!D$8+'Data Spread &amp; Correlation'!D$9,1,0)</f>
        <v>0</v>
      </c>
    </row>
    <row r="265" spans="1:49" x14ac:dyDescent="0.2">
      <c r="A265" t="str">
        <f t="shared" si="52"/>
        <v>New Hampshire</v>
      </c>
      <c r="B265" t="str">
        <f t="shared" si="53"/>
        <v>2009</v>
      </c>
      <c r="C265" s="11" t="s">
        <v>294</v>
      </c>
      <c r="D265" s="19">
        <v>43</v>
      </c>
      <c r="E265" s="20">
        <v>64</v>
      </c>
      <c r="F265" s="20">
        <v>50</v>
      </c>
      <c r="G265" s="20">
        <v>43</v>
      </c>
      <c r="H265" s="20">
        <v>57</v>
      </c>
      <c r="I265" s="20">
        <v>55</v>
      </c>
      <c r="J265" s="20">
        <v>69</v>
      </c>
      <c r="K265" s="20">
        <v>53</v>
      </c>
      <c r="L265" s="20">
        <v>49</v>
      </c>
      <c r="M265" s="20">
        <v>64</v>
      </c>
      <c r="N265" s="21">
        <v>90</v>
      </c>
      <c r="O265" s="21">
        <f t="shared" si="64"/>
        <v>637</v>
      </c>
      <c r="P265" s="22">
        <v>1905784</v>
      </c>
      <c r="Q265" s="23">
        <v>967402</v>
      </c>
      <c r="R265" s="23">
        <v>938382</v>
      </c>
      <c r="S265" s="23">
        <v>151738</v>
      </c>
      <c r="T265" s="23">
        <v>136776</v>
      </c>
      <c r="U265" s="23">
        <v>135405</v>
      </c>
      <c r="V265" s="23">
        <v>121834</v>
      </c>
      <c r="W265" s="23">
        <v>124876</v>
      </c>
      <c r="X265" s="23">
        <v>151512</v>
      </c>
      <c r="Y265" s="23">
        <v>144258</v>
      </c>
      <c r="Z265" s="23">
        <v>145157</v>
      </c>
      <c r="AA265" s="23">
        <v>140009</v>
      </c>
      <c r="AB265" s="23">
        <v>133547</v>
      </c>
      <c r="AC265" s="23">
        <v>118935</v>
      </c>
      <c r="AD265" s="23">
        <v>107176</v>
      </c>
      <c r="AE265" s="23">
        <v>92258</v>
      </c>
      <c r="AF265" s="23">
        <v>68992</v>
      </c>
      <c r="AG265" s="23">
        <v>48388</v>
      </c>
      <c r="AH265" s="23">
        <v>40900</v>
      </c>
      <c r="AI265" s="23">
        <v>27564</v>
      </c>
      <c r="AJ265" s="24">
        <v>20123</v>
      </c>
      <c r="AK265" s="32">
        <f t="shared" si="54"/>
        <v>7.0516284648538933E-4</v>
      </c>
      <c r="AL265" s="25">
        <f t="shared" si="55"/>
        <v>2.535077760754792E-4</v>
      </c>
      <c r="AM265" s="25">
        <f t="shared" si="56"/>
        <v>2.0266709902314457E-4</v>
      </c>
      <c r="AN265" s="25">
        <f t="shared" si="57"/>
        <v>1.4538323697467628E-4</v>
      </c>
      <c r="AO265" s="25">
        <f t="shared" si="58"/>
        <v>1.9988357658346366E-4</v>
      </c>
      <c r="AP265" s="25">
        <f t="shared" si="59"/>
        <v>2.17837311174658E-4</v>
      </c>
      <c r="AQ265" s="25">
        <f t="shared" si="60"/>
        <v>2.6575207838182058E-4</v>
      </c>
      <c r="AR265" s="25">
        <f t="shared" si="61"/>
        <v>4.1744760606576928E-4</v>
      </c>
      <c r="AS265" s="25">
        <f t="shared" si="62"/>
        <v>9.3479784996494512E-4</v>
      </c>
      <c r="AT265" s="33">
        <f t="shared" si="63"/>
        <v>3.1655319783332504E-2</v>
      </c>
      <c r="AV265">
        <f>IF(AL265&gt;'Data Spread &amp; Correlation'!C$8+'Data Spread &amp; Correlation'!C$9,1,0)</f>
        <v>0</v>
      </c>
      <c r="AW265">
        <f>IF(AM265&gt;'Data Spread &amp; Correlation'!D$8+'Data Spread &amp; Correlation'!D$9,1,0)</f>
        <v>0</v>
      </c>
    </row>
    <row r="266" spans="1:49" x14ac:dyDescent="0.2">
      <c r="A266" t="str">
        <f t="shared" si="52"/>
        <v>New Hampshire</v>
      </c>
      <c r="B266" t="str">
        <f t="shared" si="53"/>
        <v>2010</v>
      </c>
      <c r="C266" s="11" t="s">
        <v>295</v>
      </c>
      <c r="D266" s="19">
        <v>53</v>
      </c>
      <c r="E266" s="20">
        <v>48</v>
      </c>
      <c r="F266" s="20">
        <v>50</v>
      </c>
      <c r="G266" s="20">
        <v>59</v>
      </c>
      <c r="H266" s="20">
        <v>58</v>
      </c>
      <c r="I266" s="20">
        <v>48</v>
      </c>
      <c r="J266" s="20">
        <v>47</v>
      </c>
      <c r="K266" s="20">
        <v>48</v>
      </c>
      <c r="L266" s="20">
        <v>79</v>
      </c>
      <c r="M266" s="20">
        <v>60</v>
      </c>
      <c r="N266" s="21">
        <v>89</v>
      </c>
      <c r="O266" s="21">
        <f t="shared" si="64"/>
        <v>639</v>
      </c>
      <c r="P266" s="22">
        <v>213124</v>
      </c>
      <c r="Q266" s="23">
        <v>105269</v>
      </c>
      <c r="R266" s="23">
        <v>107855</v>
      </c>
      <c r="S266" s="23">
        <v>13500</v>
      </c>
      <c r="T266" s="23">
        <v>13843</v>
      </c>
      <c r="U266" s="23">
        <v>13484</v>
      </c>
      <c r="V266" s="23">
        <v>14296</v>
      </c>
      <c r="W266" s="23">
        <v>13017</v>
      </c>
      <c r="X266" s="23">
        <v>13627</v>
      </c>
      <c r="Y266" s="23">
        <v>12437</v>
      </c>
      <c r="Z266" s="23">
        <v>12751</v>
      </c>
      <c r="AA266" s="23">
        <v>13834</v>
      </c>
      <c r="AB266" s="23">
        <v>16552</v>
      </c>
      <c r="AC266" s="23">
        <v>16788</v>
      </c>
      <c r="AD266" s="23">
        <v>15633</v>
      </c>
      <c r="AE266" s="23">
        <v>11492</v>
      </c>
      <c r="AF266" s="23">
        <v>9081</v>
      </c>
      <c r="AG266" s="23">
        <v>7311</v>
      </c>
      <c r="AH266" s="23">
        <v>6097</v>
      </c>
      <c r="AI266" s="23">
        <v>5152</v>
      </c>
      <c r="AJ266" s="24">
        <v>4571</v>
      </c>
      <c r="AK266" s="32">
        <f t="shared" si="54"/>
        <v>7.4814814814814813E-3</v>
      </c>
      <c r="AL266" s="25">
        <f t="shared" si="55"/>
        <v>1.7199107110184068E-3</v>
      </c>
      <c r="AM266" s="25">
        <f t="shared" si="56"/>
        <v>1.8306301028814117E-3</v>
      </c>
      <c r="AN266" s="25">
        <f t="shared" si="57"/>
        <v>2.2636586863106199E-3</v>
      </c>
      <c r="AO266" s="25">
        <f t="shared" si="58"/>
        <v>2.1816813992853114E-3</v>
      </c>
      <c r="AP266" s="25">
        <f t="shared" si="59"/>
        <v>1.4397120575884823E-3</v>
      </c>
      <c r="AQ266" s="25">
        <f t="shared" si="60"/>
        <v>1.7695852534562212E-3</v>
      </c>
      <c r="AR266" s="25">
        <f t="shared" si="61"/>
        <v>4.8194241093216204E-3</v>
      </c>
      <c r="AS266" s="25">
        <f t="shared" si="62"/>
        <v>5.3338074495510712E-3</v>
      </c>
      <c r="AT266" s="33">
        <f t="shared" si="63"/>
        <v>0.13979435572084883</v>
      </c>
      <c r="AV266">
        <f>IF(AL266&gt;'Data Spread &amp; Correlation'!C$8+'Data Spread &amp; Correlation'!C$9,1,0)</f>
        <v>0</v>
      </c>
      <c r="AW266">
        <f>IF(AM266&gt;'Data Spread &amp; Correlation'!D$8+'Data Spread &amp; Correlation'!D$9,1,0)</f>
        <v>0</v>
      </c>
    </row>
    <row r="267" spans="1:49" x14ac:dyDescent="0.2">
      <c r="A267" t="str">
        <f t="shared" si="52"/>
        <v>New Hampshire</v>
      </c>
      <c r="B267" t="str">
        <f t="shared" si="53"/>
        <v>2011</v>
      </c>
      <c r="C267" s="11" t="s">
        <v>296</v>
      </c>
      <c r="D267" s="19">
        <v>44</v>
      </c>
      <c r="E267" s="20">
        <v>56</v>
      </c>
      <c r="F267" s="20">
        <v>72</v>
      </c>
      <c r="G267" s="20">
        <v>53</v>
      </c>
      <c r="H267" s="20">
        <v>56</v>
      </c>
      <c r="I267" s="20">
        <v>62</v>
      </c>
      <c r="J267" s="20">
        <v>63</v>
      </c>
      <c r="K267" s="20">
        <v>45</v>
      </c>
      <c r="L267" s="20">
        <v>65</v>
      </c>
      <c r="M267" s="20">
        <v>57</v>
      </c>
      <c r="N267" s="21">
        <v>120</v>
      </c>
      <c r="O267" s="21">
        <f t="shared" si="64"/>
        <v>693</v>
      </c>
      <c r="P267" s="22">
        <v>333277</v>
      </c>
      <c r="Q267" s="23">
        <v>162439</v>
      </c>
      <c r="R267" s="23">
        <v>170838</v>
      </c>
      <c r="S267" s="23">
        <v>23402</v>
      </c>
      <c r="T267" s="23">
        <v>22934</v>
      </c>
      <c r="U267" s="23">
        <v>21703</v>
      </c>
      <c r="V267" s="23">
        <v>27194</v>
      </c>
      <c r="W267" s="23">
        <v>27801</v>
      </c>
      <c r="X267" s="23">
        <v>23133</v>
      </c>
      <c r="Y267" s="23">
        <v>19989</v>
      </c>
      <c r="Z267" s="23">
        <v>19817</v>
      </c>
      <c r="AA267" s="23">
        <v>21392</v>
      </c>
      <c r="AB267" s="23">
        <v>22363</v>
      </c>
      <c r="AC267" s="23">
        <v>22475</v>
      </c>
      <c r="AD267" s="23">
        <v>20449</v>
      </c>
      <c r="AE267" s="23">
        <v>16971</v>
      </c>
      <c r="AF267" s="23">
        <v>13910</v>
      </c>
      <c r="AG267" s="23">
        <v>10145</v>
      </c>
      <c r="AH267" s="23">
        <v>7990</v>
      </c>
      <c r="AI267" s="23">
        <v>6144</v>
      </c>
      <c r="AJ267" s="24">
        <v>5233</v>
      </c>
      <c r="AK267" s="32">
        <f t="shared" si="54"/>
        <v>4.2731390479446201E-3</v>
      </c>
      <c r="AL267" s="25">
        <f t="shared" si="55"/>
        <v>1.4113851737347939E-3</v>
      </c>
      <c r="AM267" s="25">
        <f t="shared" si="56"/>
        <v>1.3092099281752886E-3</v>
      </c>
      <c r="AN267" s="25">
        <f t="shared" si="57"/>
        <v>1.2290710078382264E-3</v>
      </c>
      <c r="AO267" s="25">
        <f t="shared" si="58"/>
        <v>1.3589264481059962E-3</v>
      </c>
      <c r="AP267" s="25">
        <f t="shared" si="59"/>
        <v>1.3827556982916277E-3</v>
      </c>
      <c r="AQ267" s="25">
        <f t="shared" si="60"/>
        <v>1.202565473009086E-3</v>
      </c>
      <c r="AR267" s="25">
        <f t="shared" si="61"/>
        <v>2.7021409270421948E-3</v>
      </c>
      <c r="AS267" s="25">
        <f t="shared" si="62"/>
        <v>4.0328286401584831E-3</v>
      </c>
      <c r="AT267" s="33">
        <f t="shared" si="63"/>
        <v>0.13242881712210969</v>
      </c>
      <c r="AV267">
        <f>IF(AL267&gt;'Data Spread &amp; Correlation'!C$8+'Data Spread &amp; Correlation'!C$9,1,0)</f>
        <v>0</v>
      </c>
      <c r="AW267">
        <f>IF(AM267&gt;'Data Spread &amp; Correlation'!D$8+'Data Spread &amp; Correlation'!D$9,1,0)</f>
        <v>0</v>
      </c>
    </row>
    <row r="268" spans="1:49" x14ac:dyDescent="0.2">
      <c r="A268" t="str">
        <f t="shared" si="52"/>
        <v>New Hampshire</v>
      </c>
      <c r="B268" t="str">
        <f t="shared" si="53"/>
        <v>2012</v>
      </c>
      <c r="C268" s="11" t="s">
        <v>297</v>
      </c>
      <c r="D268" s="19">
        <v>59</v>
      </c>
      <c r="E268" s="20">
        <v>47</v>
      </c>
      <c r="F268" s="20">
        <v>48</v>
      </c>
      <c r="G268" s="20">
        <v>61</v>
      </c>
      <c r="H268" s="20">
        <v>53</v>
      </c>
      <c r="I268" s="20">
        <v>35</v>
      </c>
      <c r="J268" s="20">
        <v>55</v>
      </c>
      <c r="K268" s="20">
        <v>36</v>
      </c>
      <c r="L268" s="20">
        <v>49</v>
      </c>
      <c r="M268" s="20">
        <v>61</v>
      </c>
      <c r="N268" s="21">
        <v>112</v>
      </c>
      <c r="O268" s="21">
        <f t="shared" si="64"/>
        <v>616</v>
      </c>
      <c r="P268" s="22">
        <v>716492</v>
      </c>
      <c r="Q268" s="23">
        <v>351098</v>
      </c>
      <c r="R268" s="23">
        <v>365394</v>
      </c>
      <c r="S268" s="23">
        <v>50054</v>
      </c>
      <c r="T268" s="23">
        <v>51780</v>
      </c>
      <c r="U268" s="23">
        <v>50329</v>
      </c>
      <c r="V268" s="23">
        <v>50078</v>
      </c>
      <c r="W268" s="23">
        <v>48485</v>
      </c>
      <c r="X268" s="23">
        <v>47840</v>
      </c>
      <c r="Y268" s="23">
        <v>44604</v>
      </c>
      <c r="Z268" s="23">
        <v>43714</v>
      </c>
      <c r="AA268" s="23">
        <v>47895</v>
      </c>
      <c r="AB268" s="23">
        <v>51557</v>
      </c>
      <c r="AC268" s="23">
        <v>52916</v>
      </c>
      <c r="AD268" s="23">
        <v>46243</v>
      </c>
      <c r="AE268" s="23">
        <v>40891</v>
      </c>
      <c r="AF268" s="23">
        <v>29567</v>
      </c>
      <c r="AG268" s="23">
        <v>22475</v>
      </c>
      <c r="AH268" s="23">
        <v>15570</v>
      </c>
      <c r="AI268" s="23">
        <v>12723</v>
      </c>
      <c r="AJ268" s="24">
        <v>9790</v>
      </c>
      <c r="AK268" s="32">
        <f t="shared" si="54"/>
        <v>2.1177128701002916E-3</v>
      </c>
      <c r="AL268" s="25">
        <f t="shared" si="55"/>
        <v>5.3864008069807751E-4</v>
      </c>
      <c r="AM268" s="25">
        <f t="shared" si="56"/>
        <v>4.8699816361109141E-4</v>
      </c>
      <c r="AN268" s="25">
        <f t="shared" si="57"/>
        <v>6.598589416295271E-4</v>
      </c>
      <c r="AO268" s="25">
        <f t="shared" si="58"/>
        <v>5.7854577607003676E-4</v>
      </c>
      <c r="AP268" s="25">
        <f t="shared" si="59"/>
        <v>3.3501478850994995E-4</v>
      </c>
      <c r="AQ268" s="25">
        <f t="shared" si="60"/>
        <v>4.1315674707921135E-4</v>
      </c>
      <c r="AR268" s="25">
        <f t="shared" si="61"/>
        <v>9.4154721186733795E-4</v>
      </c>
      <c r="AS268" s="25">
        <f t="shared" si="62"/>
        <v>2.1560103205739934E-3</v>
      </c>
      <c r="AT268" s="33">
        <f t="shared" si="63"/>
        <v>6.2921348314606745E-2</v>
      </c>
      <c r="AV268">
        <f>IF(AL268&gt;'Data Spread &amp; Correlation'!C$8+'Data Spread &amp; Correlation'!C$9,1,0)</f>
        <v>0</v>
      </c>
      <c r="AW268">
        <f>IF(AM268&gt;'Data Spread &amp; Correlation'!D$8+'Data Spread &amp; Correlation'!D$9,1,0)</f>
        <v>0</v>
      </c>
    </row>
    <row r="269" spans="1:49" x14ac:dyDescent="0.2">
      <c r="A269" t="str">
        <f t="shared" si="52"/>
        <v>New Hampshire</v>
      </c>
      <c r="B269" t="str">
        <f t="shared" si="53"/>
        <v>2013</v>
      </c>
      <c r="C269" s="11" t="s">
        <v>298</v>
      </c>
      <c r="D269" s="19">
        <v>51</v>
      </c>
      <c r="E269" s="20">
        <v>43</v>
      </c>
      <c r="F269" s="20">
        <v>71</v>
      </c>
      <c r="G269" s="20">
        <v>50</v>
      </c>
      <c r="H269" s="20">
        <v>59</v>
      </c>
      <c r="I269" s="20">
        <v>43</v>
      </c>
      <c r="J269" s="20">
        <v>41</v>
      </c>
      <c r="K269" s="20">
        <v>52</v>
      </c>
      <c r="L269" s="20">
        <v>66</v>
      </c>
      <c r="M269" s="20">
        <v>62</v>
      </c>
      <c r="N269" s="21">
        <v>104</v>
      </c>
      <c r="O269" s="21">
        <f t="shared" si="64"/>
        <v>642</v>
      </c>
      <c r="P269" s="22">
        <v>207465</v>
      </c>
      <c r="Q269" s="23">
        <v>102401</v>
      </c>
      <c r="R269" s="23">
        <v>105064</v>
      </c>
      <c r="S269" s="23">
        <v>12470</v>
      </c>
      <c r="T269" s="23">
        <v>12950</v>
      </c>
      <c r="U269" s="23">
        <v>14242</v>
      </c>
      <c r="V269" s="23">
        <v>14646</v>
      </c>
      <c r="W269" s="23">
        <v>12282</v>
      </c>
      <c r="X269" s="23">
        <v>11621</v>
      </c>
      <c r="Y269" s="23">
        <v>11574</v>
      </c>
      <c r="Z269" s="23">
        <v>11330</v>
      </c>
      <c r="AA269" s="23">
        <v>11872</v>
      </c>
      <c r="AB269" s="23">
        <v>14482</v>
      </c>
      <c r="AC269" s="23">
        <v>15655</v>
      </c>
      <c r="AD269" s="23">
        <v>14995</v>
      </c>
      <c r="AE269" s="23">
        <v>12768</v>
      </c>
      <c r="AF269" s="23">
        <v>9485</v>
      </c>
      <c r="AG269" s="23">
        <v>8305</v>
      </c>
      <c r="AH269" s="23">
        <v>7185</v>
      </c>
      <c r="AI269" s="23">
        <v>5691</v>
      </c>
      <c r="AJ269" s="24">
        <v>5950</v>
      </c>
      <c r="AK269" s="32">
        <f t="shared" si="54"/>
        <v>7.5380914194065757E-3</v>
      </c>
      <c r="AL269" s="25">
        <f t="shared" si="55"/>
        <v>1.5077964107090322E-3</v>
      </c>
      <c r="AM269" s="25">
        <f t="shared" si="56"/>
        <v>2.636660724896019E-3</v>
      </c>
      <c r="AN269" s="25">
        <f t="shared" si="57"/>
        <v>2.1556369907307612E-3</v>
      </c>
      <c r="AO269" s="25">
        <f t="shared" si="58"/>
        <v>2.5428842341177487E-3</v>
      </c>
      <c r="AP269" s="25">
        <f t="shared" si="59"/>
        <v>1.4268175332647576E-3</v>
      </c>
      <c r="AQ269" s="25">
        <f t="shared" si="60"/>
        <v>1.8729964341029429E-3</v>
      </c>
      <c r="AR269" s="25">
        <f t="shared" si="61"/>
        <v>3.7099494097807759E-3</v>
      </c>
      <c r="AS269" s="25">
        <f t="shared" si="62"/>
        <v>4.8151599875737808E-3</v>
      </c>
      <c r="AT269" s="33">
        <f t="shared" si="63"/>
        <v>0.10789915966386554</v>
      </c>
      <c r="AV269">
        <f>IF(AL269&gt;'Data Spread &amp; Correlation'!C$8+'Data Spread &amp; Correlation'!C$9,1,0)</f>
        <v>0</v>
      </c>
      <c r="AW269">
        <f>IF(AM269&gt;'Data Spread &amp; Correlation'!D$8+'Data Spread &amp; Correlation'!D$9,1,0)</f>
        <v>0</v>
      </c>
    </row>
    <row r="270" spans="1:49" x14ac:dyDescent="0.2">
      <c r="A270" t="str">
        <f t="shared" si="52"/>
        <v>New Hampshire</v>
      </c>
      <c r="B270" t="str">
        <f t="shared" si="53"/>
        <v>2014</v>
      </c>
      <c r="C270" s="11" t="s">
        <v>299</v>
      </c>
      <c r="D270" s="19">
        <v>64</v>
      </c>
      <c r="E270" s="20">
        <v>51</v>
      </c>
      <c r="F270" s="20">
        <v>36</v>
      </c>
      <c r="G270" s="20">
        <v>71</v>
      </c>
      <c r="H270" s="20">
        <v>44</v>
      </c>
      <c r="I270" s="20">
        <v>45</v>
      </c>
      <c r="J270" s="20">
        <v>81</v>
      </c>
      <c r="K270" s="20">
        <v>58</v>
      </c>
      <c r="L270" s="20">
        <v>55</v>
      </c>
      <c r="M270" s="20">
        <v>58</v>
      </c>
      <c r="N270" s="21">
        <v>90</v>
      </c>
      <c r="O270" s="21">
        <f t="shared" si="64"/>
        <v>653</v>
      </c>
      <c r="P270" s="22">
        <v>366277</v>
      </c>
      <c r="Q270" s="23">
        <v>177269</v>
      </c>
      <c r="R270" s="23">
        <v>189008</v>
      </c>
      <c r="S270" s="23">
        <v>24880</v>
      </c>
      <c r="T270" s="23">
        <v>24665</v>
      </c>
      <c r="U270" s="23">
        <v>25943</v>
      </c>
      <c r="V270" s="23">
        <v>30208</v>
      </c>
      <c r="W270" s="23">
        <v>33592</v>
      </c>
      <c r="X270" s="23">
        <v>23992</v>
      </c>
      <c r="Y270" s="23">
        <v>21893</v>
      </c>
      <c r="Z270" s="23">
        <v>20467</v>
      </c>
      <c r="AA270" s="23">
        <v>23795</v>
      </c>
      <c r="AB270" s="23">
        <v>23368</v>
      </c>
      <c r="AC270" s="23">
        <v>24561</v>
      </c>
      <c r="AD270" s="23">
        <v>22395</v>
      </c>
      <c r="AE270" s="23">
        <v>20533</v>
      </c>
      <c r="AF270" s="23">
        <v>15437</v>
      </c>
      <c r="AG270" s="23">
        <v>11215</v>
      </c>
      <c r="AH270" s="23">
        <v>8047</v>
      </c>
      <c r="AI270" s="23">
        <v>5705</v>
      </c>
      <c r="AJ270" s="24">
        <v>5511</v>
      </c>
      <c r="AK270" s="32">
        <f t="shared" si="54"/>
        <v>4.6221864951768487E-3</v>
      </c>
      <c r="AL270" s="25">
        <f t="shared" si="55"/>
        <v>1.6005374644325009E-3</v>
      </c>
      <c r="AM270" s="25">
        <f t="shared" si="56"/>
        <v>5.6426332288401256E-4</v>
      </c>
      <c r="AN270" s="25">
        <f t="shared" si="57"/>
        <v>1.5473466274381607E-3</v>
      </c>
      <c r="AO270" s="25">
        <f t="shared" si="58"/>
        <v>9.9408070127874931E-4</v>
      </c>
      <c r="AP270" s="25">
        <f t="shared" si="59"/>
        <v>9.3888877297669472E-4</v>
      </c>
      <c r="AQ270" s="25">
        <f t="shared" si="60"/>
        <v>1.35109951546776E-3</v>
      </c>
      <c r="AR270" s="25">
        <f t="shared" si="61"/>
        <v>2.0636349992495871E-3</v>
      </c>
      <c r="AS270" s="25">
        <f t="shared" si="62"/>
        <v>4.2175683536940078E-3</v>
      </c>
      <c r="AT270" s="33">
        <f t="shared" si="63"/>
        <v>0.11849029214298676</v>
      </c>
      <c r="AV270">
        <f>IF(AL270&gt;'Data Spread &amp; Correlation'!C$8+'Data Spread &amp; Correlation'!C$9,1,0)</f>
        <v>0</v>
      </c>
      <c r="AW270">
        <f>IF(AM270&gt;'Data Spread &amp; Correlation'!D$8+'Data Spread &amp; Correlation'!D$9,1,0)</f>
        <v>0</v>
      </c>
    </row>
    <row r="271" spans="1:49" x14ac:dyDescent="0.2">
      <c r="A271" t="str">
        <f t="shared" si="52"/>
        <v>New Hampshire</v>
      </c>
      <c r="B271" t="str">
        <f t="shared" si="53"/>
        <v>2015</v>
      </c>
      <c r="C271" s="11" t="s">
        <v>300</v>
      </c>
      <c r="D271" s="19">
        <v>70</v>
      </c>
      <c r="E271" s="20">
        <v>45</v>
      </c>
      <c r="F271" s="20">
        <v>63</v>
      </c>
      <c r="G271" s="20">
        <v>49</v>
      </c>
      <c r="H271" s="20">
        <v>50</v>
      </c>
      <c r="I271" s="20">
        <v>52</v>
      </c>
      <c r="J271" s="20">
        <v>52</v>
      </c>
      <c r="K271" s="20">
        <v>66</v>
      </c>
      <c r="L271" s="20">
        <v>52</v>
      </c>
      <c r="M271" s="20">
        <v>39</v>
      </c>
      <c r="N271" s="21">
        <v>147</v>
      </c>
      <c r="O271" s="21">
        <f t="shared" si="64"/>
        <v>685</v>
      </c>
      <c r="P271" s="22">
        <v>150767</v>
      </c>
      <c r="Q271" s="23">
        <v>77568</v>
      </c>
      <c r="R271" s="23">
        <v>73199</v>
      </c>
      <c r="S271" s="23">
        <v>10188</v>
      </c>
      <c r="T271" s="23">
        <v>9846</v>
      </c>
      <c r="U271" s="23">
        <v>10445</v>
      </c>
      <c r="V271" s="23">
        <v>9462</v>
      </c>
      <c r="W271" s="23">
        <v>8660</v>
      </c>
      <c r="X271" s="23">
        <v>10583</v>
      </c>
      <c r="Y271" s="23">
        <v>11203</v>
      </c>
      <c r="Z271" s="23">
        <v>9866</v>
      </c>
      <c r="AA271" s="23">
        <v>8870</v>
      </c>
      <c r="AB271" s="23">
        <v>9631</v>
      </c>
      <c r="AC271" s="23">
        <v>11466</v>
      </c>
      <c r="AD271" s="23">
        <v>11779</v>
      </c>
      <c r="AE271" s="23">
        <v>9339</v>
      </c>
      <c r="AF271" s="23">
        <v>6794</v>
      </c>
      <c r="AG271" s="23">
        <v>4707</v>
      </c>
      <c r="AH271" s="23">
        <v>3061</v>
      </c>
      <c r="AI271" s="23">
        <v>2581</v>
      </c>
      <c r="AJ271" s="24">
        <v>2261</v>
      </c>
      <c r="AK271" s="32">
        <f t="shared" si="54"/>
        <v>1.1287789556340792E-2</v>
      </c>
      <c r="AL271" s="25">
        <f t="shared" si="55"/>
        <v>2.5627125326499432E-3</v>
      </c>
      <c r="AM271" s="25">
        <f t="shared" si="56"/>
        <v>3.4764374793069199E-3</v>
      </c>
      <c r="AN271" s="25">
        <f t="shared" si="57"/>
        <v>2.2491508308087765E-3</v>
      </c>
      <c r="AO271" s="25">
        <f t="shared" si="58"/>
        <v>2.6686592655849701E-3</v>
      </c>
      <c r="AP271" s="25">
        <f t="shared" si="59"/>
        <v>2.4648054225719297E-3</v>
      </c>
      <c r="AQ271" s="25">
        <f t="shared" si="60"/>
        <v>3.1252959560564447E-3</v>
      </c>
      <c r="AR271" s="25">
        <f t="shared" si="61"/>
        <v>4.5213459699156595E-3</v>
      </c>
      <c r="AS271" s="25">
        <f t="shared" si="62"/>
        <v>6.9124423963133645E-3</v>
      </c>
      <c r="AT271" s="33">
        <f t="shared" si="63"/>
        <v>0.30296329057938964</v>
      </c>
      <c r="AV271">
        <f>IF(AL271&gt;'Data Spread &amp; Correlation'!C$8+'Data Spread &amp; Correlation'!C$9,1,0)</f>
        <v>0</v>
      </c>
      <c r="AW271">
        <f>IF(AM271&gt;'Data Spread &amp; Correlation'!D$8+'Data Spread &amp; Correlation'!D$9,1,0)</f>
        <v>0</v>
      </c>
    </row>
    <row r="272" spans="1:49" x14ac:dyDescent="0.2">
      <c r="A272" t="str">
        <f t="shared" si="52"/>
        <v>New Hampshire</v>
      </c>
      <c r="B272" t="str">
        <f t="shared" si="53"/>
        <v>2016</v>
      </c>
      <c r="C272" s="11" t="s">
        <v>301</v>
      </c>
      <c r="D272" s="19">
        <v>65</v>
      </c>
      <c r="E272" s="20">
        <v>63</v>
      </c>
      <c r="F272" s="20">
        <v>63</v>
      </c>
      <c r="G272" s="20">
        <v>43</v>
      </c>
      <c r="H272" s="20">
        <v>37</v>
      </c>
      <c r="I272" s="20">
        <v>55</v>
      </c>
      <c r="J272" s="20">
        <v>49</v>
      </c>
      <c r="K272" s="20">
        <v>30</v>
      </c>
      <c r="L272" s="20">
        <v>47</v>
      </c>
      <c r="M272" s="20">
        <v>51</v>
      </c>
      <c r="N272" s="21">
        <v>90</v>
      </c>
      <c r="O272" s="21">
        <f t="shared" si="64"/>
        <v>593</v>
      </c>
      <c r="P272" s="22">
        <v>1773763</v>
      </c>
      <c r="Q272" s="23">
        <v>870553</v>
      </c>
      <c r="R272" s="23">
        <v>903210</v>
      </c>
      <c r="S272" s="23">
        <v>130573</v>
      </c>
      <c r="T272" s="23">
        <v>138508</v>
      </c>
      <c r="U272" s="23">
        <v>141076</v>
      </c>
      <c r="V272" s="23">
        <v>138147</v>
      </c>
      <c r="W272" s="23">
        <v>130395</v>
      </c>
      <c r="X272" s="23">
        <v>116660</v>
      </c>
      <c r="Y272" s="23">
        <v>117409</v>
      </c>
      <c r="Z272" s="23">
        <v>118887</v>
      </c>
      <c r="AA272" s="23">
        <v>123142</v>
      </c>
      <c r="AB272" s="23">
        <v>117601</v>
      </c>
      <c r="AC272" s="23">
        <v>117846</v>
      </c>
      <c r="AD272" s="23">
        <v>107483</v>
      </c>
      <c r="AE272" s="23">
        <v>87203</v>
      </c>
      <c r="AF272" s="23">
        <v>64281</v>
      </c>
      <c r="AG272" s="23">
        <v>47297</v>
      </c>
      <c r="AH272" s="23">
        <v>33588</v>
      </c>
      <c r="AI272" s="23">
        <v>23921</v>
      </c>
      <c r="AJ272" s="24">
        <v>21103</v>
      </c>
      <c r="AK272" s="32">
        <f t="shared" si="54"/>
        <v>9.8029454787743248E-4</v>
      </c>
      <c r="AL272" s="25">
        <f t="shared" si="55"/>
        <v>1.7526038686047844E-4</v>
      </c>
      <c r="AM272" s="25">
        <f t="shared" si="56"/>
        <v>2.3460017427441517E-4</v>
      </c>
      <c r="AN272" s="25">
        <f t="shared" si="57"/>
        <v>1.8370651389120303E-4</v>
      </c>
      <c r="AO272" s="25">
        <f t="shared" si="58"/>
        <v>1.5287424234285973E-4</v>
      </c>
      <c r="AP272" s="25">
        <f t="shared" si="59"/>
        <v>2.3359821955684293E-4</v>
      </c>
      <c r="AQ272" s="25">
        <f t="shared" si="60"/>
        <v>1.5409428515661115E-4</v>
      </c>
      <c r="AR272" s="25">
        <f t="shared" si="61"/>
        <v>4.2122999157540015E-4</v>
      </c>
      <c r="AS272" s="25">
        <f t="shared" si="62"/>
        <v>8.8681771548801056E-4</v>
      </c>
      <c r="AT272" s="33">
        <f t="shared" si="63"/>
        <v>2.8100270103776713E-2</v>
      </c>
      <c r="AV272">
        <f>IF(AL272&gt;'Data Spread &amp; Correlation'!C$8+'Data Spread &amp; Correlation'!C$9,1,0)</f>
        <v>0</v>
      </c>
      <c r="AW272">
        <f>IF(AM272&gt;'Data Spread &amp; Correlation'!D$8+'Data Spread &amp; Correlation'!D$9,1,0)</f>
        <v>0</v>
      </c>
    </row>
    <row r="273" spans="1:49" x14ac:dyDescent="0.2">
      <c r="A273" t="str">
        <f t="shared" si="52"/>
        <v>New Hampshire</v>
      </c>
      <c r="B273" t="str">
        <f t="shared" si="53"/>
        <v>2017</v>
      </c>
      <c r="C273" s="11" t="s">
        <v>302</v>
      </c>
      <c r="D273" s="19">
        <v>54</v>
      </c>
      <c r="E273" s="20">
        <v>55</v>
      </c>
      <c r="F273" s="20">
        <v>47</v>
      </c>
      <c r="G273" s="20">
        <v>49</v>
      </c>
      <c r="H273" s="20">
        <v>57</v>
      </c>
      <c r="I273" s="20">
        <v>80</v>
      </c>
      <c r="J273" s="20">
        <v>67</v>
      </c>
      <c r="K273" s="20">
        <v>70</v>
      </c>
      <c r="L273" s="20">
        <v>26</v>
      </c>
      <c r="M273" s="20">
        <v>66</v>
      </c>
      <c r="N273" s="21">
        <v>123</v>
      </c>
      <c r="O273" s="21">
        <f t="shared" si="64"/>
        <v>694</v>
      </c>
      <c r="P273" s="22">
        <v>3083624</v>
      </c>
      <c r="Q273" s="23">
        <v>1493217</v>
      </c>
      <c r="R273" s="23">
        <v>1590407</v>
      </c>
      <c r="S273" s="23">
        <v>197387</v>
      </c>
      <c r="T273" s="23">
        <v>197088</v>
      </c>
      <c r="U273" s="23">
        <v>195882</v>
      </c>
      <c r="V273" s="23">
        <v>201505</v>
      </c>
      <c r="W273" s="23">
        <v>209572</v>
      </c>
      <c r="X273" s="23">
        <v>233497</v>
      </c>
      <c r="Y273" s="23">
        <v>214955</v>
      </c>
      <c r="Z273" s="23">
        <v>195226</v>
      </c>
      <c r="AA273" s="23">
        <v>196400</v>
      </c>
      <c r="AB273" s="23">
        <v>202199</v>
      </c>
      <c r="AC273" s="23">
        <v>217212</v>
      </c>
      <c r="AD273" s="23">
        <v>211134</v>
      </c>
      <c r="AE273" s="23">
        <v>182929</v>
      </c>
      <c r="AF273" s="23">
        <v>140437</v>
      </c>
      <c r="AG273" s="23">
        <v>99747</v>
      </c>
      <c r="AH273" s="23">
        <v>72947</v>
      </c>
      <c r="AI273" s="23">
        <v>56235</v>
      </c>
      <c r="AJ273" s="24">
        <v>61766</v>
      </c>
      <c r="AK273" s="32">
        <f t="shared" si="54"/>
        <v>5.5221468485766535E-4</v>
      </c>
      <c r="AL273" s="25">
        <f t="shared" si="55"/>
        <v>1.7049647555793064E-4</v>
      </c>
      <c r="AM273" s="25">
        <f t="shared" si="56"/>
        <v>1.1433381094052939E-4</v>
      </c>
      <c r="AN273" s="25">
        <f t="shared" si="57"/>
        <v>1.0926475966212661E-4</v>
      </c>
      <c r="AO273" s="25">
        <f t="shared" si="58"/>
        <v>1.4554702701046406E-4</v>
      </c>
      <c r="AP273" s="25">
        <f t="shared" si="59"/>
        <v>1.9074368578792639E-4</v>
      </c>
      <c r="AQ273" s="25">
        <f t="shared" si="60"/>
        <v>1.7763657080213064E-4</v>
      </c>
      <c r="AR273" s="25">
        <f t="shared" si="61"/>
        <v>1.0825034140492289E-4</v>
      </c>
      <c r="AS273" s="25">
        <f t="shared" si="62"/>
        <v>5.1090709231936342E-4</v>
      </c>
      <c r="AT273" s="33">
        <f t="shared" si="63"/>
        <v>1.1235955056179775E-2</v>
      </c>
      <c r="AV273">
        <f>IF(AL273&gt;'Data Spread &amp; Correlation'!C$8+'Data Spread &amp; Correlation'!C$9,1,0)</f>
        <v>0</v>
      </c>
      <c r="AW273">
        <f>IF(AM273&gt;'Data Spread &amp; Correlation'!D$8+'Data Spread &amp; Correlation'!D$9,1,0)</f>
        <v>0</v>
      </c>
    </row>
    <row r="274" spans="1:49" x14ac:dyDescent="0.2">
      <c r="A274" t="str">
        <f t="shared" si="52"/>
        <v>New Jersey</v>
      </c>
      <c r="B274" t="str">
        <f t="shared" si="53"/>
        <v>2009</v>
      </c>
      <c r="C274" s="11" t="s">
        <v>303</v>
      </c>
      <c r="D274" s="19">
        <v>39</v>
      </c>
      <c r="E274" s="20">
        <v>64</v>
      </c>
      <c r="F274" s="20">
        <v>40</v>
      </c>
      <c r="G274" s="20">
        <v>38</v>
      </c>
      <c r="H274" s="20">
        <v>35</v>
      </c>
      <c r="I274" s="20">
        <v>54</v>
      </c>
      <c r="J274" s="20">
        <v>51</v>
      </c>
      <c r="K274" s="20">
        <v>93</v>
      </c>
      <c r="L274" s="20">
        <v>119</v>
      </c>
      <c r="M274" s="20">
        <v>363</v>
      </c>
      <c r="N274" s="21">
        <v>605</v>
      </c>
      <c r="O274" s="21">
        <f t="shared" si="64"/>
        <v>1501</v>
      </c>
      <c r="P274" s="22">
        <v>1405838</v>
      </c>
      <c r="Q274" s="23">
        <v>706055</v>
      </c>
      <c r="R274" s="23">
        <v>699783</v>
      </c>
      <c r="S274" s="23">
        <v>88800</v>
      </c>
      <c r="T274" s="23">
        <v>87273</v>
      </c>
      <c r="U274" s="23">
        <v>93465</v>
      </c>
      <c r="V274" s="23">
        <v>100773</v>
      </c>
      <c r="W274" s="23">
        <v>89749</v>
      </c>
      <c r="X274" s="23">
        <v>87791</v>
      </c>
      <c r="Y274" s="23">
        <v>83362</v>
      </c>
      <c r="Z274" s="23">
        <v>94133</v>
      </c>
      <c r="AA274" s="23">
        <v>103943</v>
      </c>
      <c r="AB274" s="23">
        <v>112800</v>
      </c>
      <c r="AC274" s="23">
        <v>105153</v>
      </c>
      <c r="AD274" s="23">
        <v>93650</v>
      </c>
      <c r="AE274" s="23">
        <v>77781</v>
      </c>
      <c r="AF274" s="23">
        <v>56891</v>
      </c>
      <c r="AG274" s="23">
        <v>43988</v>
      </c>
      <c r="AH274" s="23">
        <v>34723</v>
      </c>
      <c r="AI274" s="23">
        <v>27942</v>
      </c>
      <c r="AJ274" s="24">
        <v>23605</v>
      </c>
      <c r="AK274" s="32">
        <f t="shared" si="54"/>
        <v>1.15990990990991E-3</v>
      </c>
      <c r="AL274" s="25">
        <f t="shared" si="55"/>
        <v>2.8217641005211962E-4</v>
      </c>
      <c r="AM274" s="25">
        <f t="shared" si="56"/>
        <v>2.0994950714353197E-4</v>
      </c>
      <c r="AN274" s="25">
        <f t="shared" si="57"/>
        <v>2.2202356955472588E-4</v>
      </c>
      <c r="AO274" s="25">
        <f t="shared" si="58"/>
        <v>1.7669985258183727E-4</v>
      </c>
      <c r="AP274" s="25">
        <f t="shared" si="59"/>
        <v>2.477598381302391E-4</v>
      </c>
      <c r="AQ274" s="25">
        <f t="shared" si="60"/>
        <v>5.4249231469220849E-4</v>
      </c>
      <c r="AR274" s="25">
        <f t="shared" si="61"/>
        <v>1.1796310431308795E-3</v>
      </c>
      <c r="AS274" s="25">
        <f t="shared" si="62"/>
        <v>5.7927072528524692E-3</v>
      </c>
      <c r="AT274" s="33">
        <f t="shared" si="63"/>
        <v>6.3588222834145308E-2</v>
      </c>
      <c r="AV274">
        <f>IF(AL274&gt;'Data Spread &amp; Correlation'!C$8+'Data Spread &amp; Correlation'!C$9,1,0)</f>
        <v>0</v>
      </c>
      <c r="AW274">
        <f>IF(AM274&gt;'Data Spread &amp; Correlation'!D$8+'Data Spread &amp; Correlation'!D$9,1,0)</f>
        <v>0</v>
      </c>
    </row>
    <row r="275" spans="1:49" x14ac:dyDescent="0.2">
      <c r="A275" t="str">
        <f t="shared" si="52"/>
        <v>New Jersey</v>
      </c>
      <c r="B275" t="str">
        <f t="shared" si="53"/>
        <v>2010</v>
      </c>
      <c r="C275" s="11" t="s">
        <v>304</v>
      </c>
      <c r="D275" s="19">
        <v>51</v>
      </c>
      <c r="E275" s="20">
        <v>56</v>
      </c>
      <c r="F275" s="20">
        <v>27</v>
      </c>
      <c r="G275" s="20">
        <v>69</v>
      </c>
      <c r="H275" s="20">
        <v>59</v>
      </c>
      <c r="I275" s="20">
        <v>55</v>
      </c>
      <c r="J275" s="20">
        <v>51</v>
      </c>
      <c r="K275" s="20">
        <v>75</v>
      </c>
      <c r="L275" s="20">
        <v>106</v>
      </c>
      <c r="M275" s="20">
        <v>286</v>
      </c>
      <c r="N275" s="21">
        <v>546</v>
      </c>
      <c r="O275" s="21">
        <f t="shared" si="64"/>
        <v>1381</v>
      </c>
      <c r="P275" s="22">
        <v>213470</v>
      </c>
      <c r="Q275" s="23">
        <v>106323</v>
      </c>
      <c r="R275" s="23">
        <v>107147</v>
      </c>
      <c r="S275" s="23">
        <v>14051</v>
      </c>
      <c r="T275" s="23">
        <v>14565</v>
      </c>
      <c r="U275" s="23">
        <v>14225</v>
      </c>
      <c r="V275" s="23">
        <v>16064</v>
      </c>
      <c r="W275" s="23">
        <v>14111</v>
      </c>
      <c r="X275" s="23">
        <v>11352</v>
      </c>
      <c r="Y275" s="23">
        <v>11568</v>
      </c>
      <c r="Z275" s="23">
        <v>11176</v>
      </c>
      <c r="AA275" s="23">
        <v>13943</v>
      </c>
      <c r="AB275" s="23">
        <v>16019</v>
      </c>
      <c r="AC275" s="23">
        <v>16007</v>
      </c>
      <c r="AD275" s="23">
        <v>14265</v>
      </c>
      <c r="AE275" s="23">
        <v>11177</v>
      </c>
      <c r="AF275" s="23">
        <v>8463</v>
      </c>
      <c r="AG275" s="23">
        <v>7692</v>
      </c>
      <c r="AH275" s="23">
        <v>6934</v>
      </c>
      <c r="AI275" s="23">
        <v>5851</v>
      </c>
      <c r="AJ275" s="24">
        <v>6020</v>
      </c>
      <c r="AK275" s="32">
        <f t="shared" si="54"/>
        <v>7.615116361824781E-3</v>
      </c>
      <c r="AL275" s="25">
        <f t="shared" si="55"/>
        <v>1.7714484195901355E-3</v>
      </c>
      <c r="AM275" s="25">
        <f t="shared" si="56"/>
        <v>8.9478044739022369E-4</v>
      </c>
      <c r="AN275" s="25">
        <f t="shared" si="57"/>
        <v>3.0104712041884815E-3</v>
      </c>
      <c r="AO275" s="25">
        <f t="shared" si="58"/>
        <v>2.3488196186153909E-3</v>
      </c>
      <c r="AP275" s="25">
        <f t="shared" si="59"/>
        <v>1.7173546493474052E-3</v>
      </c>
      <c r="AQ275" s="25">
        <f t="shared" si="60"/>
        <v>2.9478814558603884E-3</v>
      </c>
      <c r="AR275" s="25">
        <f t="shared" si="61"/>
        <v>6.5614360878984831E-3</v>
      </c>
      <c r="AS275" s="25">
        <f t="shared" si="62"/>
        <v>2.2369964802502935E-2</v>
      </c>
      <c r="AT275" s="33">
        <f t="shared" si="63"/>
        <v>0.22940199335548173</v>
      </c>
      <c r="AV275">
        <f>IF(AL275&gt;'Data Spread &amp; Correlation'!C$8+'Data Spread &amp; Correlation'!C$9,1,0)</f>
        <v>0</v>
      </c>
      <c r="AW275">
        <f>IF(AM275&gt;'Data Spread &amp; Correlation'!D$8+'Data Spread &amp; Correlation'!D$9,1,0)</f>
        <v>0</v>
      </c>
    </row>
    <row r="276" spans="1:49" x14ac:dyDescent="0.2">
      <c r="A276" t="str">
        <f t="shared" si="52"/>
        <v>New Jersey</v>
      </c>
      <c r="B276" t="str">
        <f t="shared" si="53"/>
        <v>2011</v>
      </c>
      <c r="C276" s="11" t="s">
        <v>305</v>
      </c>
      <c r="D276" s="19">
        <v>35</v>
      </c>
      <c r="E276" s="20">
        <v>54</v>
      </c>
      <c r="F276" s="20">
        <v>64</v>
      </c>
      <c r="G276" s="20">
        <v>50</v>
      </c>
      <c r="H276" s="20">
        <v>62</v>
      </c>
      <c r="I276" s="20">
        <v>71</v>
      </c>
      <c r="J276" s="20">
        <v>59</v>
      </c>
      <c r="K276" s="20">
        <v>88</v>
      </c>
      <c r="L276" s="20">
        <v>110</v>
      </c>
      <c r="M276" s="20">
        <v>292</v>
      </c>
      <c r="N276" s="21">
        <v>603</v>
      </c>
      <c r="O276" s="21">
        <f t="shared" si="64"/>
        <v>1488</v>
      </c>
      <c r="P276" s="22">
        <v>755781</v>
      </c>
      <c r="Q276" s="23">
        <v>364927</v>
      </c>
      <c r="R276" s="23">
        <v>390854</v>
      </c>
      <c r="S276" s="23">
        <v>53996</v>
      </c>
      <c r="T276" s="23">
        <v>54142</v>
      </c>
      <c r="U276" s="23">
        <v>52702</v>
      </c>
      <c r="V276" s="23">
        <v>58699</v>
      </c>
      <c r="W276" s="23">
        <v>56254</v>
      </c>
      <c r="X276" s="23">
        <v>48582</v>
      </c>
      <c r="Y276" s="23">
        <v>45497</v>
      </c>
      <c r="Z276" s="23">
        <v>45967</v>
      </c>
      <c r="AA276" s="23">
        <v>50108</v>
      </c>
      <c r="AB276" s="23">
        <v>52704</v>
      </c>
      <c r="AC276" s="23">
        <v>52173</v>
      </c>
      <c r="AD276" s="23">
        <v>46436</v>
      </c>
      <c r="AE276" s="23">
        <v>40935</v>
      </c>
      <c r="AF276" s="23">
        <v>29676</v>
      </c>
      <c r="AG276" s="23">
        <v>23712</v>
      </c>
      <c r="AH276" s="23">
        <v>18037</v>
      </c>
      <c r="AI276" s="23">
        <v>13704</v>
      </c>
      <c r="AJ276" s="24">
        <v>12297</v>
      </c>
      <c r="AK276" s="32">
        <f t="shared" si="54"/>
        <v>1.6482702422401659E-3</v>
      </c>
      <c r="AL276" s="25">
        <f t="shared" si="55"/>
        <v>5.5220695593575684E-4</v>
      </c>
      <c r="AM276" s="25">
        <f t="shared" si="56"/>
        <v>5.5674928014057918E-4</v>
      </c>
      <c r="AN276" s="25">
        <f t="shared" si="57"/>
        <v>5.3146823414364523E-4</v>
      </c>
      <c r="AO276" s="25">
        <f t="shared" si="58"/>
        <v>6.4532916991933385E-4</v>
      </c>
      <c r="AP276" s="25">
        <f t="shared" si="59"/>
        <v>6.7698351402118676E-4</v>
      </c>
      <c r="AQ276" s="25">
        <f t="shared" si="60"/>
        <v>1.0071991850842956E-3</v>
      </c>
      <c r="AR276" s="25">
        <f t="shared" si="61"/>
        <v>2.0603881021952499E-3</v>
      </c>
      <c r="AS276" s="25">
        <f t="shared" si="62"/>
        <v>9.1994581141110858E-3</v>
      </c>
      <c r="AT276" s="33">
        <f t="shared" si="63"/>
        <v>0.12100512320078068</v>
      </c>
      <c r="AV276">
        <f>IF(AL276&gt;'Data Spread &amp; Correlation'!C$8+'Data Spread &amp; Correlation'!C$9,1,0)</f>
        <v>0</v>
      </c>
      <c r="AW276">
        <f>IF(AM276&gt;'Data Spread &amp; Correlation'!D$8+'Data Spread &amp; Correlation'!D$9,1,0)</f>
        <v>0</v>
      </c>
    </row>
    <row r="277" spans="1:49" x14ac:dyDescent="0.2">
      <c r="A277" t="str">
        <f t="shared" si="52"/>
        <v>New Jersey</v>
      </c>
      <c r="B277" t="str">
        <f t="shared" si="53"/>
        <v>2012</v>
      </c>
      <c r="C277" s="11" t="s">
        <v>306</v>
      </c>
      <c r="D277" s="19">
        <v>62</v>
      </c>
      <c r="E277" s="20">
        <v>52</v>
      </c>
      <c r="F277" s="20">
        <v>53</v>
      </c>
      <c r="G277" s="20">
        <v>61</v>
      </c>
      <c r="H277" s="20">
        <v>55</v>
      </c>
      <c r="I277" s="20">
        <v>70</v>
      </c>
      <c r="J277" s="20">
        <v>59</v>
      </c>
      <c r="K277" s="20">
        <v>61</v>
      </c>
      <c r="L277" s="20">
        <v>129</v>
      </c>
      <c r="M277" s="20">
        <v>283</v>
      </c>
      <c r="N277" s="21">
        <v>571</v>
      </c>
      <c r="O277" s="21">
        <f t="shared" si="64"/>
        <v>1456</v>
      </c>
      <c r="P277" s="22">
        <v>1984597</v>
      </c>
      <c r="Q277" s="23">
        <v>979244</v>
      </c>
      <c r="R277" s="23">
        <v>1005353</v>
      </c>
      <c r="S277" s="23">
        <v>108955</v>
      </c>
      <c r="T277" s="23">
        <v>115942</v>
      </c>
      <c r="U277" s="23">
        <v>119225</v>
      </c>
      <c r="V277" s="23">
        <v>131290</v>
      </c>
      <c r="W277" s="23">
        <v>124509</v>
      </c>
      <c r="X277" s="23">
        <v>117081</v>
      </c>
      <c r="Y277" s="23">
        <v>114366</v>
      </c>
      <c r="Z277" s="23">
        <v>122566</v>
      </c>
      <c r="AA277" s="23">
        <v>140387</v>
      </c>
      <c r="AB277" s="23">
        <v>158758</v>
      </c>
      <c r="AC277" s="23">
        <v>160753</v>
      </c>
      <c r="AD277" s="23">
        <v>144046</v>
      </c>
      <c r="AE277" s="23">
        <v>129394</v>
      </c>
      <c r="AF277" s="23">
        <v>94459</v>
      </c>
      <c r="AG277" s="23">
        <v>67928</v>
      </c>
      <c r="AH277" s="23">
        <v>53801</v>
      </c>
      <c r="AI277" s="23">
        <v>42866</v>
      </c>
      <c r="AJ277" s="24">
        <v>38251</v>
      </c>
      <c r="AK277" s="32">
        <f t="shared" si="54"/>
        <v>1.046303519801753E-3</v>
      </c>
      <c r="AL277" s="25">
        <f t="shared" si="55"/>
        <v>2.5088554091347851E-4</v>
      </c>
      <c r="AM277" s="25">
        <f t="shared" si="56"/>
        <v>2.0719392960879439E-4</v>
      </c>
      <c r="AN277" s="25">
        <f t="shared" si="57"/>
        <v>2.6355925978733792E-4</v>
      </c>
      <c r="AO277" s="25">
        <f t="shared" si="58"/>
        <v>2.0916285419827877E-4</v>
      </c>
      <c r="AP277" s="25">
        <f t="shared" si="59"/>
        <v>2.1908478894310367E-4</v>
      </c>
      <c r="AQ277" s="25">
        <f t="shared" si="60"/>
        <v>2.2308367466354593E-4</v>
      </c>
      <c r="AR277" s="25">
        <f t="shared" si="61"/>
        <v>7.9439856638770343E-4</v>
      </c>
      <c r="AS277" s="25">
        <f t="shared" si="62"/>
        <v>2.927576111806511E-3</v>
      </c>
      <c r="AT277" s="33">
        <f t="shared" si="63"/>
        <v>3.8064364330344304E-2</v>
      </c>
      <c r="AV277">
        <f>IF(AL277&gt;'Data Spread &amp; Correlation'!C$8+'Data Spread &amp; Correlation'!C$9,1,0)</f>
        <v>0</v>
      </c>
      <c r="AW277">
        <f>IF(AM277&gt;'Data Spread &amp; Correlation'!D$8+'Data Spread &amp; Correlation'!D$9,1,0)</f>
        <v>0</v>
      </c>
    </row>
    <row r="278" spans="1:49" x14ac:dyDescent="0.2">
      <c r="A278" t="str">
        <f t="shared" si="52"/>
        <v>New Jersey</v>
      </c>
      <c r="B278" t="str">
        <f t="shared" si="53"/>
        <v>2013</v>
      </c>
      <c r="C278" s="11" t="s">
        <v>307</v>
      </c>
      <c r="D278" s="19">
        <v>53</v>
      </c>
      <c r="E278" s="20">
        <v>30</v>
      </c>
      <c r="F278" s="20">
        <v>43</v>
      </c>
      <c r="G278" s="20">
        <v>46</v>
      </c>
      <c r="H278" s="20">
        <v>53</v>
      </c>
      <c r="I278" s="20">
        <v>53</v>
      </c>
      <c r="J278" s="20">
        <v>34</v>
      </c>
      <c r="K278" s="20">
        <v>92</v>
      </c>
      <c r="L278" s="20">
        <v>148</v>
      </c>
      <c r="M278" s="20">
        <v>334</v>
      </c>
      <c r="N278" s="21">
        <v>690</v>
      </c>
      <c r="O278" s="21">
        <f t="shared" si="64"/>
        <v>1576</v>
      </c>
      <c r="P278" s="22">
        <v>656768</v>
      </c>
      <c r="Q278" s="23">
        <v>327789</v>
      </c>
      <c r="R278" s="23">
        <v>328979</v>
      </c>
      <c r="S278" s="23">
        <v>40408</v>
      </c>
      <c r="T278" s="23">
        <v>41173</v>
      </c>
      <c r="U278" s="23">
        <v>42717</v>
      </c>
      <c r="V278" s="23">
        <v>46221</v>
      </c>
      <c r="W278" s="23">
        <v>52135</v>
      </c>
      <c r="X278" s="23">
        <v>43594</v>
      </c>
      <c r="Y278" s="23">
        <v>42188</v>
      </c>
      <c r="Z278" s="23">
        <v>38446</v>
      </c>
      <c r="AA278" s="23">
        <v>39665</v>
      </c>
      <c r="AB278" s="23">
        <v>44466</v>
      </c>
      <c r="AC278" s="23">
        <v>47295</v>
      </c>
      <c r="AD278" s="23">
        <v>44322</v>
      </c>
      <c r="AE278" s="23">
        <v>37950</v>
      </c>
      <c r="AF278" s="23">
        <v>27795</v>
      </c>
      <c r="AG278" s="23">
        <v>21356</v>
      </c>
      <c r="AH278" s="23">
        <v>17312</v>
      </c>
      <c r="AI278" s="23">
        <v>13750</v>
      </c>
      <c r="AJ278" s="24">
        <v>15576</v>
      </c>
      <c r="AK278" s="32">
        <f t="shared" si="54"/>
        <v>2.0540487032270839E-3</v>
      </c>
      <c r="AL278" s="25">
        <f t="shared" si="55"/>
        <v>4.0529264513052807E-4</v>
      </c>
      <c r="AM278" s="25">
        <f t="shared" si="56"/>
        <v>4.3718736020171623E-4</v>
      </c>
      <c r="AN278" s="25">
        <f t="shared" si="57"/>
        <v>5.3624303466927791E-4</v>
      </c>
      <c r="AO278" s="25">
        <f t="shared" si="58"/>
        <v>6.7852159106911961E-4</v>
      </c>
      <c r="AP278" s="25">
        <f t="shared" si="59"/>
        <v>5.7758742821024185E-4</v>
      </c>
      <c r="AQ278" s="25">
        <f t="shared" si="60"/>
        <v>1.118241929210424E-3</v>
      </c>
      <c r="AR278" s="25">
        <f t="shared" si="61"/>
        <v>3.0111289699090559E-3</v>
      </c>
      <c r="AS278" s="25">
        <f t="shared" si="62"/>
        <v>1.0752688172043012E-2</v>
      </c>
      <c r="AT278" s="33">
        <f t="shared" si="63"/>
        <v>0.10118130457113508</v>
      </c>
      <c r="AV278">
        <f>IF(AL278&gt;'Data Spread &amp; Correlation'!C$8+'Data Spread &amp; Correlation'!C$9,1,0)</f>
        <v>0</v>
      </c>
      <c r="AW278">
        <f>IF(AM278&gt;'Data Spread &amp; Correlation'!D$8+'Data Spread &amp; Correlation'!D$9,1,0)</f>
        <v>0</v>
      </c>
    </row>
    <row r="279" spans="1:49" x14ac:dyDescent="0.2">
      <c r="A279" t="str">
        <f t="shared" si="52"/>
        <v>New Jersey</v>
      </c>
      <c r="B279" t="str">
        <f t="shared" si="53"/>
        <v>2014</v>
      </c>
      <c r="C279" s="11" t="s">
        <v>308</v>
      </c>
      <c r="D279" s="19">
        <v>34</v>
      </c>
      <c r="E279" s="20">
        <v>67</v>
      </c>
      <c r="F279" s="20">
        <v>66</v>
      </c>
      <c r="G279" s="20">
        <v>38</v>
      </c>
      <c r="H279" s="20">
        <v>52</v>
      </c>
      <c r="I279" s="20">
        <v>56</v>
      </c>
      <c r="J279" s="20">
        <v>48</v>
      </c>
      <c r="K279" s="20">
        <v>78</v>
      </c>
      <c r="L279" s="20">
        <v>120</v>
      </c>
      <c r="M279" s="20">
        <v>274</v>
      </c>
      <c r="N279" s="21">
        <v>633</v>
      </c>
      <c r="O279" s="21">
        <f t="shared" si="64"/>
        <v>1466</v>
      </c>
      <c r="P279" s="22">
        <v>2289261</v>
      </c>
      <c r="Q279" s="23">
        <v>1117960</v>
      </c>
      <c r="R279" s="23">
        <v>1171301</v>
      </c>
      <c r="S279" s="23">
        <v>157999</v>
      </c>
      <c r="T279" s="23">
        <v>161311</v>
      </c>
      <c r="U279" s="23">
        <v>160004</v>
      </c>
      <c r="V279" s="23">
        <v>165225</v>
      </c>
      <c r="W279" s="23">
        <v>181025</v>
      </c>
      <c r="X279" s="23">
        <v>163628</v>
      </c>
      <c r="Y279" s="23">
        <v>160603</v>
      </c>
      <c r="Z279" s="23">
        <v>156471</v>
      </c>
      <c r="AA279" s="23">
        <v>167811</v>
      </c>
      <c r="AB279" s="23">
        <v>161072</v>
      </c>
      <c r="AC279" s="23">
        <v>157023</v>
      </c>
      <c r="AD279" s="23">
        <v>135517</v>
      </c>
      <c r="AE279" s="23">
        <v>119030</v>
      </c>
      <c r="AF279" s="23">
        <v>89243</v>
      </c>
      <c r="AG279" s="23">
        <v>58664</v>
      </c>
      <c r="AH279" s="23">
        <v>41482</v>
      </c>
      <c r="AI279" s="23">
        <v>28195</v>
      </c>
      <c r="AJ279" s="24">
        <v>25208</v>
      </c>
      <c r="AK279" s="32">
        <f t="shared" si="54"/>
        <v>6.3924455218070998E-4</v>
      </c>
      <c r="AL279" s="25">
        <f t="shared" si="55"/>
        <v>1.4938611642780449E-4</v>
      </c>
      <c r="AM279" s="25">
        <f t="shared" si="56"/>
        <v>1.9061371841155235E-4</v>
      </c>
      <c r="AN279" s="25">
        <f t="shared" si="57"/>
        <v>1.1720039107919971E-4</v>
      </c>
      <c r="AO279" s="25">
        <f t="shared" si="58"/>
        <v>1.6035425956420645E-4</v>
      </c>
      <c r="AP279" s="25">
        <f t="shared" si="59"/>
        <v>1.7604803596409877E-4</v>
      </c>
      <c r="AQ279" s="25">
        <f t="shared" si="60"/>
        <v>3.0642671098068334E-4</v>
      </c>
      <c r="AR279" s="25">
        <f t="shared" si="61"/>
        <v>8.1132062715084474E-4</v>
      </c>
      <c r="AS279" s="25">
        <f t="shared" si="62"/>
        <v>3.9324310748166539E-3</v>
      </c>
      <c r="AT279" s="33">
        <f t="shared" si="63"/>
        <v>5.8156140907648368E-2</v>
      </c>
      <c r="AV279">
        <f>IF(AL279&gt;'Data Spread &amp; Correlation'!C$8+'Data Spread &amp; Correlation'!C$9,1,0)</f>
        <v>0</v>
      </c>
      <c r="AW279">
        <f>IF(AM279&gt;'Data Spread &amp; Correlation'!D$8+'Data Spread &amp; Correlation'!D$9,1,0)</f>
        <v>0</v>
      </c>
    </row>
    <row r="280" spans="1:49" x14ac:dyDescent="0.2">
      <c r="A280" t="str">
        <f t="shared" si="52"/>
        <v>New Jersey</v>
      </c>
      <c r="B280" t="str">
        <f t="shared" si="53"/>
        <v>2015</v>
      </c>
      <c r="C280" s="11" t="s">
        <v>309</v>
      </c>
      <c r="D280" s="19">
        <v>51</v>
      </c>
      <c r="E280" s="20">
        <v>62</v>
      </c>
      <c r="F280" s="20">
        <v>46</v>
      </c>
      <c r="G280" s="20">
        <v>43</v>
      </c>
      <c r="H280" s="20">
        <v>71</v>
      </c>
      <c r="I280" s="20">
        <v>71</v>
      </c>
      <c r="J280" s="20">
        <v>58</v>
      </c>
      <c r="K280" s="20">
        <v>80</v>
      </c>
      <c r="L280" s="20">
        <v>156</v>
      </c>
      <c r="M280" s="20">
        <v>331</v>
      </c>
      <c r="N280" s="21">
        <v>754</v>
      </c>
      <c r="O280" s="21">
        <f t="shared" si="64"/>
        <v>1723</v>
      </c>
      <c r="P280" s="22">
        <v>1164060</v>
      </c>
      <c r="Q280" s="23">
        <v>555864</v>
      </c>
      <c r="R280" s="23">
        <v>608196</v>
      </c>
      <c r="S280" s="23">
        <v>64391</v>
      </c>
      <c r="T280" s="23">
        <v>69588</v>
      </c>
      <c r="U280" s="23">
        <v>78983</v>
      </c>
      <c r="V280" s="23">
        <v>84891</v>
      </c>
      <c r="W280" s="23">
        <v>82978</v>
      </c>
      <c r="X280" s="23">
        <v>73673</v>
      </c>
      <c r="Y280" s="23">
        <v>75730</v>
      </c>
      <c r="Z280" s="23">
        <v>74268</v>
      </c>
      <c r="AA280" s="23">
        <v>75915</v>
      </c>
      <c r="AB280" s="23">
        <v>78197</v>
      </c>
      <c r="AC280" s="23">
        <v>75706</v>
      </c>
      <c r="AD280" s="23">
        <v>69989</v>
      </c>
      <c r="AE280" s="23">
        <v>68879</v>
      </c>
      <c r="AF280" s="23">
        <v>61677</v>
      </c>
      <c r="AG280" s="23">
        <v>47798</v>
      </c>
      <c r="AH280" s="23">
        <v>36218</v>
      </c>
      <c r="AI280" s="23">
        <v>23412</v>
      </c>
      <c r="AJ280" s="24">
        <v>21642</v>
      </c>
      <c r="AK280" s="32">
        <f t="shared" si="54"/>
        <v>1.7549036356012486E-3</v>
      </c>
      <c r="AL280" s="25">
        <f t="shared" si="55"/>
        <v>3.9038574149733124E-4</v>
      </c>
      <c r="AM280" s="25">
        <f t="shared" si="56"/>
        <v>2.7402319665929982E-4</v>
      </c>
      <c r="AN280" s="25">
        <f t="shared" si="57"/>
        <v>2.8781215905972435E-4</v>
      </c>
      <c r="AO280" s="25">
        <f t="shared" si="58"/>
        <v>4.7275657031754591E-4</v>
      </c>
      <c r="AP280" s="25">
        <f t="shared" si="59"/>
        <v>4.6132953873543724E-4</v>
      </c>
      <c r="AQ280" s="25">
        <f t="shared" si="60"/>
        <v>5.7608664343117202E-4</v>
      </c>
      <c r="AR280" s="25">
        <f t="shared" si="61"/>
        <v>1.4249828728020097E-3</v>
      </c>
      <c r="AS280" s="25">
        <f t="shared" si="62"/>
        <v>5.5508971993962772E-3</v>
      </c>
      <c r="AT280" s="33">
        <f t="shared" si="63"/>
        <v>7.9613714074484795E-2</v>
      </c>
      <c r="AV280">
        <f>IF(AL280&gt;'Data Spread &amp; Correlation'!C$8+'Data Spread &amp; Correlation'!C$9,1,0)</f>
        <v>0</v>
      </c>
      <c r="AW280">
        <f>IF(AM280&gt;'Data Spread &amp; Correlation'!D$8+'Data Spread &amp; Correlation'!D$9,1,0)</f>
        <v>0</v>
      </c>
    </row>
    <row r="281" spans="1:49" x14ac:dyDescent="0.2">
      <c r="A281" t="str">
        <f t="shared" si="52"/>
        <v>New Jersey</v>
      </c>
      <c r="B281" t="str">
        <f t="shared" si="53"/>
        <v>2016</v>
      </c>
      <c r="C281" s="11" t="s">
        <v>310</v>
      </c>
      <c r="D281" s="19">
        <v>38</v>
      </c>
      <c r="E281" s="20">
        <v>54</v>
      </c>
      <c r="F281" s="20">
        <v>46</v>
      </c>
      <c r="G281" s="20">
        <v>40</v>
      </c>
      <c r="H281" s="20">
        <v>64</v>
      </c>
      <c r="I281" s="20">
        <v>51</v>
      </c>
      <c r="J281" s="20">
        <v>48</v>
      </c>
      <c r="K281" s="20">
        <v>90</v>
      </c>
      <c r="L281" s="20">
        <v>172</v>
      </c>
      <c r="M281" s="20">
        <v>281</v>
      </c>
      <c r="N281" s="21">
        <v>581</v>
      </c>
      <c r="O281" s="21">
        <f t="shared" si="64"/>
        <v>1465</v>
      </c>
      <c r="P281" s="22">
        <v>984060</v>
      </c>
      <c r="Q281" s="23">
        <v>491936</v>
      </c>
      <c r="R281" s="23">
        <v>492124</v>
      </c>
      <c r="S281" s="23">
        <v>65185</v>
      </c>
      <c r="T281" s="23">
        <v>67800</v>
      </c>
      <c r="U281" s="23">
        <v>72044</v>
      </c>
      <c r="V281" s="23">
        <v>68720</v>
      </c>
      <c r="W281" s="23">
        <v>63202</v>
      </c>
      <c r="X281" s="23">
        <v>60709</v>
      </c>
      <c r="Y281" s="23">
        <v>62976</v>
      </c>
      <c r="Z281" s="23">
        <v>58807</v>
      </c>
      <c r="AA281" s="23">
        <v>65325</v>
      </c>
      <c r="AB281" s="23">
        <v>65796</v>
      </c>
      <c r="AC281" s="23">
        <v>70720</v>
      </c>
      <c r="AD281" s="23">
        <v>65750</v>
      </c>
      <c r="AE281" s="23">
        <v>57260</v>
      </c>
      <c r="AF281" s="23">
        <v>46890</v>
      </c>
      <c r="AG281" s="23">
        <v>33407</v>
      </c>
      <c r="AH281" s="23">
        <v>24573</v>
      </c>
      <c r="AI281" s="23">
        <v>18587</v>
      </c>
      <c r="AJ281" s="24">
        <v>16867</v>
      </c>
      <c r="AK281" s="32">
        <f t="shared" si="54"/>
        <v>1.4113676459308123E-3</v>
      </c>
      <c r="AL281" s="25">
        <f t="shared" si="55"/>
        <v>3.432396098509768E-4</v>
      </c>
      <c r="AM281" s="25">
        <f t="shared" si="56"/>
        <v>3.4869089310350058E-4</v>
      </c>
      <c r="AN281" s="25">
        <f t="shared" si="57"/>
        <v>3.2340219104984438E-4</v>
      </c>
      <c r="AO281" s="25">
        <f t="shared" si="58"/>
        <v>5.1558018883124412E-4</v>
      </c>
      <c r="AP281" s="25">
        <f t="shared" si="59"/>
        <v>3.7358258372644963E-4</v>
      </c>
      <c r="AQ281" s="25">
        <f t="shared" si="60"/>
        <v>7.3164783350947074E-4</v>
      </c>
      <c r="AR281" s="25">
        <f t="shared" si="61"/>
        <v>2.1420476481064051E-3</v>
      </c>
      <c r="AS281" s="25">
        <f t="shared" si="62"/>
        <v>6.5106580166821131E-3</v>
      </c>
      <c r="AT281" s="33">
        <f t="shared" si="63"/>
        <v>8.6855990988320392E-2</v>
      </c>
      <c r="AV281">
        <f>IF(AL281&gt;'Data Spread &amp; Correlation'!C$8+'Data Spread &amp; Correlation'!C$9,1,0)</f>
        <v>0</v>
      </c>
      <c r="AW281">
        <f>IF(AM281&gt;'Data Spread &amp; Correlation'!D$8+'Data Spread &amp; Correlation'!D$9,1,0)</f>
        <v>0</v>
      </c>
    </row>
    <row r="282" spans="1:49" x14ac:dyDescent="0.2">
      <c r="A282" t="str">
        <f t="shared" si="52"/>
        <v>New Jersey</v>
      </c>
      <c r="B282" t="str">
        <f t="shared" si="53"/>
        <v>2017</v>
      </c>
      <c r="C282" s="11" t="s">
        <v>311</v>
      </c>
      <c r="D282" s="19">
        <v>40</v>
      </c>
      <c r="E282" s="20">
        <v>49</v>
      </c>
      <c r="F282" s="20">
        <v>65</v>
      </c>
      <c r="G282" s="20">
        <v>53</v>
      </c>
      <c r="H282" s="20">
        <v>43</v>
      </c>
      <c r="I282" s="20">
        <v>56</v>
      </c>
      <c r="J282" s="20">
        <v>49</v>
      </c>
      <c r="K282" s="20">
        <v>103</v>
      </c>
      <c r="L282" s="20">
        <v>142</v>
      </c>
      <c r="M282" s="20">
        <v>343</v>
      </c>
      <c r="N282" s="21">
        <v>650</v>
      </c>
      <c r="O282" s="21">
        <f t="shared" si="64"/>
        <v>1593</v>
      </c>
      <c r="P282" s="22">
        <v>2430316</v>
      </c>
      <c r="Q282" s="23">
        <v>1186315</v>
      </c>
      <c r="R282" s="23">
        <v>1244001</v>
      </c>
      <c r="S282" s="23">
        <v>147385</v>
      </c>
      <c r="T282" s="23">
        <v>154011</v>
      </c>
      <c r="U282" s="23">
        <v>159332</v>
      </c>
      <c r="V282" s="23">
        <v>164979</v>
      </c>
      <c r="W282" s="23">
        <v>161878</v>
      </c>
      <c r="X282" s="23">
        <v>153676</v>
      </c>
      <c r="Y282" s="23">
        <v>146919</v>
      </c>
      <c r="Z282" s="23">
        <v>137034</v>
      </c>
      <c r="AA282" s="23">
        <v>149260</v>
      </c>
      <c r="AB282" s="23">
        <v>159470</v>
      </c>
      <c r="AC282" s="23">
        <v>178038</v>
      </c>
      <c r="AD282" s="23">
        <v>176405</v>
      </c>
      <c r="AE282" s="23">
        <v>158000</v>
      </c>
      <c r="AF282" s="23">
        <v>125575</v>
      </c>
      <c r="AG282" s="23">
        <v>89549</v>
      </c>
      <c r="AH282" s="23">
        <v>65995</v>
      </c>
      <c r="AI282" s="23">
        <v>49188</v>
      </c>
      <c r="AJ282" s="24">
        <v>53308</v>
      </c>
      <c r="AK282" s="32">
        <f t="shared" si="54"/>
        <v>6.0386063710689687E-4</v>
      </c>
      <c r="AL282" s="25">
        <f t="shared" si="55"/>
        <v>1.5637815429098465E-4</v>
      </c>
      <c r="AM282" s="25">
        <f t="shared" si="56"/>
        <v>1.9886372327959932E-4</v>
      </c>
      <c r="AN282" s="25">
        <f t="shared" si="57"/>
        <v>1.7631697134017532E-4</v>
      </c>
      <c r="AO282" s="25">
        <f t="shared" si="58"/>
        <v>1.5019525382997898E-4</v>
      </c>
      <c r="AP282" s="25">
        <f t="shared" si="59"/>
        <v>1.6592199296016686E-4</v>
      </c>
      <c r="AQ282" s="25">
        <f t="shared" si="60"/>
        <v>3.0800974865806435E-4</v>
      </c>
      <c r="AR282" s="25">
        <f t="shared" si="61"/>
        <v>6.6008441642959406E-4</v>
      </c>
      <c r="AS282" s="25">
        <f t="shared" si="62"/>
        <v>2.9778699981768144E-3</v>
      </c>
      <c r="AT282" s="33">
        <f t="shared" si="63"/>
        <v>2.988294439858933E-2</v>
      </c>
      <c r="AV282">
        <f>IF(AL282&gt;'Data Spread &amp; Correlation'!C$8+'Data Spread &amp; Correlation'!C$9,1,0)</f>
        <v>0</v>
      </c>
      <c r="AW282">
        <f>IF(AM282&gt;'Data Spread &amp; Correlation'!D$8+'Data Spread &amp; Correlation'!D$9,1,0)</f>
        <v>0</v>
      </c>
    </row>
    <row r="283" spans="1:49" x14ac:dyDescent="0.2">
      <c r="A283" t="str">
        <f t="shared" si="52"/>
        <v>New Mexico</v>
      </c>
      <c r="B283" t="str">
        <f t="shared" si="53"/>
        <v>2009</v>
      </c>
      <c r="C283" s="11" t="s">
        <v>312</v>
      </c>
      <c r="D283" s="19">
        <v>47</v>
      </c>
      <c r="E283" s="20">
        <v>41</v>
      </c>
      <c r="F283" s="20">
        <v>39</v>
      </c>
      <c r="G283" s="20">
        <v>46</v>
      </c>
      <c r="H283" s="20">
        <v>65</v>
      </c>
      <c r="I283" s="20">
        <v>49</v>
      </c>
      <c r="J283" s="20">
        <v>65</v>
      </c>
      <c r="K283" s="20">
        <v>59</v>
      </c>
      <c r="L283" s="20">
        <v>60</v>
      </c>
      <c r="M283" s="20">
        <v>64</v>
      </c>
      <c r="N283" s="21">
        <v>123</v>
      </c>
      <c r="O283" s="21">
        <f t="shared" si="64"/>
        <v>658</v>
      </c>
      <c r="P283" s="22">
        <v>10237270</v>
      </c>
      <c r="Q283" s="23">
        <v>5014082</v>
      </c>
      <c r="R283" s="23">
        <v>5223188</v>
      </c>
      <c r="S283" s="23">
        <v>672622</v>
      </c>
      <c r="T283" s="23">
        <v>666159</v>
      </c>
      <c r="U283" s="23">
        <v>690315</v>
      </c>
      <c r="V283" s="23">
        <v>695485</v>
      </c>
      <c r="W283" s="23">
        <v>635390</v>
      </c>
      <c r="X283" s="23">
        <v>660882</v>
      </c>
      <c r="Y283" s="23">
        <v>654836</v>
      </c>
      <c r="Z283" s="23">
        <v>733306</v>
      </c>
      <c r="AA283" s="23">
        <v>802765</v>
      </c>
      <c r="AB283" s="23">
        <v>827538</v>
      </c>
      <c r="AC283" s="23">
        <v>736744</v>
      </c>
      <c r="AD283" s="23">
        <v>619869</v>
      </c>
      <c r="AE283" s="23">
        <v>506424</v>
      </c>
      <c r="AF283" s="23">
        <v>376117</v>
      </c>
      <c r="AG283" s="23">
        <v>302437</v>
      </c>
      <c r="AH283" s="23">
        <v>263323</v>
      </c>
      <c r="AI283" s="23">
        <v>207085</v>
      </c>
      <c r="AJ283" s="24">
        <v>187365</v>
      </c>
      <c r="AK283" s="32">
        <f t="shared" si="54"/>
        <v>1.3083128413878822E-4</v>
      </c>
      <c r="AL283" s="25">
        <f t="shared" si="55"/>
        <v>4.79183530240904E-5</v>
      </c>
      <c r="AM283" s="25">
        <f t="shared" si="56"/>
        <v>2.9304029304029305E-5</v>
      </c>
      <c r="AN283" s="25">
        <f t="shared" si="57"/>
        <v>3.4961899130360761E-5</v>
      </c>
      <c r="AO283" s="25">
        <f t="shared" si="58"/>
        <v>4.2315752331760709E-5</v>
      </c>
      <c r="AP283" s="25">
        <f t="shared" si="59"/>
        <v>3.1324275290516674E-5</v>
      </c>
      <c r="AQ283" s="25">
        <f t="shared" si="60"/>
        <v>5.2384237494151168E-5</v>
      </c>
      <c r="AR283" s="25">
        <f t="shared" si="61"/>
        <v>8.8423323714840676E-5</v>
      </c>
      <c r="AS283" s="25">
        <f t="shared" si="62"/>
        <v>1.3605210795734766E-4</v>
      </c>
      <c r="AT283" s="33">
        <f t="shared" si="63"/>
        <v>3.5118618738825286E-3</v>
      </c>
      <c r="AV283">
        <f>IF(AL283&gt;'Data Spread &amp; Correlation'!C$8+'Data Spread &amp; Correlation'!C$9,1,0)</f>
        <v>0</v>
      </c>
      <c r="AW283">
        <f>IF(AM283&gt;'Data Spread &amp; Correlation'!D$8+'Data Spread &amp; Correlation'!D$9,1,0)</f>
        <v>0</v>
      </c>
    </row>
    <row r="284" spans="1:49" x14ac:dyDescent="0.2">
      <c r="A284" t="str">
        <f t="shared" si="52"/>
        <v>New Mexico</v>
      </c>
      <c r="B284" t="str">
        <f t="shared" si="53"/>
        <v>2010</v>
      </c>
      <c r="C284" s="11" t="s">
        <v>313</v>
      </c>
      <c r="D284" s="19">
        <v>44</v>
      </c>
      <c r="E284" s="20">
        <v>56</v>
      </c>
      <c r="F284" s="20">
        <v>49</v>
      </c>
      <c r="G284" s="20">
        <v>45</v>
      </c>
      <c r="H284" s="20">
        <v>29</v>
      </c>
      <c r="I284" s="20">
        <v>52</v>
      </c>
      <c r="J284" s="20">
        <v>75</v>
      </c>
      <c r="K284" s="20">
        <v>54</v>
      </c>
      <c r="L284" s="20">
        <v>34</v>
      </c>
      <c r="M284" s="20">
        <v>60</v>
      </c>
      <c r="N284" s="21">
        <v>119</v>
      </c>
      <c r="O284" s="21">
        <f t="shared" si="64"/>
        <v>617</v>
      </c>
      <c r="P284" s="22">
        <v>1364828</v>
      </c>
      <c r="Q284" s="23">
        <v>666771</v>
      </c>
      <c r="R284" s="23">
        <v>698057</v>
      </c>
      <c r="S284" s="23">
        <v>97254</v>
      </c>
      <c r="T284" s="23">
        <v>90492</v>
      </c>
      <c r="U284" s="23">
        <v>90698</v>
      </c>
      <c r="V284" s="23">
        <v>97147</v>
      </c>
      <c r="W284" s="23">
        <v>98523</v>
      </c>
      <c r="X284" s="23">
        <v>104143</v>
      </c>
      <c r="Y284" s="23">
        <v>92170</v>
      </c>
      <c r="Z284" s="23">
        <v>89496</v>
      </c>
      <c r="AA284" s="23">
        <v>91054</v>
      </c>
      <c r="AB284" s="23">
        <v>98647</v>
      </c>
      <c r="AC284" s="23">
        <v>95303</v>
      </c>
      <c r="AD284" s="23">
        <v>83735</v>
      </c>
      <c r="AE284" s="23">
        <v>64773</v>
      </c>
      <c r="AF284" s="23">
        <v>47463</v>
      </c>
      <c r="AG284" s="23">
        <v>39591</v>
      </c>
      <c r="AH284" s="23">
        <v>32673</v>
      </c>
      <c r="AI284" s="23">
        <v>26826</v>
      </c>
      <c r="AJ284" s="24">
        <v>24282</v>
      </c>
      <c r="AK284" s="32">
        <f t="shared" si="54"/>
        <v>1.0282353425051926E-3</v>
      </c>
      <c r="AL284" s="25">
        <f t="shared" si="55"/>
        <v>4.1393012859429327E-4</v>
      </c>
      <c r="AM284" s="25">
        <f t="shared" si="56"/>
        <v>2.5042162825164821E-4</v>
      </c>
      <c r="AN284" s="25">
        <f t="shared" si="57"/>
        <v>2.2922577720273238E-4</v>
      </c>
      <c r="AO284" s="25">
        <f t="shared" si="58"/>
        <v>1.6062032677928551E-4</v>
      </c>
      <c r="AP284" s="25">
        <f t="shared" si="59"/>
        <v>2.6811033771590614E-4</v>
      </c>
      <c r="AQ284" s="25">
        <f t="shared" si="60"/>
        <v>3.6361677485387993E-4</v>
      </c>
      <c r="AR284" s="25">
        <f t="shared" si="61"/>
        <v>3.9056217979644819E-4</v>
      </c>
      <c r="AS284" s="25">
        <f t="shared" si="62"/>
        <v>1.008420309585035E-3</v>
      </c>
      <c r="AT284" s="33">
        <f t="shared" si="63"/>
        <v>2.5409768552837494E-2</v>
      </c>
      <c r="AV284">
        <f>IF(AL284&gt;'Data Spread &amp; Correlation'!C$8+'Data Spread &amp; Correlation'!C$9,1,0)</f>
        <v>0</v>
      </c>
      <c r="AW284">
        <f>IF(AM284&gt;'Data Spread &amp; Correlation'!D$8+'Data Spread &amp; Correlation'!D$9,1,0)</f>
        <v>0</v>
      </c>
    </row>
    <row r="285" spans="1:49" x14ac:dyDescent="0.2">
      <c r="A285" t="str">
        <f t="shared" si="52"/>
        <v>New Mexico</v>
      </c>
      <c r="B285" t="str">
        <f t="shared" si="53"/>
        <v>2011</v>
      </c>
      <c r="C285" s="11" t="s">
        <v>314</v>
      </c>
      <c r="D285" s="19">
        <v>54</v>
      </c>
      <c r="E285" s="20">
        <v>57</v>
      </c>
      <c r="F285" s="20">
        <v>55</v>
      </c>
      <c r="G285" s="20">
        <v>39</v>
      </c>
      <c r="H285" s="20">
        <v>53</v>
      </c>
      <c r="I285" s="20">
        <v>58</v>
      </c>
      <c r="J285" s="20">
        <v>34</v>
      </c>
      <c r="K285" s="20">
        <v>62</v>
      </c>
      <c r="L285" s="20">
        <v>42</v>
      </c>
      <c r="M285" s="20">
        <v>86</v>
      </c>
      <c r="N285" s="21">
        <v>156</v>
      </c>
      <c r="O285" s="21">
        <f t="shared" si="64"/>
        <v>696</v>
      </c>
      <c r="P285" s="22">
        <v>739246</v>
      </c>
      <c r="Q285" s="23">
        <v>364493</v>
      </c>
      <c r="R285" s="23">
        <v>374753</v>
      </c>
      <c r="S285" s="23">
        <v>50294</v>
      </c>
      <c r="T285" s="23">
        <v>49148</v>
      </c>
      <c r="U285" s="23">
        <v>51545</v>
      </c>
      <c r="V285" s="23">
        <v>52717</v>
      </c>
      <c r="W285" s="23">
        <v>47887</v>
      </c>
      <c r="X285" s="23">
        <v>47856</v>
      </c>
      <c r="Y285" s="23">
        <v>46257</v>
      </c>
      <c r="Z285" s="23">
        <v>48695</v>
      </c>
      <c r="AA285" s="23">
        <v>47639</v>
      </c>
      <c r="AB285" s="23">
        <v>53056</v>
      </c>
      <c r="AC285" s="23">
        <v>52752</v>
      </c>
      <c r="AD285" s="23">
        <v>48414</v>
      </c>
      <c r="AE285" s="23">
        <v>40702</v>
      </c>
      <c r="AF285" s="23">
        <v>32678</v>
      </c>
      <c r="AG285" s="23">
        <v>25071</v>
      </c>
      <c r="AH285" s="23">
        <v>18845</v>
      </c>
      <c r="AI285" s="23">
        <v>13972</v>
      </c>
      <c r="AJ285" s="24">
        <v>11719</v>
      </c>
      <c r="AK285" s="32">
        <f t="shared" si="54"/>
        <v>2.2070227064858632E-3</v>
      </c>
      <c r="AL285" s="25">
        <f t="shared" si="55"/>
        <v>3.3766001608850666E-4</v>
      </c>
      <c r="AM285" s="25">
        <f t="shared" si="56"/>
        <v>5.4669794441572896E-4</v>
      </c>
      <c r="AN285" s="25">
        <f t="shared" si="57"/>
        <v>4.1439546077587581E-4</v>
      </c>
      <c r="AO285" s="25">
        <f t="shared" si="58"/>
        <v>5.501692029812943E-4</v>
      </c>
      <c r="AP285" s="25">
        <f t="shared" si="59"/>
        <v>5.4816270981400276E-4</v>
      </c>
      <c r="AQ285" s="25">
        <f t="shared" si="60"/>
        <v>6.9572242919341081E-4</v>
      </c>
      <c r="AR285" s="25">
        <f t="shared" si="61"/>
        <v>7.2728532095793865E-4</v>
      </c>
      <c r="AS285" s="25">
        <f t="shared" si="62"/>
        <v>2.6205929853429623E-3</v>
      </c>
      <c r="AT285" s="33">
        <f t="shared" si="63"/>
        <v>5.9390732997696052E-2</v>
      </c>
      <c r="AV285">
        <f>IF(AL285&gt;'Data Spread &amp; Correlation'!C$8+'Data Spread &amp; Correlation'!C$9,1,0)</f>
        <v>0</v>
      </c>
      <c r="AW285">
        <f>IF(AM285&gt;'Data Spread &amp; Correlation'!D$8+'Data Spread &amp; Correlation'!D$9,1,0)</f>
        <v>0</v>
      </c>
    </row>
    <row r="286" spans="1:49" x14ac:dyDescent="0.2">
      <c r="A286" t="str">
        <f t="shared" si="52"/>
        <v>New Mexico</v>
      </c>
      <c r="B286" t="str">
        <f t="shared" si="53"/>
        <v>2012</v>
      </c>
      <c r="C286" s="11" t="s">
        <v>315</v>
      </c>
      <c r="D286" s="19">
        <v>56</v>
      </c>
      <c r="E286" s="20">
        <v>52</v>
      </c>
      <c r="F286" s="20">
        <v>59</v>
      </c>
      <c r="G286" s="20">
        <v>69</v>
      </c>
      <c r="H286" s="20">
        <v>48</v>
      </c>
      <c r="I286" s="20">
        <v>51</v>
      </c>
      <c r="J286" s="20">
        <v>58</v>
      </c>
      <c r="K286" s="20">
        <v>69</v>
      </c>
      <c r="L286" s="20">
        <v>58</v>
      </c>
      <c r="M286" s="20">
        <v>69</v>
      </c>
      <c r="N286" s="21">
        <v>123</v>
      </c>
      <c r="O286" s="21">
        <f t="shared" si="64"/>
        <v>712</v>
      </c>
      <c r="P286" s="22">
        <v>7525449</v>
      </c>
      <c r="Q286" s="23">
        <v>3624845</v>
      </c>
      <c r="R286" s="23">
        <v>3900604</v>
      </c>
      <c r="S286" s="23">
        <v>455863</v>
      </c>
      <c r="T286" s="23">
        <v>462126</v>
      </c>
      <c r="U286" s="23">
        <v>488909</v>
      </c>
      <c r="V286" s="23">
        <v>537874</v>
      </c>
      <c r="W286" s="23">
        <v>512615</v>
      </c>
      <c r="X286" s="23">
        <v>486895</v>
      </c>
      <c r="Y286" s="23">
        <v>459382</v>
      </c>
      <c r="Z286" s="23">
        <v>477221</v>
      </c>
      <c r="AA286" s="23">
        <v>539311</v>
      </c>
      <c r="AB286" s="23">
        <v>589493</v>
      </c>
      <c r="AC286" s="23">
        <v>576513</v>
      </c>
      <c r="AD286" s="23">
        <v>503027</v>
      </c>
      <c r="AE286" s="23">
        <v>431088</v>
      </c>
      <c r="AF286" s="23">
        <v>308731</v>
      </c>
      <c r="AG286" s="23">
        <v>223116</v>
      </c>
      <c r="AH286" s="23">
        <v>181780</v>
      </c>
      <c r="AI286" s="23">
        <v>142674</v>
      </c>
      <c r="AJ286" s="24">
        <v>148450</v>
      </c>
      <c r="AK286" s="32">
        <f t="shared" si="54"/>
        <v>2.3691328315743985E-4</v>
      </c>
      <c r="AL286" s="25">
        <f t="shared" si="55"/>
        <v>6.0986188731224403E-5</v>
      </c>
      <c r="AM286" s="25">
        <f t="shared" si="56"/>
        <v>5.6164319664461025E-5</v>
      </c>
      <c r="AN286" s="25">
        <f t="shared" si="57"/>
        <v>7.2917338157854413E-5</v>
      </c>
      <c r="AO286" s="25">
        <f t="shared" si="58"/>
        <v>4.721936938532186E-5</v>
      </c>
      <c r="AP286" s="25">
        <f t="shared" si="59"/>
        <v>4.3739054516014494E-5</v>
      </c>
      <c r="AQ286" s="25">
        <f t="shared" si="60"/>
        <v>7.3866708060570707E-5</v>
      </c>
      <c r="AR286" s="25">
        <f t="shared" si="61"/>
        <v>1.0905391964230315E-4</v>
      </c>
      <c r="AS286" s="25">
        <f t="shared" si="62"/>
        <v>2.1266496945637902E-4</v>
      </c>
      <c r="AT286" s="33">
        <f t="shared" si="63"/>
        <v>4.7962276860895924E-3</v>
      </c>
      <c r="AV286">
        <f>IF(AL286&gt;'Data Spread &amp; Correlation'!C$8+'Data Spread &amp; Correlation'!C$9,1,0)</f>
        <v>0</v>
      </c>
      <c r="AW286">
        <f>IF(AM286&gt;'Data Spread &amp; Correlation'!D$8+'Data Spread &amp; Correlation'!D$9,1,0)</f>
        <v>0</v>
      </c>
    </row>
    <row r="287" spans="1:49" x14ac:dyDescent="0.2">
      <c r="A287" t="str">
        <f t="shared" si="52"/>
        <v>New Mexico</v>
      </c>
      <c r="B287" t="str">
        <f t="shared" si="53"/>
        <v>2013</v>
      </c>
      <c r="C287" s="11" t="s">
        <v>316</v>
      </c>
      <c r="D287" s="19">
        <v>62</v>
      </c>
      <c r="E287" s="20">
        <v>41</v>
      </c>
      <c r="F287" s="20">
        <v>71</v>
      </c>
      <c r="G287" s="20">
        <v>52</v>
      </c>
      <c r="H287" s="20">
        <v>48</v>
      </c>
      <c r="I287" s="20">
        <v>43</v>
      </c>
      <c r="J287" s="20">
        <v>40</v>
      </c>
      <c r="K287" s="20">
        <v>37</v>
      </c>
      <c r="L287" s="20">
        <v>51</v>
      </c>
      <c r="M287" s="20">
        <v>86</v>
      </c>
      <c r="N287" s="21">
        <v>145</v>
      </c>
      <c r="O287" s="21">
        <f t="shared" si="64"/>
        <v>676</v>
      </c>
      <c r="P287" s="22">
        <v>1604385</v>
      </c>
      <c r="Q287" s="23">
        <v>791755</v>
      </c>
      <c r="R287" s="23">
        <v>812630</v>
      </c>
      <c r="S287" s="23">
        <v>104742</v>
      </c>
      <c r="T287" s="23">
        <v>104246</v>
      </c>
      <c r="U287" s="23">
        <v>99732</v>
      </c>
      <c r="V287" s="23">
        <v>104594</v>
      </c>
      <c r="W287" s="23">
        <v>109434</v>
      </c>
      <c r="X287" s="23">
        <v>112084</v>
      </c>
      <c r="Y287" s="23">
        <v>109562</v>
      </c>
      <c r="Z287" s="23">
        <v>101772</v>
      </c>
      <c r="AA287" s="23">
        <v>106375</v>
      </c>
      <c r="AB287" s="23">
        <v>110940</v>
      </c>
      <c r="AC287" s="23">
        <v>114917</v>
      </c>
      <c r="AD287" s="23">
        <v>106741</v>
      </c>
      <c r="AE287" s="23">
        <v>94944</v>
      </c>
      <c r="AF287" s="23">
        <v>67117</v>
      </c>
      <c r="AG287" s="23">
        <v>50617</v>
      </c>
      <c r="AH287" s="23">
        <v>39687</v>
      </c>
      <c r="AI287" s="23">
        <v>31779</v>
      </c>
      <c r="AJ287" s="24">
        <v>33938</v>
      </c>
      <c r="AK287" s="32">
        <f t="shared" si="54"/>
        <v>9.8336865822688129E-4</v>
      </c>
      <c r="AL287" s="25">
        <f t="shared" si="55"/>
        <v>1.9609957936640225E-4</v>
      </c>
      <c r="AM287" s="25">
        <f t="shared" si="56"/>
        <v>3.3173229670884185E-4</v>
      </c>
      <c r="AN287" s="25">
        <f t="shared" si="57"/>
        <v>2.3460833942412677E-4</v>
      </c>
      <c r="AO287" s="25">
        <f t="shared" si="58"/>
        <v>2.306062542337867E-4</v>
      </c>
      <c r="AP287" s="25">
        <f t="shared" si="59"/>
        <v>1.9038595217327778E-4</v>
      </c>
      <c r="AQ287" s="25">
        <f t="shared" si="60"/>
        <v>1.8345439670773732E-4</v>
      </c>
      <c r="AR287" s="25">
        <f t="shared" si="61"/>
        <v>4.3317988006862931E-4</v>
      </c>
      <c r="AS287" s="25">
        <f t="shared" si="62"/>
        <v>1.2033694344163659E-3</v>
      </c>
      <c r="AT287" s="33">
        <f t="shared" si="63"/>
        <v>1.9918675231304143E-2</v>
      </c>
      <c r="AV287">
        <f>IF(AL287&gt;'Data Spread &amp; Correlation'!C$8+'Data Spread &amp; Correlation'!C$9,1,0)</f>
        <v>0</v>
      </c>
      <c r="AW287">
        <f>IF(AM287&gt;'Data Spread &amp; Correlation'!D$8+'Data Spread &amp; Correlation'!D$9,1,0)</f>
        <v>0</v>
      </c>
    </row>
    <row r="288" spans="1:49" x14ac:dyDescent="0.2">
      <c r="A288" t="str">
        <f t="shared" si="52"/>
        <v>New Mexico</v>
      </c>
      <c r="B288" t="str">
        <f t="shared" si="53"/>
        <v>2014</v>
      </c>
      <c r="C288" s="11" t="s">
        <v>317</v>
      </c>
      <c r="D288" s="19">
        <v>63</v>
      </c>
      <c r="E288" s="20">
        <v>56</v>
      </c>
      <c r="F288" s="20">
        <v>42</v>
      </c>
      <c r="G288" s="20">
        <v>50</v>
      </c>
      <c r="H288" s="20">
        <v>38</v>
      </c>
      <c r="I288" s="20">
        <v>62</v>
      </c>
      <c r="J288" s="20">
        <v>61</v>
      </c>
      <c r="K288" s="20">
        <v>57</v>
      </c>
      <c r="L288" s="20">
        <v>49</v>
      </c>
      <c r="M288" s="20">
        <v>72</v>
      </c>
      <c r="N288" s="21">
        <v>115</v>
      </c>
      <c r="O288" s="21">
        <f t="shared" si="64"/>
        <v>665</v>
      </c>
      <c r="P288" s="22">
        <v>2191055</v>
      </c>
      <c r="Q288" s="23">
        <v>1066497</v>
      </c>
      <c r="R288" s="23">
        <v>1124558</v>
      </c>
      <c r="S288" s="23">
        <v>141278</v>
      </c>
      <c r="T288" s="23">
        <v>152333</v>
      </c>
      <c r="U288" s="23">
        <v>152475</v>
      </c>
      <c r="V288" s="23">
        <v>153971</v>
      </c>
      <c r="W288" s="23">
        <v>147418</v>
      </c>
      <c r="X288" s="23">
        <v>148315</v>
      </c>
      <c r="Y288" s="23">
        <v>151201</v>
      </c>
      <c r="Z288" s="23">
        <v>151653</v>
      </c>
      <c r="AA288" s="23">
        <v>162740</v>
      </c>
      <c r="AB288" s="23">
        <v>160185</v>
      </c>
      <c r="AC288" s="23">
        <v>154899</v>
      </c>
      <c r="AD288" s="23">
        <v>133348</v>
      </c>
      <c r="AE288" s="23">
        <v>120010</v>
      </c>
      <c r="AF288" s="23">
        <v>89639</v>
      </c>
      <c r="AG288" s="23">
        <v>64673</v>
      </c>
      <c r="AH288" s="23">
        <v>44490</v>
      </c>
      <c r="AI288" s="23">
        <v>30620</v>
      </c>
      <c r="AJ288" s="24">
        <v>29631</v>
      </c>
      <c r="AK288" s="32">
        <f t="shared" si="54"/>
        <v>8.4231090474100713E-4</v>
      </c>
      <c r="AL288" s="25">
        <f t="shared" si="55"/>
        <v>2.0012598094538202E-4</v>
      </c>
      <c r="AM288" s="25">
        <f t="shared" si="56"/>
        <v>1.3935478733464061E-4</v>
      </c>
      <c r="AN288" s="25">
        <f t="shared" si="57"/>
        <v>1.6693599006396988E-4</v>
      </c>
      <c r="AO288" s="25">
        <f t="shared" si="58"/>
        <v>1.2086783102677222E-4</v>
      </c>
      <c r="AP288" s="25">
        <f t="shared" si="59"/>
        <v>1.9677292404565131E-4</v>
      </c>
      <c r="AQ288" s="25">
        <f t="shared" si="60"/>
        <v>2.2497809423819261E-4</v>
      </c>
      <c r="AR288" s="25">
        <f t="shared" si="61"/>
        <v>3.1753849344185803E-4</v>
      </c>
      <c r="AS288" s="25">
        <f t="shared" si="62"/>
        <v>9.5859406204233785E-4</v>
      </c>
      <c r="AT288" s="33">
        <f t="shared" si="63"/>
        <v>2.2442712024568864E-2</v>
      </c>
      <c r="AV288">
        <f>IF(AL288&gt;'Data Spread &amp; Correlation'!C$8+'Data Spread &amp; Correlation'!C$9,1,0)</f>
        <v>0</v>
      </c>
      <c r="AW288">
        <f>IF(AM288&gt;'Data Spread &amp; Correlation'!D$8+'Data Spread &amp; Correlation'!D$9,1,0)</f>
        <v>0</v>
      </c>
    </row>
    <row r="289" spans="1:49" x14ac:dyDescent="0.2">
      <c r="A289" t="str">
        <f t="shared" si="52"/>
        <v>New Mexico</v>
      </c>
      <c r="B289" t="str">
        <f t="shared" si="53"/>
        <v>2015</v>
      </c>
      <c r="C289" s="11" t="s">
        <v>318</v>
      </c>
      <c r="D289" s="19">
        <v>63</v>
      </c>
      <c r="E289" s="20">
        <v>28</v>
      </c>
      <c r="F289" s="20">
        <v>39</v>
      </c>
      <c r="G289" s="20">
        <v>55</v>
      </c>
      <c r="H289" s="20">
        <v>52</v>
      </c>
      <c r="I289" s="20">
        <v>63</v>
      </c>
      <c r="J289" s="20">
        <v>59</v>
      </c>
      <c r="K289" s="20">
        <v>48</v>
      </c>
      <c r="L289" s="20">
        <v>49</v>
      </c>
      <c r="M289" s="20">
        <v>90</v>
      </c>
      <c r="N289" s="21">
        <v>105</v>
      </c>
      <c r="O289" s="21">
        <f t="shared" si="64"/>
        <v>651</v>
      </c>
      <c r="P289" s="22">
        <v>886575</v>
      </c>
      <c r="Q289" s="23">
        <v>426881</v>
      </c>
      <c r="R289" s="23">
        <v>459694</v>
      </c>
      <c r="S289" s="23">
        <v>50042</v>
      </c>
      <c r="T289" s="23">
        <v>54419</v>
      </c>
      <c r="U289" s="23">
        <v>61674</v>
      </c>
      <c r="V289" s="23">
        <v>66505</v>
      </c>
      <c r="W289" s="23">
        <v>65797</v>
      </c>
      <c r="X289" s="23">
        <v>55399</v>
      </c>
      <c r="Y289" s="23">
        <v>58033</v>
      </c>
      <c r="Z289" s="23">
        <v>57118</v>
      </c>
      <c r="AA289" s="23">
        <v>58713</v>
      </c>
      <c r="AB289" s="23">
        <v>57459</v>
      </c>
      <c r="AC289" s="23">
        <v>56557</v>
      </c>
      <c r="AD289" s="23">
        <v>52962</v>
      </c>
      <c r="AE289" s="23">
        <v>53435</v>
      </c>
      <c r="AF289" s="23">
        <v>45871</v>
      </c>
      <c r="AG289" s="23">
        <v>35491</v>
      </c>
      <c r="AH289" s="23">
        <v>25221</v>
      </c>
      <c r="AI289" s="23">
        <v>16392</v>
      </c>
      <c r="AJ289" s="24">
        <v>15806</v>
      </c>
      <c r="AK289" s="32">
        <f t="shared" si="54"/>
        <v>1.8184724831141841E-3</v>
      </c>
      <c r="AL289" s="25">
        <f t="shared" si="55"/>
        <v>5.0821324283117843E-4</v>
      </c>
      <c r="AM289" s="25">
        <f t="shared" si="56"/>
        <v>2.9478012426116008E-4</v>
      </c>
      <c r="AN289" s="25">
        <f t="shared" si="57"/>
        <v>4.8487199379363847E-4</v>
      </c>
      <c r="AO289" s="25">
        <f t="shared" si="58"/>
        <v>4.4892990650171368E-4</v>
      </c>
      <c r="AP289" s="25">
        <f t="shared" si="59"/>
        <v>5.5255402750491157E-4</v>
      </c>
      <c r="AQ289" s="25">
        <f t="shared" si="60"/>
        <v>4.5114053967687057E-4</v>
      </c>
      <c r="AR289" s="25">
        <f t="shared" si="61"/>
        <v>6.0224674909662985E-4</v>
      </c>
      <c r="AS289" s="25">
        <f t="shared" si="62"/>
        <v>2.1627856679403072E-3</v>
      </c>
      <c r="AT289" s="33">
        <f t="shared" si="63"/>
        <v>4.1186891054030117E-2</v>
      </c>
      <c r="AV289">
        <f>IF(AL289&gt;'Data Spread &amp; Correlation'!C$8+'Data Spread &amp; Correlation'!C$9,1,0)</f>
        <v>0</v>
      </c>
      <c r="AW289">
        <f>IF(AM289&gt;'Data Spread &amp; Correlation'!D$8+'Data Spread &amp; Correlation'!D$9,1,0)</f>
        <v>0</v>
      </c>
    </row>
    <row r="290" spans="1:49" x14ac:dyDescent="0.2">
      <c r="A290" t="str">
        <f t="shared" si="52"/>
        <v>New Mexico</v>
      </c>
      <c r="B290" t="str">
        <f t="shared" si="53"/>
        <v>2016</v>
      </c>
      <c r="C290" s="11" t="s">
        <v>319</v>
      </c>
      <c r="D290" s="19">
        <v>51</v>
      </c>
      <c r="E290" s="20">
        <v>34</v>
      </c>
      <c r="F290" s="20">
        <v>54</v>
      </c>
      <c r="G290" s="20">
        <v>58</v>
      </c>
      <c r="H290" s="20">
        <v>59</v>
      </c>
      <c r="I290" s="20">
        <v>43</v>
      </c>
      <c r="J290" s="20">
        <v>58</v>
      </c>
      <c r="K290" s="20">
        <v>56</v>
      </c>
      <c r="L290" s="20">
        <v>55</v>
      </c>
      <c r="M290" s="20">
        <v>87</v>
      </c>
      <c r="N290" s="21">
        <v>114</v>
      </c>
      <c r="O290" s="21">
        <f t="shared" si="64"/>
        <v>669</v>
      </c>
      <c r="P290" s="22">
        <v>6571202</v>
      </c>
      <c r="Q290" s="23">
        <v>3264504</v>
      </c>
      <c r="R290" s="23">
        <v>3306698</v>
      </c>
      <c r="S290" s="23">
        <v>512454</v>
      </c>
      <c r="T290" s="23">
        <v>511633</v>
      </c>
      <c r="U290" s="23">
        <v>491195</v>
      </c>
      <c r="V290" s="23">
        <v>468787</v>
      </c>
      <c r="W290" s="23">
        <v>484391</v>
      </c>
      <c r="X290" s="23">
        <v>495237</v>
      </c>
      <c r="Y290" s="23">
        <v>489605</v>
      </c>
      <c r="Z290" s="23">
        <v>453935</v>
      </c>
      <c r="AA290" s="23">
        <v>447327</v>
      </c>
      <c r="AB290" s="23">
        <v>419302</v>
      </c>
      <c r="AC290" s="23">
        <v>417581</v>
      </c>
      <c r="AD290" s="23">
        <v>378705</v>
      </c>
      <c r="AE290" s="23">
        <v>317278</v>
      </c>
      <c r="AF290" s="23">
        <v>238484</v>
      </c>
      <c r="AG290" s="23">
        <v>165361</v>
      </c>
      <c r="AH290" s="23">
        <v>118497</v>
      </c>
      <c r="AI290" s="23">
        <v>85711</v>
      </c>
      <c r="AJ290" s="24">
        <v>77050</v>
      </c>
      <c r="AK290" s="32">
        <f t="shared" si="54"/>
        <v>1.6586854625000487E-4</v>
      </c>
      <c r="AL290" s="25">
        <f t="shared" si="55"/>
        <v>5.7836438551775576E-5</v>
      </c>
      <c r="AM290" s="25">
        <f t="shared" si="56"/>
        <v>5.665258744956346E-5</v>
      </c>
      <c r="AN290" s="25">
        <f t="shared" si="57"/>
        <v>5.8892695478056375E-5</v>
      </c>
      <c r="AO290" s="25">
        <f t="shared" si="58"/>
        <v>6.546376081538997E-5</v>
      </c>
      <c r="AP290" s="25">
        <f t="shared" si="59"/>
        <v>5.1381136909221483E-5</v>
      </c>
      <c r="AQ290" s="25">
        <f t="shared" si="60"/>
        <v>8.0461735415951255E-5</v>
      </c>
      <c r="AR290" s="25">
        <f t="shared" si="61"/>
        <v>1.3619086530723421E-4</v>
      </c>
      <c r="AS290" s="25">
        <f t="shared" si="62"/>
        <v>4.2603619838595943E-4</v>
      </c>
      <c r="AT290" s="33">
        <f t="shared" si="63"/>
        <v>8.6826735885788455E-3</v>
      </c>
      <c r="AV290">
        <f>IF(AL290&gt;'Data Spread &amp; Correlation'!C$8+'Data Spread &amp; Correlation'!C$9,1,0)</f>
        <v>0</v>
      </c>
      <c r="AW290">
        <f>IF(AM290&gt;'Data Spread &amp; Correlation'!D$8+'Data Spread &amp; Correlation'!D$9,1,0)</f>
        <v>0</v>
      </c>
    </row>
    <row r="291" spans="1:49" x14ac:dyDescent="0.2">
      <c r="A291" t="str">
        <f t="shared" si="52"/>
        <v>New Mexico</v>
      </c>
      <c r="B291" t="str">
        <f t="shared" si="53"/>
        <v>2017</v>
      </c>
      <c r="C291" s="11" t="s">
        <v>320</v>
      </c>
      <c r="D291" s="19">
        <v>54</v>
      </c>
      <c r="E291" s="20">
        <v>34</v>
      </c>
      <c r="F291" s="20">
        <v>42</v>
      </c>
      <c r="G291" s="20">
        <v>31</v>
      </c>
      <c r="H291" s="20">
        <v>52</v>
      </c>
      <c r="I291" s="20">
        <v>58</v>
      </c>
      <c r="J291" s="20">
        <v>51</v>
      </c>
      <c r="K291" s="20">
        <v>45</v>
      </c>
      <c r="L291" s="20">
        <v>57</v>
      </c>
      <c r="M291" s="20">
        <v>96</v>
      </c>
      <c r="N291" s="21">
        <v>86</v>
      </c>
      <c r="O291" s="21">
        <f t="shared" si="64"/>
        <v>606</v>
      </c>
      <c r="P291" s="22">
        <v>2609264</v>
      </c>
      <c r="Q291" s="23">
        <v>1288258</v>
      </c>
      <c r="R291" s="23">
        <v>1321006</v>
      </c>
      <c r="S291" s="23">
        <v>151829</v>
      </c>
      <c r="T291" s="23">
        <v>160750</v>
      </c>
      <c r="U291" s="23">
        <v>170272</v>
      </c>
      <c r="V291" s="23">
        <v>172433</v>
      </c>
      <c r="W291" s="23">
        <v>176432</v>
      </c>
      <c r="X291" s="23">
        <v>161429</v>
      </c>
      <c r="Y291" s="23">
        <v>155037</v>
      </c>
      <c r="Z291" s="23">
        <v>150530</v>
      </c>
      <c r="AA291" s="23">
        <v>161213</v>
      </c>
      <c r="AB291" s="23">
        <v>170825</v>
      </c>
      <c r="AC291" s="23">
        <v>190717</v>
      </c>
      <c r="AD291" s="23">
        <v>191940</v>
      </c>
      <c r="AE291" s="23">
        <v>169601</v>
      </c>
      <c r="AF291" s="23">
        <v>136815</v>
      </c>
      <c r="AG291" s="23">
        <v>101033</v>
      </c>
      <c r="AH291" s="23">
        <v>74476</v>
      </c>
      <c r="AI291" s="23">
        <v>54608</v>
      </c>
      <c r="AJ291" s="24">
        <v>57819</v>
      </c>
      <c r="AK291" s="32">
        <f t="shared" si="54"/>
        <v>5.7959941776603941E-4</v>
      </c>
      <c r="AL291" s="25">
        <f t="shared" si="55"/>
        <v>1.5406830965917673E-4</v>
      </c>
      <c r="AM291" s="25">
        <f t="shared" si="56"/>
        <v>1.2039040889742451E-4</v>
      </c>
      <c r="AN291" s="25">
        <f t="shared" si="57"/>
        <v>9.7956810526249262E-5</v>
      </c>
      <c r="AO291" s="25">
        <f t="shared" si="58"/>
        <v>1.6680406616988993E-4</v>
      </c>
      <c r="AP291" s="25">
        <f t="shared" si="59"/>
        <v>1.6042396180803337E-4</v>
      </c>
      <c r="AQ291" s="25">
        <f t="shared" si="60"/>
        <v>1.2446721118766614E-4</v>
      </c>
      <c r="AR291" s="25">
        <f t="shared" si="61"/>
        <v>2.3964885136725975E-4</v>
      </c>
      <c r="AS291" s="25">
        <f t="shared" si="62"/>
        <v>7.4370177558798916E-4</v>
      </c>
      <c r="AT291" s="33">
        <f t="shared" si="63"/>
        <v>1.0480983759663779E-2</v>
      </c>
      <c r="AV291">
        <f>IF(AL291&gt;'Data Spread &amp; Correlation'!C$8+'Data Spread &amp; Correlation'!C$9,1,0)</f>
        <v>0</v>
      </c>
      <c r="AW291">
        <f>IF(AM291&gt;'Data Spread &amp; Correlation'!D$8+'Data Spread &amp; Correlation'!D$9,1,0)</f>
        <v>0</v>
      </c>
    </row>
    <row r="292" spans="1:49" x14ac:dyDescent="0.2">
      <c r="A292" t="str">
        <f t="shared" si="52"/>
        <v>New York</v>
      </c>
      <c r="B292" t="str">
        <f t="shared" si="53"/>
        <v>2009</v>
      </c>
      <c r="C292" s="11" t="s">
        <v>321</v>
      </c>
      <c r="D292" s="19">
        <v>61</v>
      </c>
      <c r="E292" s="20">
        <v>50</v>
      </c>
      <c r="F292" s="20">
        <v>70</v>
      </c>
      <c r="G292" s="20">
        <v>51</v>
      </c>
      <c r="H292" s="20">
        <v>73</v>
      </c>
      <c r="I292" s="20">
        <v>192</v>
      </c>
      <c r="J292" s="20">
        <v>53</v>
      </c>
      <c r="K292" s="20">
        <v>286</v>
      </c>
      <c r="L292" s="20">
        <v>534</v>
      </c>
      <c r="M292" s="20">
        <v>1254</v>
      </c>
      <c r="N292" s="21">
        <v>2090</v>
      </c>
      <c r="O292" s="21">
        <f t="shared" si="64"/>
        <v>4714</v>
      </c>
      <c r="P292" s="22">
        <v>13101047</v>
      </c>
      <c r="Q292" s="23">
        <v>6329189</v>
      </c>
      <c r="R292" s="23">
        <v>6771858</v>
      </c>
      <c r="S292" s="23">
        <v>835662</v>
      </c>
      <c r="T292" s="23">
        <v>805255</v>
      </c>
      <c r="U292" s="23">
        <v>858145</v>
      </c>
      <c r="V292" s="23">
        <v>947095</v>
      </c>
      <c r="W292" s="23">
        <v>917940</v>
      </c>
      <c r="X292" s="23">
        <v>937025</v>
      </c>
      <c r="Y292" s="23">
        <v>867644</v>
      </c>
      <c r="Z292" s="23">
        <v>899435</v>
      </c>
      <c r="AA292" s="23">
        <v>961988</v>
      </c>
      <c r="AB292" s="23">
        <v>991319</v>
      </c>
      <c r="AC292" s="23">
        <v>912768</v>
      </c>
      <c r="AD292" s="23">
        <v>805206</v>
      </c>
      <c r="AE292" s="23">
        <v>640041</v>
      </c>
      <c r="AF292" s="23">
        <v>482664</v>
      </c>
      <c r="AG292" s="23">
        <v>394760</v>
      </c>
      <c r="AH292" s="23">
        <v>337042</v>
      </c>
      <c r="AI292" s="23">
        <v>266371</v>
      </c>
      <c r="AJ292" s="24">
        <v>244473</v>
      </c>
      <c r="AK292" s="32">
        <f t="shared" si="54"/>
        <v>1.3282882313662701E-4</v>
      </c>
      <c r="AL292" s="25">
        <f t="shared" si="55"/>
        <v>3.1862450402789467E-5</v>
      </c>
      <c r="AM292" s="25">
        <f t="shared" si="56"/>
        <v>3.7532807695297945E-5</v>
      </c>
      <c r="AN292" s="25">
        <f t="shared" si="57"/>
        <v>2.8260029955631753E-5</v>
      </c>
      <c r="AO292" s="25">
        <f t="shared" si="58"/>
        <v>3.9217308478513479E-5</v>
      </c>
      <c r="AP292" s="25">
        <f t="shared" si="59"/>
        <v>1.0083572861954312E-4</v>
      </c>
      <c r="AQ292" s="25">
        <f t="shared" si="60"/>
        <v>1.9789004924417763E-4</v>
      </c>
      <c r="AR292" s="25">
        <f t="shared" si="61"/>
        <v>6.0859971917795734E-4</v>
      </c>
      <c r="AS292" s="25">
        <f t="shared" si="62"/>
        <v>2.0781786272420382E-3</v>
      </c>
      <c r="AT292" s="33">
        <f t="shared" si="63"/>
        <v>1.9282292932143837E-2</v>
      </c>
      <c r="AV292">
        <f>IF(AL292&gt;'Data Spread &amp; Correlation'!C$8+'Data Spread &amp; Correlation'!C$9,1,0)</f>
        <v>0</v>
      </c>
      <c r="AW292">
        <f>IF(AM292&gt;'Data Spread &amp; Correlation'!D$8+'Data Spread &amp; Correlation'!D$9,1,0)</f>
        <v>0</v>
      </c>
    </row>
    <row r="293" spans="1:49" x14ac:dyDescent="0.2">
      <c r="A293" t="str">
        <f t="shared" si="52"/>
        <v>New York</v>
      </c>
      <c r="B293" t="str">
        <f t="shared" si="53"/>
        <v>2010</v>
      </c>
      <c r="C293" s="11" t="s">
        <v>322</v>
      </c>
      <c r="D293" s="19">
        <v>38</v>
      </c>
      <c r="E293" s="20">
        <v>56</v>
      </c>
      <c r="F293" s="20">
        <v>49</v>
      </c>
      <c r="G293" s="20">
        <v>52</v>
      </c>
      <c r="H293" s="20">
        <v>61</v>
      </c>
      <c r="I293" s="20">
        <v>142</v>
      </c>
      <c r="J293" s="20">
        <v>45</v>
      </c>
      <c r="K293" s="20">
        <v>326</v>
      </c>
      <c r="L293" s="20">
        <v>523</v>
      </c>
      <c r="M293" s="20">
        <v>1269</v>
      </c>
      <c r="N293" s="21">
        <v>2273</v>
      </c>
      <c r="O293" s="21">
        <f t="shared" si="64"/>
        <v>4834</v>
      </c>
      <c r="P293" s="22">
        <v>3630493</v>
      </c>
      <c r="Q293" s="23">
        <v>1825346</v>
      </c>
      <c r="R293" s="23">
        <v>1805147</v>
      </c>
      <c r="S293" s="23">
        <v>255489</v>
      </c>
      <c r="T293" s="23">
        <v>245954</v>
      </c>
      <c r="U293" s="23">
        <v>244094</v>
      </c>
      <c r="V293" s="23">
        <v>251441</v>
      </c>
      <c r="W293" s="23">
        <v>251091</v>
      </c>
      <c r="X293" s="23">
        <v>258039</v>
      </c>
      <c r="Y293" s="23">
        <v>244912</v>
      </c>
      <c r="Z293" s="23">
        <v>255833</v>
      </c>
      <c r="AA293" s="23">
        <v>255250</v>
      </c>
      <c r="AB293" s="23">
        <v>263026</v>
      </c>
      <c r="AC293" s="23">
        <v>249799</v>
      </c>
      <c r="AD293" s="23">
        <v>221296</v>
      </c>
      <c r="AE293" s="23">
        <v>195313</v>
      </c>
      <c r="AF293" s="23">
        <v>142912</v>
      </c>
      <c r="AG293" s="23">
        <v>106855</v>
      </c>
      <c r="AH293" s="23">
        <v>80797</v>
      </c>
      <c r="AI293" s="23">
        <v>58751</v>
      </c>
      <c r="AJ293" s="24">
        <v>48813</v>
      </c>
      <c r="AK293" s="32">
        <f t="shared" si="54"/>
        <v>3.6792190661828886E-4</v>
      </c>
      <c r="AL293" s="25">
        <f t="shared" si="55"/>
        <v>9.1827739323494841E-5</v>
      </c>
      <c r="AM293" s="25">
        <f t="shared" si="56"/>
        <v>9.7506228459083206E-5</v>
      </c>
      <c r="AN293" s="25">
        <f t="shared" si="57"/>
        <v>1.033897934391223E-4</v>
      </c>
      <c r="AO293" s="25">
        <f t="shared" si="58"/>
        <v>1.1935439057843834E-4</v>
      </c>
      <c r="AP293" s="25">
        <f t="shared" si="59"/>
        <v>2.7689757714619999E-4</v>
      </c>
      <c r="AQ293" s="25">
        <f t="shared" si="60"/>
        <v>7.8250829914860217E-4</v>
      </c>
      <c r="AR293" s="25">
        <f t="shared" si="61"/>
        <v>2.0939515628565822E-3</v>
      </c>
      <c r="AS293" s="25">
        <f t="shared" si="62"/>
        <v>9.0936451973514486E-3</v>
      </c>
      <c r="AT293" s="33">
        <f t="shared" si="63"/>
        <v>9.9030995841271799E-2</v>
      </c>
      <c r="AV293">
        <f>IF(AL293&gt;'Data Spread &amp; Correlation'!C$8+'Data Spread &amp; Correlation'!C$9,1,0)</f>
        <v>0</v>
      </c>
      <c r="AW293">
        <f>IF(AM293&gt;'Data Spread &amp; Correlation'!D$8+'Data Spread &amp; Correlation'!D$9,1,0)</f>
        <v>0</v>
      </c>
    </row>
    <row r="294" spans="1:49" x14ac:dyDescent="0.2">
      <c r="A294" t="str">
        <f t="shared" si="52"/>
        <v>New York</v>
      </c>
      <c r="B294" t="str">
        <f t="shared" si="53"/>
        <v>2011</v>
      </c>
      <c r="C294" s="11" t="s">
        <v>323</v>
      </c>
      <c r="D294" s="19">
        <v>57</v>
      </c>
      <c r="E294" s="20">
        <v>51</v>
      </c>
      <c r="F294" s="20">
        <v>48</v>
      </c>
      <c r="G294" s="20">
        <v>74</v>
      </c>
      <c r="H294" s="20">
        <v>78</v>
      </c>
      <c r="I294" s="20">
        <v>154</v>
      </c>
      <c r="J294" s="20">
        <v>54</v>
      </c>
      <c r="K294" s="20">
        <v>333</v>
      </c>
      <c r="L294" s="20">
        <v>530</v>
      </c>
      <c r="M294" s="20">
        <v>1268</v>
      </c>
      <c r="N294" s="21">
        <v>2498</v>
      </c>
      <c r="O294" s="21">
        <f t="shared" si="64"/>
        <v>5145</v>
      </c>
      <c r="P294" s="22">
        <v>3146814</v>
      </c>
      <c r="Q294" s="23">
        <v>1542773</v>
      </c>
      <c r="R294" s="23">
        <v>1604041</v>
      </c>
      <c r="S294" s="23">
        <v>212035</v>
      </c>
      <c r="T294" s="23">
        <v>210866</v>
      </c>
      <c r="U294" s="23">
        <v>208441</v>
      </c>
      <c r="V294" s="23">
        <v>222454</v>
      </c>
      <c r="W294" s="23">
        <v>226490</v>
      </c>
      <c r="X294" s="23">
        <v>214512</v>
      </c>
      <c r="Y294" s="23">
        <v>197126</v>
      </c>
      <c r="Z294" s="23">
        <v>201820</v>
      </c>
      <c r="AA294" s="23">
        <v>205186</v>
      </c>
      <c r="AB294" s="23">
        <v>231664</v>
      </c>
      <c r="AC294" s="23">
        <v>225625</v>
      </c>
      <c r="AD294" s="23">
        <v>195740</v>
      </c>
      <c r="AE294" s="23">
        <v>170923</v>
      </c>
      <c r="AF294" s="23">
        <v>128855</v>
      </c>
      <c r="AG294" s="23">
        <v>97620</v>
      </c>
      <c r="AH294" s="23">
        <v>78130</v>
      </c>
      <c r="AI294" s="23">
        <v>60068</v>
      </c>
      <c r="AJ294" s="24">
        <v>56828</v>
      </c>
      <c r="AK294" s="32">
        <f t="shared" si="54"/>
        <v>5.0934987148348149E-4</v>
      </c>
      <c r="AL294" s="25">
        <f t="shared" si="55"/>
        <v>1.287839220427992E-4</v>
      </c>
      <c r="AM294" s="25">
        <f t="shared" si="56"/>
        <v>1.0691756655618518E-4</v>
      </c>
      <c r="AN294" s="25">
        <f t="shared" si="57"/>
        <v>1.7976960338938583E-4</v>
      </c>
      <c r="AO294" s="25">
        <f t="shared" si="58"/>
        <v>1.9164336643685842E-4</v>
      </c>
      <c r="AP294" s="25">
        <f t="shared" si="59"/>
        <v>3.367673396910925E-4</v>
      </c>
      <c r="AQ294" s="25">
        <f t="shared" si="60"/>
        <v>9.0819090009081906E-4</v>
      </c>
      <c r="AR294" s="25">
        <f t="shared" si="61"/>
        <v>2.3402141516723702E-3</v>
      </c>
      <c r="AS294" s="25">
        <f t="shared" si="62"/>
        <v>9.1752413204243179E-3</v>
      </c>
      <c r="AT294" s="33">
        <f t="shared" si="63"/>
        <v>9.053635531780109E-2</v>
      </c>
      <c r="AV294">
        <f>IF(AL294&gt;'Data Spread &amp; Correlation'!C$8+'Data Spread &amp; Correlation'!C$9,1,0)</f>
        <v>0</v>
      </c>
      <c r="AW294">
        <f>IF(AM294&gt;'Data Spread &amp; Correlation'!D$8+'Data Spread &amp; Correlation'!D$9,1,0)</f>
        <v>0</v>
      </c>
    </row>
    <row r="295" spans="1:49" x14ac:dyDescent="0.2">
      <c r="A295" t="str">
        <f t="shared" si="52"/>
        <v>New York</v>
      </c>
      <c r="B295" t="str">
        <f t="shared" si="53"/>
        <v>2012</v>
      </c>
      <c r="C295" s="11" t="s">
        <v>324</v>
      </c>
      <c r="D295" s="19">
        <v>47</v>
      </c>
      <c r="E295" s="20">
        <v>50</v>
      </c>
      <c r="F295" s="20">
        <v>50</v>
      </c>
      <c r="G295" s="20">
        <v>44</v>
      </c>
      <c r="H295" s="20">
        <v>52</v>
      </c>
      <c r="I295" s="20">
        <v>137</v>
      </c>
      <c r="J295" s="20">
        <v>65</v>
      </c>
      <c r="K295" s="20">
        <v>307</v>
      </c>
      <c r="L295" s="20">
        <v>509</v>
      </c>
      <c r="M295" s="20">
        <v>1152</v>
      </c>
      <c r="N295" s="21">
        <v>2208</v>
      </c>
      <c r="O295" s="21">
        <f t="shared" si="64"/>
        <v>4621</v>
      </c>
      <c r="P295" s="22">
        <v>8131219</v>
      </c>
      <c r="Q295" s="23">
        <v>3987693</v>
      </c>
      <c r="R295" s="23">
        <v>4143526</v>
      </c>
      <c r="S295" s="23">
        <v>474396</v>
      </c>
      <c r="T295" s="23">
        <v>499744</v>
      </c>
      <c r="U295" s="23">
        <v>515500</v>
      </c>
      <c r="V295" s="23">
        <v>585251</v>
      </c>
      <c r="W295" s="23">
        <v>600880</v>
      </c>
      <c r="X295" s="23">
        <v>549649</v>
      </c>
      <c r="Y295" s="23">
        <v>506882</v>
      </c>
      <c r="Z295" s="23">
        <v>505436</v>
      </c>
      <c r="AA295" s="23">
        <v>566257</v>
      </c>
      <c r="AB295" s="23">
        <v>613508</v>
      </c>
      <c r="AC295" s="23">
        <v>610253</v>
      </c>
      <c r="AD295" s="23">
        <v>543529</v>
      </c>
      <c r="AE295" s="23">
        <v>455802</v>
      </c>
      <c r="AF295" s="23">
        <v>335079</v>
      </c>
      <c r="AG295" s="23">
        <v>248751</v>
      </c>
      <c r="AH295" s="23">
        <v>199807</v>
      </c>
      <c r="AI295" s="23">
        <v>161999</v>
      </c>
      <c r="AJ295" s="24">
        <v>160999</v>
      </c>
      <c r="AK295" s="32">
        <f t="shared" si="54"/>
        <v>2.0447052673294041E-4</v>
      </c>
      <c r="AL295" s="25">
        <f t="shared" si="55"/>
        <v>6.4024017871565849E-5</v>
      </c>
      <c r="AM295" s="25">
        <f t="shared" si="56"/>
        <v>4.2153859902489689E-5</v>
      </c>
      <c r="AN295" s="25">
        <f t="shared" si="57"/>
        <v>4.1645725492200419E-5</v>
      </c>
      <c r="AO295" s="25">
        <f t="shared" si="58"/>
        <v>4.8521358262114242E-5</v>
      </c>
      <c r="AP295" s="25">
        <f t="shared" si="59"/>
        <v>1.1194996408612466E-4</v>
      </c>
      <c r="AQ295" s="25">
        <f t="shared" si="60"/>
        <v>3.0720552049320996E-4</v>
      </c>
      <c r="AR295" s="25">
        <f t="shared" si="61"/>
        <v>8.7182912834215436E-4</v>
      </c>
      <c r="AS295" s="25">
        <f t="shared" si="62"/>
        <v>3.184026798892224E-3</v>
      </c>
      <c r="AT295" s="33">
        <f t="shared" si="63"/>
        <v>2.870204162758775E-2</v>
      </c>
      <c r="AV295">
        <f>IF(AL295&gt;'Data Spread &amp; Correlation'!C$8+'Data Spread &amp; Correlation'!C$9,1,0)</f>
        <v>0</v>
      </c>
      <c r="AW295">
        <f>IF(AM295&gt;'Data Spread &amp; Correlation'!D$8+'Data Spread &amp; Correlation'!D$9,1,0)</f>
        <v>0</v>
      </c>
    </row>
    <row r="296" spans="1:49" x14ac:dyDescent="0.2">
      <c r="A296" t="str">
        <f t="shared" si="52"/>
        <v>New York</v>
      </c>
      <c r="B296" t="str">
        <f t="shared" si="53"/>
        <v>2013</v>
      </c>
      <c r="C296" s="11" t="s">
        <v>325</v>
      </c>
      <c r="D296" s="19">
        <v>74</v>
      </c>
      <c r="E296" s="20">
        <v>64</v>
      </c>
      <c r="F296" s="20">
        <v>48</v>
      </c>
      <c r="G296" s="20">
        <v>40</v>
      </c>
      <c r="H296" s="20">
        <v>52</v>
      </c>
      <c r="I296" s="20">
        <v>138</v>
      </c>
      <c r="J296" s="20">
        <v>55</v>
      </c>
      <c r="K296" s="20">
        <v>350</v>
      </c>
      <c r="L296" s="20">
        <v>636</v>
      </c>
      <c r="M296" s="20">
        <v>1216</v>
      </c>
      <c r="N296" s="21">
        <v>2430</v>
      </c>
      <c r="O296" s="21">
        <f t="shared" si="64"/>
        <v>5103</v>
      </c>
      <c r="P296" s="22">
        <v>1923008</v>
      </c>
      <c r="Q296" s="23">
        <v>959271</v>
      </c>
      <c r="R296" s="23">
        <v>963737</v>
      </c>
      <c r="S296" s="23">
        <v>130657</v>
      </c>
      <c r="T296" s="23">
        <v>132767</v>
      </c>
      <c r="U296" s="23">
        <v>133924</v>
      </c>
      <c r="V296" s="23">
        <v>138332</v>
      </c>
      <c r="W296" s="23">
        <v>136926</v>
      </c>
      <c r="X296" s="23">
        <v>128742</v>
      </c>
      <c r="Y296" s="23">
        <v>124618</v>
      </c>
      <c r="Z296" s="23">
        <v>117169</v>
      </c>
      <c r="AA296" s="23">
        <v>122499</v>
      </c>
      <c r="AB296" s="23">
        <v>132859</v>
      </c>
      <c r="AC296" s="23">
        <v>137338</v>
      </c>
      <c r="AD296" s="23">
        <v>124963</v>
      </c>
      <c r="AE296" s="23">
        <v>105404</v>
      </c>
      <c r="AF296" s="23">
        <v>75253</v>
      </c>
      <c r="AG296" s="23">
        <v>57754</v>
      </c>
      <c r="AH296" s="23">
        <v>45913</v>
      </c>
      <c r="AI296" s="23">
        <v>37959</v>
      </c>
      <c r="AJ296" s="24">
        <v>40603</v>
      </c>
      <c r="AK296" s="32">
        <f t="shared" si="54"/>
        <v>1.0562005862678617E-3</v>
      </c>
      <c r="AL296" s="25">
        <f t="shared" si="55"/>
        <v>2.0623118140469682E-4</v>
      </c>
      <c r="AM296" s="25">
        <f t="shared" si="56"/>
        <v>1.7438185266186633E-4</v>
      </c>
      <c r="AN296" s="25">
        <f t="shared" si="57"/>
        <v>1.5787811809283233E-4</v>
      </c>
      <c r="AO296" s="25">
        <f t="shared" si="58"/>
        <v>2.1696680407897592E-4</v>
      </c>
      <c r="AP296" s="25">
        <f t="shared" si="59"/>
        <v>5.1073846119683046E-4</v>
      </c>
      <c r="AQ296" s="25">
        <f t="shared" si="60"/>
        <v>1.5193148324195739E-3</v>
      </c>
      <c r="AR296" s="25">
        <f t="shared" si="61"/>
        <v>4.7817032186275909E-3</v>
      </c>
      <c r="AS296" s="25">
        <f t="shared" si="62"/>
        <v>1.4498283098054178E-2</v>
      </c>
      <c r="AT296" s="33">
        <f t="shared" si="63"/>
        <v>0.12568036844568137</v>
      </c>
      <c r="AV296">
        <f>IF(AL296&gt;'Data Spread &amp; Correlation'!C$8+'Data Spread &amp; Correlation'!C$9,1,0)</f>
        <v>0</v>
      </c>
      <c r="AW296">
        <f>IF(AM296&gt;'Data Spread &amp; Correlation'!D$8+'Data Spread &amp; Correlation'!D$9,1,0)</f>
        <v>0</v>
      </c>
    </row>
    <row r="297" spans="1:49" x14ac:dyDescent="0.2">
      <c r="A297" t="str">
        <f t="shared" si="52"/>
        <v>New York</v>
      </c>
      <c r="B297" t="str">
        <f t="shared" si="53"/>
        <v>2014</v>
      </c>
      <c r="C297" s="11" t="s">
        <v>326</v>
      </c>
      <c r="D297" s="19">
        <v>54</v>
      </c>
      <c r="E297" s="20">
        <v>46</v>
      </c>
      <c r="F297" s="20">
        <v>50</v>
      </c>
      <c r="G297" s="20">
        <v>55</v>
      </c>
      <c r="H297" s="20">
        <v>70</v>
      </c>
      <c r="I297" s="20">
        <v>170</v>
      </c>
      <c r="J297" s="20">
        <v>50</v>
      </c>
      <c r="K297" s="20">
        <v>394</v>
      </c>
      <c r="L297" s="20">
        <v>615</v>
      </c>
      <c r="M297" s="20">
        <v>1171</v>
      </c>
      <c r="N297" s="21">
        <v>2244</v>
      </c>
      <c r="O297" s="21">
        <f t="shared" si="64"/>
        <v>4919</v>
      </c>
      <c r="P297" s="22">
        <v>2428864</v>
      </c>
      <c r="Q297" s="23">
        <v>1188483</v>
      </c>
      <c r="R297" s="23">
        <v>1240381</v>
      </c>
      <c r="S297" s="23">
        <v>164708</v>
      </c>
      <c r="T297" s="23">
        <v>172727</v>
      </c>
      <c r="U297" s="23">
        <v>176500</v>
      </c>
      <c r="V297" s="23">
        <v>178015</v>
      </c>
      <c r="W297" s="23">
        <v>174859</v>
      </c>
      <c r="X297" s="23">
        <v>159843</v>
      </c>
      <c r="Y297" s="23">
        <v>155478</v>
      </c>
      <c r="Z297" s="23">
        <v>154622</v>
      </c>
      <c r="AA297" s="23">
        <v>168635</v>
      </c>
      <c r="AB297" s="23">
        <v>170722</v>
      </c>
      <c r="AC297" s="23">
        <v>168708</v>
      </c>
      <c r="AD297" s="23">
        <v>152001</v>
      </c>
      <c r="AE297" s="23">
        <v>132622</v>
      </c>
      <c r="AF297" s="23">
        <v>105883</v>
      </c>
      <c r="AG297" s="23">
        <v>74985</v>
      </c>
      <c r="AH297" s="23">
        <v>52623</v>
      </c>
      <c r="AI297" s="23">
        <v>35915</v>
      </c>
      <c r="AJ297" s="24">
        <v>30473</v>
      </c>
      <c r="AK297" s="32">
        <f t="shared" si="54"/>
        <v>6.0713505112077132E-4</v>
      </c>
      <c r="AL297" s="25">
        <f t="shared" si="55"/>
        <v>1.4317335143044496E-4</v>
      </c>
      <c r="AM297" s="25">
        <f t="shared" si="56"/>
        <v>1.416936356886594E-4</v>
      </c>
      <c r="AN297" s="25">
        <f t="shared" si="57"/>
        <v>1.7442542678730564E-4</v>
      </c>
      <c r="AO297" s="25">
        <f t="shared" si="58"/>
        <v>2.1654596806875025E-4</v>
      </c>
      <c r="AP297" s="25">
        <f t="shared" si="59"/>
        <v>5.0083964293079573E-4</v>
      </c>
      <c r="AQ297" s="25">
        <f t="shared" si="60"/>
        <v>1.3842872852861505E-3</v>
      </c>
      <c r="AR297" s="25">
        <f t="shared" si="61"/>
        <v>3.400269810027202E-3</v>
      </c>
      <c r="AS297" s="25">
        <f t="shared" si="62"/>
        <v>1.3225959475027672E-2</v>
      </c>
      <c r="AT297" s="33">
        <f t="shared" si="63"/>
        <v>0.16142158632231812</v>
      </c>
      <c r="AV297">
        <f>IF(AL297&gt;'Data Spread &amp; Correlation'!C$8+'Data Spread &amp; Correlation'!C$9,1,0)</f>
        <v>0</v>
      </c>
      <c r="AW297">
        <f>IF(AM297&gt;'Data Spread &amp; Correlation'!D$8+'Data Spread &amp; Correlation'!D$9,1,0)</f>
        <v>0</v>
      </c>
    </row>
    <row r="298" spans="1:49" x14ac:dyDescent="0.2">
      <c r="A298" t="str">
        <f t="shared" si="52"/>
        <v>New York</v>
      </c>
      <c r="B298" t="str">
        <f t="shared" si="53"/>
        <v>2015</v>
      </c>
      <c r="C298" s="11" t="s">
        <v>327</v>
      </c>
      <c r="D298" s="19">
        <v>45</v>
      </c>
      <c r="E298" s="20">
        <v>41</v>
      </c>
      <c r="F298" s="20">
        <v>49</v>
      </c>
      <c r="G298" s="20">
        <v>47</v>
      </c>
      <c r="H298" s="20">
        <v>51</v>
      </c>
      <c r="I298" s="20">
        <v>135</v>
      </c>
      <c r="J298" s="20">
        <v>55</v>
      </c>
      <c r="K298" s="20">
        <v>329</v>
      </c>
      <c r="L298" s="20">
        <v>620</v>
      </c>
      <c r="M298" s="20">
        <v>1214</v>
      </c>
      <c r="N298" s="21">
        <v>2464</v>
      </c>
      <c r="O298" s="21">
        <f t="shared" si="64"/>
        <v>5050</v>
      </c>
      <c r="P298" s="22">
        <v>2772393</v>
      </c>
      <c r="Q298" s="23">
        <v>1342244</v>
      </c>
      <c r="R298" s="23">
        <v>1430149</v>
      </c>
      <c r="S298" s="23">
        <v>160391</v>
      </c>
      <c r="T298" s="23">
        <v>172468</v>
      </c>
      <c r="U298" s="23">
        <v>187665</v>
      </c>
      <c r="V298" s="23">
        <v>190075</v>
      </c>
      <c r="W298" s="23">
        <v>186374</v>
      </c>
      <c r="X298" s="23">
        <v>172142</v>
      </c>
      <c r="Y298" s="23">
        <v>172280</v>
      </c>
      <c r="Z298" s="23">
        <v>168124</v>
      </c>
      <c r="AA298" s="23">
        <v>183078</v>
      </c>
      <c r="AB298" s="23">
        <v>184841</v>
      </c>
      <c r="AC298" s="23">
        <v>191361</v>
      </c>
      <c r="AD298" s="23">
        <v>179717</v>
      </c>
      <c r="AE298" s="23">
        <v>174191</v>
      </c>
      <c r="AF298" s="23">
        <v>147101</v>
      </c>
      <c r="AG298" s="23">
        <v>112491</v>
      </c>
      <c r="AH298" s="23">
        <v>80662</v>
      </c>
      <c r="AI298" s="23">
        <v>57498</v>
      </c>
      <c r="AJ298" s="24">
        <v>52063</v>
      </c>
      <c r="AK298" s="32">
        <f t="shared" si="54"/>
        <v>5.3618968645372867E-4</v>
      </c>
      <c r="AL298" s="25">
        <f t="shared" si="55"/>
        <v>1.5272135572135849E-4</v>
      </c>
      <c r="AM298" s="25">
        <f t="shared" si="56"/>
        <v>1.3016371407547901E-4</v>
      </c>
      <c r="AN298" s="25">
        <f t="shared" si="57"/>
        <v>1.3646050484579964E-4</v>
      </c>
      <c r="AO298" s="25">
        <f t="shared" si="58"/>
        <v>1.4521557394320077E-4</v>
      </c>
      <c r="AP298" s="25">
        <f t="shared" si="59"/>
        <v>3.5884976688055884E-4</v>
      </c>
      <c r="AQ298" s="25">
        <f t="shared" si="60"/>
        <v>9.2962012726471291E-4</v>
      </c>
      <c r="AR298" s="25">
        <f t="shared" si="61"/>
        <v>2.3883632777589449E-3</v>
      </c>
      <c r="AS298" s="25">
        <f t="shared" si="62"/>
        <v>8.7869137232194552E-3</v>
      </c>
      <c r="AT298" s="33">
        <f t="shared" si="63"/>
        <v>9.6997867967654569E-2</v>
      </c>
      <c r="AV298">
        <f>IF(AL298&gt;'Data Spread &amp; Correlation'!C$8+'Data Spread &amp; Correlation'!C$9,1,0)</f>
        <v>0</v>
      </c>
      <c r="AW298">
        <f>IF(AM298&gt;'Data Spread &amp; Correlation'!D$8+'Data Spread &amp; Correlation'!D$9,1,0)</f>
        <v>0</v>
      </c>
    </row>
    <row r="299" spans="1:49" x14ac:dyDescent="0.2">
      <c r="A299" t="str">
        <f t="shared" si="52"/>
        <v>New York</v>
      </c>
      <c r="B299" t="str">
        <f t="shared" si="53"/>
        <v>2016</v>
      </c>
      <c r="C299" s="11" t="s">
        <v>328</v>
      </c>
      <c r="D299" s="19">
        <v>49</v>
      </c>
      <c r="E299" s="20">
        <v>36</v>
      </c>
      <c r="F299" s="20">
        <v>68</v>
      </c>
      <c r="G299" s="20">
        <v>44</v>
      </c>
      <c r="H299" s="20">
        <v>60</v>
      </c>
      <c r="I299" s="20">
        <v>125</v>
      </c>
      <c r="J299" s="20">
        <v>57</v>
      </c>
      <c r="K299" s="20">
        <v>376</v>
      </c>
      <c r="L299" s="20">
        <v>695</v>
      </c>
      <c r="M299" s="20">
        <v>1127</v>
      </c>
      <c r="N299" s="21">
        <v>2081</v>
      </c>
      <c r="O299" s="21">
        <f t="shared" si="64"/>
        <v>4718</v>
      </c>
      <c r="P299" s="22">
        <v>2867937</v>
      </c>
      <c r="Q299" s="23">
        <v>1422049</v>
      </c>
      <c r="R299" s="23">
        <v>1445888</v>
      </c>
      <c r="S299" s="23">
        <v>195367</v>
      </c>
      <c r="T299" s="23">
        <v>201450</v>
      </c>
      <c r="U299" s="23">
        <v>205294</v>
      </c>
      <c r="V299" s="23">
        <v>210819</v>
      </c>
      <c r="W299" s="23">
        <v>221268</v>
      </c>
      <c r="X299" s="23">
        <v>187224</v>
      </c>
      <c r="Y299" s="23">
        <v>182328</v>
      </c>
      <c r="Z299" s="23">
        <v>171669</v>
      </c>
      <c r="AA299" s="23">
        <v>176472</v>
      </c>
      <c r="AB299" s="23">
        <v>179839</v>
      </c>
      <c r="AC299" s="23">
        <v>194394</v>
      </c>
      <c r="AD299" s="23">
        <v>184071</v>
      </c>
      <c r="AE299" s="23">
        <v>163854</v>
      </c>
      <c r="AF299" s="23">
        <v>130276</v>
      </c>
      <c r="AG299" s="23">
        <v>96228</v>
      </c>
      <c r="AH299" s="23">
        <v>69851</v>
      </c>
      <c r="AI299" s="23">
        <v>51132</v>
      </c>
      <c r="AJ299" s="24">
        <v>46098</v>
      </c>
      <c r="AK299" s="32">
        <f t="shared" si="54"/>
        <v>4.3507859566866461E-4</v>
      </c>
      <c r="AL299" s="25">
        <f t="shared" si="55"/>
        <v>1.4013728536868398E-4</v>
      </c>
      <c r="AM299" s="25">
        <f t="shared" si="56"/>
        <v>1.5737571368728984E-4</v>
      </c>
      <c r="AN299" s="25">
        <f t="shared" si="57"/>
        <v>1.1906308178551327E-4</v>
      </c>
      <c r="AO299" s="25">
        <f t="shared" si="58"/>
        <v>1.7234396408351789E-4</v>
      </c>
      <c r="AP299" s="25">
        <f t="shared" si="59"/>
        <v>3.3401650843191275E-4</v>
      </c>
      <c r="AQ299" s="25">
        <f t="shared" si="60"/>
        <v>1.0806926780196882E-3</v>
      </c>
      <c r="AR299" s="25">
        <f t="shared" si="61"/>
        <v>3.068378483382192E-3</v>
      </c>
      <c r="AS299" s="25">
        <f t="shared" si="62"/>
        <v>9.3153583561326799E-3</v>
      </c>
      <c r="AT299" s="33">
        <f t="shared" si="63"/>
        <v>0.10234717341316327</v>
      </c>
      <c r="AV299">
        <f>IF(AL299&gt;'Data Spread &amp; Correlation'!C$8+'Data Spread &amp; Correlation'!C$9,1,0)</f>
        <v>0</v>
      </c>
      <c r="AW299">
        <f>IF(AM299&gt;'Data Spread &amp; Correlation'!D$8+'Data Spread &amp; Correlation'!D$9,1,0)</f>
        <v>0</v>
      </c>
    </row>
    <row r="300" spans="1:49" x14ac:dyDescent="0.2">
      <c r="A300" t="str">
        <f t="shared" si="52"/>
        <v>New York</v>
      </c>
      <c r="B300" t="str">
        <f t="shared" si="53"/>
        <v>2017</v>
      </c>
      <c r="C300" s="11" t="s">
        <v>329</v>
      </c>
      <c r="D300" s="19">
        <v>61</v>
      </c>
      <c r="E300" s="20">
        <v>60</v>
      </c>
      <c r="F300" s="20">
        <v>56</v>
      </c>
      <c r="G300" s="20">
        <v>51</v>
      </c>
      <c r="H300" s="20">
        <v>53</v>
      </c>
      <c r="I300" s="20">
        <v>130</v>
      </c>
      <c r="J300" s="20">
        <v>60</v>
      </c>
      <c r="K300" s="20">
        <v>333</v>
      </c>
      <c r="L300" s="20">
        <v>655</v>
      </c>
      <c r="M300" s="20">
        <v>1134</v>
      </c>
      <c r="N300" s="21">
        <v>2166</v>
      </c>
      <c r="O300" s="21">
        <f t="shared" si="64"/>
        <v>4759</v>
      </c>
      <c r="P300" s="22">
        <v>3408211</v>
      </c>
      <c r="Q300" s="23">
        <v>1684863</v>
      </c>
      <c r="R300" s="23">
        <v>1723348</v>
      </c>
      <c r="S300" s="23">
        <v>205386</v>
      </c>
      <c r="T300" s="23">
        <v>220107</v>
      </c>
      <c r="U300" s="23">
        <v>225363</v>
      </c>
      <c r="V300" s="23">
        <v>231391</v>
      </c>
      <c r="W300" s="23">
        <v>238158</v>
      </c>
      <c r="X300" s="23">
        <v>209841</v>
      </c>
      <c r="Y300" s="23">
        <v>212790</v>
      </c>
      <c r="Z300" s="23">
        <v>198306</v>
      </c>
      <c r="AA300" s="23">
        <v>213649</v>
      </c>
      <c r="AB300" s="23">
        <v>218555</v>
      </c>
      <c r="AC300" s="23">
        <v>242481</v>
      </c>
      <c r="AD300" s="23">
        <v>241907</v>
      </c>
      <c r="AE300" s="23">
        <v>211941</v>
      </c>
      <c r="AF300" s="23">
        <v>176812</v>
      </c>
      <c r="AG300" s="23">
        <v>128410</v>
      </c>
      <c r="AH300" s="23">
        <v>94636</v>
      </c>
      <c r="AI300" s="23">
        <v>69108</v>
      </c>
      <c r="AJ300" s="24">
        <v>70165</v>
      </c>
      <c r="AK300" s="32">
        <f t="shared" si="54"/>
        <v>5.8913460508505937E-4</v>
      </c>
      <c r="AL300" s="25">
        <f t="shared" si="55"/>
        <v>1.3468920466024647E-4</v>
      </c>
      <c r="AM300" s="25">
        <f t="shared" si="56"/>
        <v>1.192633782629715E-4</v>
      </c>
      <c r="AN300" s="25">
        <f t="shared" si="57"/>
        <v>1.2067264351171589E-4</v>
      </c>
      <c r="AO300" s="25">
        <f t="shared" si="58"/>
        <v>1.2865482880411696E-4</v>
      </c>
      <c r="AP300" s="25">
        <f t="shared" si="59"/>
        <v>2.8197364197155971E-4</v>
      </c>
      <c r="AQ300" s="25">
        <f t="shared" si="60"/>
        <v>7.3372582891188234E-4</v>
      </c>
      <c r="AR300" s="25">
        <f t="shared" si="61"/>
        <v>2.1459789923400016E-3</v>
      </c>
      <c r="AS300" s="25">
        <f t="shared" si="62"/>
        <v>6.9254445964432284E-3</v>
      </c>
      <c r="AT300" s="33">
        <f t="shared" si="63"/>
        <v>6.7825839093565168E-2</v>
      </c>
      <c r="AV300">
        <f>IF(AL300&gt;'Data Spread &amp; Correlation'!C$8+'Data Spread &amp; Correlation'!C$9,1,0)</f>
        <v>0</v>
      </c>
      <c r="AW300">
        <f>IF(AM300&gt;'Data Spread &amp; Correlation'!D$8+'Data Spread &amp; Correlation'!D$9,1,0)</f>
        <v>0</v>
      </c>
    </row>
    <row r="301" spans="1:49" x14ac:dyDescent="0.2">
      <c r="A301" t="str">
        <f t="shared" si="52"/>
        <v>North Carolina</v>
      </c>
      <c r="B301" t="str">
        <f t="shared" si="53"/>
        <v>2009</v>
      </c>
      <c r="C301" s="11" t="s">
        <v>330</v>
      </c>
      <c r="D301" s="19">
        <v>37</v>
      </c>
      <c r="E301" s="20">
        <v>43</v>
      </c>
      <c r="F301" s="20">
        <v>69</v>
      </c>
      <c r="G301" s="20">
        <v>50</v>
      </c>
      <c r="H301" s="20">
        <v>55</v>
      </c>
      <c r="I301" s="20">
        <v>84</v>
      </c>
      <c r="J301" s="20">
        <v>69</v>
      </c>
      <c r="K301" s="20">
        <v>103</v>
      </c>
      <c r="L301" s="20">
        <v>260</v>
      </c>
      <c r="M301" s="20">
        <v>475</v>
      </c>
      <c r="N301" s="21">
        <v>697</v>
      </c>
      <c r="O301" s="21">
        <f t="shared" si="64"/>
        <v>1942</v>
      </c>
      <c r="P301" s="22">
        <v>13774658</v>
      </c>
      <c r="Q301" s="23">
        <v>6745151</v>
      </c>
      <c r="R301" s="23">
        <v>7029507</v>
      </c>
      <c r="S301" s="23">
        <v>902736</v>
      </c>
      <c r="T301" s="23">
        <v>869013</v>
      </c>
      <c r="U301" s="23">
        <v>911127</v>
      </c>
      <c r="V301" s="23">
        <v>956261</v>
      </c>
      <c r="W301" s="23">
        <v>932896</v>
      </c>
      <c r="X301" s="23">
        <v>895279</v>
      </c>
      <c r="Y301" s="23">
        <v>883815</v>
      </c>
      <c r="Z301" s="23">
        <v>989707</v>
      </c>
      <c r="AA301" s="23">
        <v>1045965</v>
      </c>
      <c r="AB301" s="23">
        <v>1067214</v>
      </c>
      <c r="AC301" s="23">
        <v>970053</v>
      </c>
      <c r="AD301" s="23">
        <v>858122</v>
      </c>
      <c r="AE301" s="23">
        <v>705807</v>
      </c>
      <c r="AF301" s="23">
        <v>526295</v>
      </c>
      <c r="AG301" s="23">
        <v>414547</v>
      </c>
      <c r="AH301" s="23">
        <v>348146</v>
      </c>
      <c r="AI301" s="23">
        <v>262608</v>
      </c>
      <c r="AJ301" s="24">
        <v>233723</v>
      </c>
      <c r="AK301" s="32">
        <f t="shared" si="54"/>
        <v>8.8619485652505271E-5</v>
      </c>
      <c r="AL301" s="25">
        <f t="shared" si="55"/>
        <v>3.8760996326131652E-5</v>
      </c>
      <c r="AM301" s="25">
        <f t="shared" si="56"/>
        <v>3.6524227472888702E-5</v>
      </c>
      <c r="AN301" s="25">
        <f t="shared" si="57"/>
        <v>2.8104192358582514E-5</v>
      </c>
      <c r="AO301" s="25">
        <f t="shared" si="58"/>
        <v>2.7018105077831793E-5</v>
      </c>
      <c r="AP301" s="25">
        <f t="shared" si="59"/>
        <v>4.1231708951256755E-5</v>
      </c>
      <c r="AQ301" s="25">
        <f t="shared" si="60"/>
        <v>6.5859767291226142E-5</v>
      </c>
      <c r="AR301" s="25">
        <f t="shared" si="61"/>
        <v>2.763482072441494E-4</v>
      </c>
      <c r="AS301" s="25">
        <f t="shared" si="62"/>
        <v>7.7772720276903635E-4</v>
      </c>
      <c r="AT301" s="33">
        <f t="shared" si="63"/>
        <v>8.3089811443460854E-3</v>
      </c>
      <c r="AV301">
        <f>IF(AL301&gt;'Data Spread &amp; Correlation'!C$8+'Data Spread &amp; Correlation'!C$9,1,0)</f>
        <v>0</v>
      </c>
      <c r="AW301">
        <f>IF(AM301&gt;'Data Spread &amp; Correlation'!D$8+'Data Spread &amp; Correlation'!D$9,1,0)</f>
        <v>0</v>
      </c>
    </row>
    <row r="302" spans="1:49" x14ac:dyDescent="0.2">
      <c r="A302" t="str">
        <f t="shared" si="52"/>
        <v>North Carolina</v>
      </c>
      <c r="B302" t="str">
        <f t="shared" si="53"/>
        <v>2010</v>
      </c>
      <c r="C302" s="11" t="s">
        <v>331</v>
      </c>
      <c r="D302" s="19">
        <v>40</v>
      </c>
      <c r="E302" s="20">
        <v>54</v>
      </c>
      <c r="F302" s="20">
        <v>66</v>
      </c>
      <c r="G302" s="20">
        <v>64</v>
      </c>
      <c r="H302" s="20">
        <v>37</v>
      </c>
      <c r="I302" s="20">
        <v>56</v>
      </c>
      <c r="J302" s="20">
        <v>33</v>
      </c>
      <c r="K302" s="20">
        <v>132</v>
      </c>
      <c r="L302" s="20">
        <v>213</v>
      </c>
      <c r="M302" s="20">
        <v>440</v>
      </c>
      <c r="N302" s="21">
        <v>783</v>
      </c>
      <c r="O302" s="21">
        <f t="shared" si="64"/>
        <v>1918</v>
      </c>
      <c r="P302" s="22">
        <v>23851619</v>
      </c>
      <c r="Q302" s="23">
        <v>11556455</v>
      </c>
      <c r="R302" s="23">
        <v>12295164</v>
      </c>
      <c r="S302" s="23">
        <v>1482348</v>
      </c>
      <c r="T302" s="23">
        <v>1500060</v>
      </c>
      <c r="U302" s="23">
        <v>1566498</v>
      </c>
      <c r="V302" s="23">
        <v>1704354</v>
      </c>
      <c r="W302" s="23">
        <v>1635975</v>
      </c>
      <c r="X302" s="23">
        <v>1632563</v>
      </c>
      <c r="Y302" s="23">
        <v>1529488</v>
      </c>
      <c r="Z302" s="23">
        <v>1624750</v>
      </c>
      <c r="AA302" s="23">
        <v>1755898</v>
      </c>
      <c r="AB302" s="23">
        <v>1839886</v>
      </c>
      <c r="AC302" s="23">
        <v>1720019</v>
      </c>
      <c r="AD302" s="23">
        <v>1490024</v>
      </c>
      <c r="AE302" s="23">
        <v>1227534</v>
      </c>
      <c r="AF302" s="23">
        <v>901284</v>
      </c>
      <c r="AG302" s="23">
        <v>709823</v>
      </c>
      <c r="AH302" s="23">
        <v>600814</v>
      </c>
      <c r="AI302" s="23">
        <v>487484</v>
      </c>
      <c r="AJ302" s="24">
        <v>445487</v>
      </c>
      <c r="AK302" s="32">
        <f t="shared" si="54"/>
        <v>6.3412909789064379E-5</v>
      </c>
      <c r="AL302" s="25">
        <f t="shared" si="55"/>
        <v>1.0761250887803199E-5</v>
      </c>
      <c r="AM302" s="25">
        <f t="shared" si="56"/>
        <v>1.9758532767281307E-5</v>
      </c>
      <c r="AN302" s="25">
        <f t="shared" si="57"/>
        <v>2.0240027754138058E-5</v>
      </c>
      <c r="AO302" s="25">
        <f t="shared" si="58"/>
        <v>1.0944647298387765E-5</v>
      </c>
      <c r="AP302" s="25">
        <f t="shared" si="59"/>
        <v>1.5730756860084751E-5</v>
      </c>
      <c r="AQ302" s="25">
        <f t="shared" si="60"/>
        <v>4.857302033664047E-5</v>
      </c>
      <c r="AR302" s="25">
        <f t="shared" si="61"/>
        <v>1.3220723390811411E-4</v>
      </c>
      <c r="AS302" s="25">
        <f t="shared" si="62"/>
        <v>4.0430102784347669E-4</v>
      </c>
      <c r="AT302" s="33">
        <f t="shared" si="63"/>
        <v>4.305400606527239E-3</v>
      </c>
      <c r="AV302">
        <f>IF(AL302&gt;'Data Spread &amp; Correlation'!C$8+'Data Spread &amp; Correlation'!C$9,1,0)</f>
        <v>0</v>
      </c>
      <c r="AW302">
        <f>IF(AM302&gt;'Data Spread &amp; Correlation'!D$8+'Data Spread &amp; Correlation'!D$9,1,0)</f>
        <v>0</v>
      </c>
    </row>
    <row r="303" spans="1:49" x14ac:dyDescent="0.2">
      <c r="A303" t="str">
        <f t="shared" si="52"/>
        <v>North Carolina</v>
      </c>
      <c r="B303" t="str">
        <f t="shared" si="53"/>
        <v>2011</v>
      </c>
      <c r="C303" s="11" t="s">
        <v>332</v>
      </c>
      <c r="D303" s="19">
        <v>58</v>
      </c>
      <c r="E303" s="20">
        <v>53</v>
      </c>
      <c r="F303" s="20">
        <v>64</v>
      </c>
      <c r="G303" s="20">
        <v>58</v>
      </c>
      <c r="H303" s="20">
        <v>70</v>
      </c>
      <c r="I303" s="20">
        <v>44</v>
      </c>
      <c r="J303" s="20">
        <v>49</v>
      </c>
      <c r="K303" s="20">
        <v>107</v>
      </c>
      <c r="L303" s="20">
        <v>223</v>
      </c>
      <c r="M303" s="20">
        <v>412</v>
      </c>
      <c r="N303" s="21">
        <v>709</v>
      </c>
      <c r="O303" s="21">
        <f t="shared" si="64"/>
        <v>1847</v>
      </c>
      <c r="P303" s="22">
        <v>3518019</v>
      </c>
      <c r="Q303" s="23">
        <v>1730098</v>
      </c>
      <c r="R303" s="23">
        <v>1787921</v>
      </c>
      <c r="S303" s="23">
        <v>219623</v>
      </c>
      <c r="T303" s="23">
        <v>221393</v>
      </c>
      <c r="U303" s="23">
        <v>234457</v>
      </c>
      <c r="V303" s="23">
        <v>255002</v>
      </c>
      <c r="W303" s="23">
        <v>234409</v>
      </c>
      <c r="X303" s="23">
        <v>231307</v>
      </c>
      <c r="Y303" s="23">
        <v>213052</v>
      </c>
      <c r="Z303" s="23">
        <v>211900</v>
      </c>
      <c r="AA303" s="23">
        <v>228938</v>
      </c>
      <c r="AB303" s="23">
        <v>265510</v>
      </c>
      <c r="AC303" s="23">
        <v>266382</v>
      </c>
      <c r="AD303" s="23">
        <v>236098</v>
      </c>
      <c r="AE303" s="23">
        <v>201843</v>
      </c>
      <c r="AF303" s="23">
        <v>149780</v>
      </c>
      <c r="AG303" s="23">
        <v>115807</v>
      </c>
      <c r="AH303" s="23">
        <v>92438</v>
      </c>
      <c r="AI303" s="23">
        <v>73330</v>
      </c>
      <c r="AJ303" s="24">
        <v>67346</v>
      </c>
      <c r="AK303" s="32">
        <f t="shared" si="54"/>
        <v>5.0541154614953802E-4</v>
      </c>
      <c r="AL303" s="25">
        <f t="shared" si="55"/>
        <v>1.0749149939673138E-4</v>
      </c>
      <c r="AM303" s="25">
        <f t="shared" si="56"/>
        <v>1.307694350964731E-4</v>
      </c>
      <c r="AN303" s="25">
        <f t="shared" si="57"/>
        <v>1.3052509344921561E-4</v>
      </c>
      <c r="AO303" s="25">
        <f t="shared" si="58"/>
        <v>1.587884891955775E-4</v>
      </c>
      <c r="AP303" s="25">
        <f t="shared" si="59"/>
        <v>8.2723560422040562E-5</v>
      </c>
      <c r="AQ303" s="25">
        <f t="shared" si="60"/>
        <v>2.4432514882141661E-4</v>
      </c>
      <c r="AR303" s="25">
        <f t="shared" si="61"/>
        <v>8.3964953103879327E-4</v>
      </c>
      <c r="AS303" s="25">
        <f t="shared" si="62"/>
        <v>2.4854012837218281E-3</v>
      </c>
      <c r="AT303" s="33">
        <f t="shared" si="63"/>
        <v>2.7425533810471296E-2</v>
      </c>
      <c r="AV303">
        <f>IF(AL303&gt;'Data Spread &amp; Correlation'!C$8+'Data Spread &amp; Correlation'!C$9,1,0)</f>
        <v>0</v>
      </c>
      <c r="AW303">
        <f>IF(AM303&gt;'Data Spread &amp; Correlation'!D$8+'Data Spread &amp; Correlation'!D$9,1,0)</f>
        <v>0</v>
      </c>
    </row>
    <row r="304" spans="1:49" x14ac:dyDescent="0.2">
      <c r="A304" t="str">
        <f t="shared" si="52"/>
        <v>North Carolina</v>
      </c>
      <c r="B304" t="str">
        <f t="shared" si="53"/>
        <v>2012</v>
      </c>
      <c r="C304" s="11" t="s">
        <v>333</v>
      </c>
      <c r="D304" s="19">
        <v>53</v>
      </c>
      <c r="E304" s="20">
        <v>56</v>
      </c>
      <c r="F304" s="20">
        <v>76</v>
      </c>
      <c r="G304" s="20">
        <v>54</v>
      </c>
      <c r="H304" s="20">
        <v>42</v>
      </c>
      <c r="I304" s="20">
        <v>67</v>
      </c>
      <c r="J304" s="20">
        <v>47</v>
      </c>
      <c r="K304" s="20">
        <v>174</v>
      </c>
      <c r="L304" s="20">
        <v>293</v>
      </c>
      <c r="M304" s="20">
        <v>510</v>
      </c>
      <c r="N304" s="21">
        <v>794</v>
      </c>
      <c r="O304" s="21">
        <f t="shared" si="64"/>
        <v>2166</v>
      </c>
      <c r="P304" s="22">
        <v>8924621</v>
      </c>
      <c r="Q304" s="23">
        <v>4383351</v>
      </c>
      <c r="R304" s="23">
        <v>4541270</v>
      </c>
      <c r="S304" s="23">
        <v>573590</v>
      </c>
      <c r="T304" s="23">
        <v>596262</v>
      </c>
      <c r="U304" s="23">
        <v>611831</v>
      </c>
      <c r="V304" s="23">
        <v>641139</v>
      </c>
      <c r="W304" s="23">
        <v>576813</v>
      </c>
      <c r="X304" s="23">
        <v>575449</v>
      </c>
      <c r="Y304" s="23">
        <v>561259</v>
      </c>
      <c r="Z304" s="23">
        <v>568739</v>
      </c>
      <c r="AA304" s="23">
        <v>617747</v>
      </c>
      <c r="AB304" s="23">
        <v>674016</v>
      </c>
      <c r="AC304" s="23">
        <v>679845</v>
      </c>
      <c r="AD304" s="23">
        <v>598977</v>
      </c>
      <c r="AE304" s="23">
        <v>488444</v>
      </c>
      <c r="AF304" s="23">
        <v>353253</v>
      </c>
      <c r="AG304" s="23">
        <v>262381</v>
      </c>
      <c r="AH304" s="23">
        <v>208219</v>
      </c>
      <c r="AI304" s="23">
        <v>169691</v>
      </c>
      <c r="AJ304" s="24">
        <v>167595</v>
      </c>
      <c r="AK304" s="32">
        <f t="shared" si="54"/>
        <v>1.9003120695967502E-4</v>
      </c>
      <c r="AL304" s="25">
        <f t="shared" si="55"/>
        <v>3.8904289653197226E-5</v>
      </c>
      <c r="AM304" s="25">
        <f t="shared" si="56"/>
        <v>6.2399831848874177E-5</v>
      </c>
      <c r="AN304" s="25">
        <f t="shared" si="57"/>
        <v>4.7505603901793603E-5</v>
      </c>
      <c r="AO304" s="25">
        <f t="shared" si="58"/>
        <v>3.5398647771655125E-5</v>
      </c>
      <c r="AP304" s="25">
        <f t="shared" si="59"/>
        <v>4.9488093681699969E-5</v>
      </c>
      <c r="AQ304" s="25">
        <f t="shared" si="60"/>
        <v>1.6001162383290373E-4</v>
      </c>
      <c r="AR304" s="25">
        <f t="shared" si="61"/>
        <v>4.7593212850492337E-4</v>
      </c>
      <c r="AS304" s="25">
        <f t="shared" si="62"/>
        <v>1.3495276653171389E-3</v>
      </c>
      <c r="AT304" s="33">
        <f t="shared" si="63"/>
        <v>1.2924013246218563E-2</v>
      </c>
      <c r="AV304">
        <f>IF(AL304&gt;'Data Spread &amp; Correlation'!C$8+'Data Spread &amp; Correlation'!C$9,1,0)</f>
        <v>0</v>
      </c>
      <c r="AW304">
        <f>IF(AM304&gt;'Data Spread &amp; Correlation'!D$8+'Data Spread &amp; Correlation'!D$9,1,0)</f>
        <v>0</v>
      </c>
    </row>
    <row r="305" spans="1:49" x14ac:dyDescent="0.2">
      <c r="A305" t="str">
        <f t="shared" si="52"/>
        <v>North Carolina</v>
      </c>
      <c r="B305" t="str">
        <f t="shared" si="53"/>
        <v>2013</v>
      </c>
      <c r="C305" s="11" t="s">
        <v>334</v>
      </c>
      <c r="D305" s="19">
        <v>53</v>
      </c>
      <c r="E305" s="20">
        <v>67</v>
      </c>
      <c r="F305" s="20">
        <v>52</v>
      </c>
      <c r="G305" s="20">
        <v>63</v>
      </c>
      <c r="H305" s="20">
        <v>48</v>
      </c>
      <c r="I305" s="20">
        <v>87</v>
      </c>
      <c r="J305" s="20">
        <v>63</v>
      </c>
      <c r="K305" s="20">
        <v>168</v>
      </c>
      <c r="L305" s="20">
        <v>288</v>
      </c>
      <c r="M305" s="20">
        <v>501</v>
      </c>
      <c r="N305" s="21">
        <v>797</v>
      </c>
      <c r="O305" s="21">
        <f t="shared" si="64"/>
        <v>2187</v>
      </c>
      <c r="P305" s="22">
        <v>3038228</v>
      </c>
      <c r="Q305" s="23">
        <v>1507027</v>
      </c>
      <c r="R305" s="23">
        <v>1531201</v>
      </c>
      <c r="S305" s="23">
        <v>212874</v>
      </c>
      <c r="T305" s="23">
        <v>208751</v>
      </c>
      <c r="U305" s="23">
        <v>208102</v>
      </c>
      <c r="V305" s="23">
        <v>215993</v>
      </c>
      <c r="W305" s="23">
        <v>231025</v>
      </c>
      <c r="X305" s="23">
        <v>207234</v>
      </c>
      <c r="Y305" s="23">
        <v>196368</v>
      </c>
      <c r="Z305" s="23">
        <v>185637</v>
      </c>
      <c r="AA305" s="23">
        <v>188720</v>
      </c>
      <c r="AB305" s="23">
        <v>203249</v>
      </c>
      <c r="AC305" s="23">
        <v>211379</v>
      </c>
      <c r="AD305" s="23">
        <v>194520</v>
      </c>
      <c r="AE305" s="23">
        <v>167008</v>
      </c>
      <c r="AF305" s="23">
        <v>127142</v>
      </c>
      <c r="AG305" s="23">
        <v>94563</v>
      </c>
      <c r="AH305" s="23">
        <v>72801</v>
      </c>
      <c r="AI305" s="23">
        <v>56801</v>
      </c>
      <c r="AJ305" s="24">
        <v>55574</v>
      </c>
      <c r="AK305" s="32">
        <f t="shared" si="54"/>
        <v>5.6371374615970008E-4</v>
      </c>
      <c r="AL305" s="25">
        <f t="shared" si="55"/>
        <v>1.5113241358464494E-4</v>
      </c>
      <c r="AM305" s="25">
        <f t="shared" si="56"/>
        <v>1.1632641191182458E-4</v>
      </c>
      <c r="AN305" s="25">
        <f t="shared" si="57"/>
        <v>1.5609437019638159E-4</v>
      </c>
      <c r="AO305" s="25">
        <f t="shared" si="58"/>
        <v>1.2821985431019054E-4</v>
      </c>
      <c r="AP305" s="25">
        <f t="shared" si="59"/>
        <v>2.0982663978313091E-4</v>
      </c>
      <c r="AQ305" s="25">
        <f t="shared" si="60"/>
        <v>4.6469429753712025E-4</v>
      </c>
      <c r="AR305" s="25">
        <f t="shared" si="61"/>
        <v>1.2990234771430504E-3</v>
      </c>
      <c r="AS305" s="25">
        <f t="shared" si="62"/>
        <v>3.8656810851684389E-3</v>
      </c>
      <c r="AT305" s="33">
        <f t="shared" si="63"/>
        <v>3.9352934825637891E-2</v>
      </c>
      <c r="AV305">
        <f>IF(AL305&gt;'Data Spread &amp; Correlation'!C$8+'Data Spread &amp; Correlation'!C$9,1,0)</f>
        <v>0</v>
      </c>
      <c r="AW305">
        <f>IF(AM305&gt;'Data Spread &amp; Correlation'!D$8+'Data Spread &amp; Correlation'!D$9,1,0)</f>
        <v>0</v>
      </c>
    </row>
    <row r="306" spans="1:49" x14ac:dyDescent="0.2">
      <c r="A306" t="str">
        <f t="shared" si="52"/>
        <v>North Carolina</v>
      </c>
      <c r="B306" t="str">
        <f t="shared" si="53"/>
        <v>2014</v>
      </c>
      <c r="C306" s="11" t="s">
        <v>335</v>
      </c>
      <c r="D306" s="19">
        <v>41</v>
      </c>
      <c r="E306" s="20">
        <v>61</v>
      </c>
      <c r="F306" s="20">
        <v>58</v>
      </c>
      <c r="G306" s="20">
        <v>67</v>
      </c>
      <c r="H306" s="20">
        <v>65</v>
      </c>
      <c r="I306" s="20">
        <v>90</v>
      </c>
      <c r="J306" s="20">
        <v>52</v>
      </c>
      <c r="K306" s="20">
        <v>166</v>
      </c>
      <c r="L306" s="20">
        <v>304</v>
      </c>
      <c r="M306" s="20">
        <v>479</v>
      </c>
      <c r="N306" s="21">
        <v>745</v>
      </c>
      <c r="O306" s="21">
        <f t="shared" si="64"/>
        <v>2128</v>
      </c>
      <c r="P306" s="22">
        <v>4170114</v>
      </c>
      <c r="Q306" s="23">
        <v>2087455</v>
      </c>
      <c r="R306" s="23">
        <v>2082659</v>
      </c>
      <c r="S306" s="23">
        <v>280619</v>
      </c>
      <c r="T306" s="23">
        <v>283021</v>
      </c>
      <c r="U306" s="23">
        <v>288351</v>
      </c>
      <c r="V306" s="23">
        <v>275600</v>
      </c>
      <c r="W306" s="23">
        <v>289291</v>
      </c>
      <c r="X306" s="23">
        <v>281187</v>
      </c>
      <c r="Y306" s="23">
        <v>273454</v>
      </c>
      <c r="Z306" s="23">
        <v>251744</v>
      </c>
      <c r="AA306" s="23">
        <v>267690</v>
      </c>
      <c r="AB306" s="23">
        <v>270162</v>
      </c>
      <c r="AC306" s="23">
        <v>283957</v>
      </c>
      <c r="AD306" s="23">
        <v>272453</v>
      </c>
      <c r="AE306" s="23">
        <v>248595</v>
      </c>
      <c r="AF306" s="23">
        <v>199618</v>
      </c>
      <c r="AG306" s="23">
        <v>140937</v>
      </c>
      <c r="AH306" s="23">
        <v>104332</v>
      </c>
      <c r="AI306" s="23">
        <v>78157</v>
      </c>
      <c r="AJ306" s="24">
        <v>80747</v>
      </c>
      <c r="AK306" s="32">
        <f t="shared" si="54"/>
        <v>3.6348215908402497E-4</v>
      </c>
      <c r="AL306" s="25">
        <f t="shared" si="55"/>
        <v>9.1009009891979307E-5</v>
      </c>
      <c r="AM306" s="25">
        <f t="shared" si="56"/>
        <v>1.0267467529133939E-4</v>
      </c>
      <c r="AN306" s="25">
        <f t="shared" si="57"/>
        <v>1.207988590818205E-4</v>
      </c>
      <c r="AO306" s="25">
        <f t="shared" si="58"/>
        <v>1.2513620594724258E-4</v>
      </c>
      <c r="AP306" s="25">
        <f t="shared" si="59"/>
        <v>1.6241998559876129E-4</v>
      </c>
      <c r="AQ306" s="25">
        <f t="shared" si="60"/>
        <v>3.1858869048532958E-4</v>
      </c>
      <c r="AR306" s="25">
        <f t="shared" si="61"/>
        <v>8.9266051004977171E-4</v>
      </c>
      <c r="AS306" s="25">
        <f t="shared" si="62"/>
        <v>2.6248157423187151E-3</v>
      </c>
      <c r="AT306" s="33">
        <f t="shared" si="63"/>
        <v>2.6353920269483695E-2</v>
      </c>
      <c r="AV306">
        <f>IF(AL306&gt;'Data Spread &amp; Correlation'!C$8+'Data Spread &amp; Correlation'!C$9,1,0)</f>
        <v>0</v>
      </c>
      <c r="AW306">
        <f>IF(AM306&gt;'Data Spread &amp; Correlation'!D$8+'Data Spread &amp; Correlation'!D$9,1,0)</f>
        <v>0</v>
      </c>
    </row>
    <row r="307" spans="1:49" x14ac:dyDescent="0.2">
      <c r="A307" t="str">
        <f t="shared" si="52"/>
        <v>North Carolina</v>
      </c>
      <c r="B307" t="str">
        <f t="shared" si="53"/>
        <v>2015</v>
      </c>
      <c r="C307" s="11" t="s">
        <v>336</v>
      </c>
      <c r="D307" s="19">
        <v>58</v>
      </c>
      <c r="E307" s="20">
        <v>42</v>
      </c>
      <c r="F307" s="20">
        <v>61</v>
      </c>
      <c r="G307" s="20">
        <v>35</v>
      </c>
      <c r="H307" s="20">
        <v>50</v>
      </c>
      <c r="I307" s="20">
        <v>87</v>
      </c>
      <c r="J307" s="20">
        <v>54</v>
      </c>
      <c r="K307" s="20">
        <v>191</v>
      </c>
      <c r="L307" s="20">
        <v>365</v>
      </c>
      <c r="M307" s="20">
        <v>510</v>
      </c>
      <c r="N307" s="21">
        <v>903</v>
      </c>
      <c r="O307" s="21">
        <f t="shared" si="64"/>
        <v>2356</v>
      </c>
      <c r="P307" s="22">
        <v>11026829</v>
      </c>
      <c r="Q307" s="23">
        <v>5447045</v>
      </c>
      <c r="R307" s="23">
        <v>5579784</v>
      </c>
      <c r="S307" s="23">
        <v>715844</v>
      </c>
      <c r="T307" s="23">
        <v>741386</v>
      </c>
      <c r="U307" s="23">
        <v>746313</v>
      </c>
      <c r="V307" s="23">
        <v>753584</v>
      </c>
      <c r="W307" s="23">
        <v>807593</v>
      </c>
      <c r="X307" s="23">
        <v>749480</v>
      </c>
      <c r="Y307" s="23">
        <v>730417</v>
      </c>
      <c r="Z307" s="23">
        <v>680446</v>
      </c>
      <c r="AA307" s="23">
        <v>705304</v>
      </c>
      <c r="AB307" s="23">
        <v>695439</v>
      </c>
      <c r="AC307" s="23">
        <v>736145</v>
      </c>
      <c r="AD307" s="23">
        <v>701482</v>
      </c>
      <c r="AE307" s="23">
        <v>642264</v>
      </c>
      <c r="AF307" s="23">
        <v>535835</v>
      </c>
      <c r="AG307" s="23">
        <v>408442</v>
      </c>
      <c r="AH307" s="23">
        <v>291462</v>
      </c>
      <c r="AI307" s="23">
        <v>204961</v>
      </c>
      <c r="AJ307" s="24">
        <v>190932</v>
      </c>
      <c r="AK307" s="32">
        <f t="shared" si="54"/>
        <v>1.396952408625343E-4</v>
      </c>
      <c r="AL307" s="25">
        <f t="shared" si="55"/>
        <v>3.6297665051868693E-5</v>
      </c>
      <c r="AM307" s="25">
        <f t="shared" si="56"/>
        <v>3.9073083961652013E-5</v>
      </c>
      <c r="AN307" s="25">
        <f t="shared" si="57"/>
        <v>2.3650294581312078E-5</v>
      </c>
      <c r="AO307" s="25">
        <f t="shared" si="58"/>
        <v>3.6081544290095615E-5</v>
      </c>
      <c r="AP307" s="25">
        <f t="shared" si="59"/>
        <v>6.0771844334667054E-5</v>
      </c>
      <c r="AQ307" s="25">
        <f t="shared" si="60"/>
        <v>1.421399579980145E-4</v>
      </c>
      <c r="AR307" s="25">
        <f t="shared" si="61"/>
        <v>3.865391193473949E-4</v>
      </c>
      <c r="AS307" s="25">
        <f t="shared" si="62"/>
        <v>1.027349659463804E-3</v>
      </c>
      <c r="AT307" s="33">
        <f t="shared" si="63"/>
        <v>1.2339471644355058E-2</v>
      </c>
      <c r="AV307">
        <f>IF(AL307&gt;'Data Spread &amp; Correlation'!C$8+'Data Spread &amp; Correlation'!C$9,1,0)</f>
        <v>0</v>
      </c>
      <c r="AW307">
        <f>IF(AM307&gt;'Data Spread &amp; Correlation'!D$8+'Data Spread &amp; Correlation'!D$9,1,0)</f>
        <v>0</v>
      </c>
    </row>
    <row r="308" spans="1:49" x14ac:dyDescent="0.2">
      <c r="A308" t="str">
        <f t="shared" si="52"/>
        <v>North Carolina</v>
      </c>
      <c r="B308" t="str">
        <f t="shared" si="53"/>
        <v>2016</v>
      </c>
      <c r="C308" s="11" t="s">
        <v>337</v>
      </c>
      <c r="D308" s="19">
        <v>53</v>
      </c>
      <c r="E308" s="20">
        <v>52</v>
      </c>
      <c r="F308" s="20">
        <v>45</v>
      </c>
      <c r="G308" s="20">
        <v>56</v>
      </c>
      <c r="H308" s="20">
        <v>29</v>
      </c>
      <c r="I308" s="20">
        <v>85</v>
      </c>
      <c r="J308" s="20">
        <v>43</v>
      </c>
      <c r="K308" s="20">
        <v>184</v>
      </c>
      <c r="L308" s="20">
        <v>323</v>
      </c>
      <c r="M308" s="20">
        <v>487</v>
      </c>
      <c r="N308" s="21">
        <v>740</v>
      </c>
      <c r="O308" s="21">
        <f t="shared" si="64"/>
        <v>2097</v>
      </c>
      <c r="P308" s="22">
        <v>6641446</v>
      </c>
      <c r="Q308" s="23">
        <v>3309453</v>
      </c>
      <c r="R308" s="23">
        <v>3331993</v>
      </c>
      <c r="S308" s="23">
        <v>487861</v>
      </c>
      <c r="T308" s="23">
        <v>501356</v>
      </c>
      <c r="U308" s="23">
        <v>482050</v>
      </c>
      <c r="V308" s="23">
        <v>474863</v>
      </c>
      <c r="W308" s="23">
        <v>494013</v>
      </c>
      <c r="X308" s="23">
        <v>492798</v>
      </c>
      <c r="Y308" s="23">
        <v>487146</v>
      </c>
      <c r="Z308" s="23">
        <v>450977</v>
      </c>
      <c r="AA308" s="23">
        <v>449334</v>
      </c>
      <c r="AB308" s="23">
        <v>423888</v>
      </c>
      <c r="AC308" s="23">
        <v>430043</v>
      </c>
      <c r="AD308" s="23">
        <v>385843</v>
      </c>
      <c r="AE308" s="23">
        <v>329567</v>
      </c>
      <c r="AF308" s="23">
        <v>251774</v>
      </c>
      <c r="AG308" s="23">
        <v>181453</v>
      </c>
      <c r="AH308" s="23">
        <v>132639</v>
      </c>
      <c r="AI308" s="23">
        <v>93841</v>
      </c>
      <c r="AJ308" s="24">
        <v>86919</v>
      </c>
      <c r="AK308" s="32">
        <f t="shared" si="54"/>
        <v>2.1522523833632942E-4</v>
      </c>
      <c r="AL308" s="25">
        <f t="shared" si="55"/>
        <v>4.372558231290027E-5</v>
      </c>
      <c r="AM308" s="25">
        <f t="shared" si="56"/>
        <v>4.6445571982379585E-5</v>
      </c>
      <c r="AN308" s="25">
        <f t="shared" si="57"/>
        <v>5.7146122635579173E-5</v>
      </c>
      <c r="AO308" s="25">
        <f t="shared" si="58"/>
        <v>3.2211091500603678E-5</v>
      </c>
      <c r="AP308" s="25">
        <f t="shared" si="59"/>
        <v>9.9539658356471427E-5</v>
      </c>
      <c r="AQ308" s="25">
        <f t="shared" si="60"/>
        <v>2.5719517479487285E-4</v>
      </c>
      <c r="AR308" s="25">
        <f t="shared" si="61"/>
        <v>7.4556756619508944E-4</v>
      </c>
      <c r="AS308" s="25">
        <f t="shared" si="62"/>
        <v>2.1503002472624514E-3</v>
      </c>
      <c r="AT308" s="33">
        <f t="shared" si="63"/>
        <v>2.4125910330307528E-2</v>
      </c>
      <c r="AV308">
        <f>IF(AL308&gt;'Data Spread &amp; Correlation'!C$8+'Data Spread &amp; Correlation'!C$9,1,0)</f>
        <v>0</v>
      </c>
      <c r="AW308">
        <f>IF(AM308&gt;'Data Spread &amp; Correlation'!D$8+'Data Spread &amp; Correlation'!D$9,1,0)</f>
        <v>0</v>
      </c>
    </row>
    <row r="309" spans="1:49" x14ac:dyDescent="0.2">
      <c r="A309" t="str">
        <f t="shared" si="52"/>
        <v>North Carolina</v>
      </c>
      <c r="B309" t="str">
        <f t="shared" si="53"/>
        <v>2017</v>
      </c>
      <c r="C309" s="11" t="s">
        <v>338</v>
      </c>
      <c r="D309" s="19">
        <v>56</v>
      </c>
      <c r="E309" s="20">
        <v>42</v>
      </c>
      <c r="F309" s="20">
        <v>46</v>
      </c>
      <c r="G309" s="20">
        <v>42</v>
      </c>
      <c r="H309" s="20">
        <v>43</v>
      </c>
      <c r="I309" s="20">
        <v>90</v>
      </c>
      <c r="J309" s="20">
        <v>60</v>
      </c>
      <c r="K309" s="20">
        <v>217</v>
      </c>
      <c r="L309" s="20">
        <v>363</v>
      </c>
      <c r="M309" s="20">
        <v>514</v>
      </c>
      <c r="N309" s="21">
        <v>813</v>
      </c>
      <c r="O309" s="21">
        <f t="shared" si="64"/>
        <v>2286</v>
      </c>
      <c r="P309" s="22">
        <v>9693667</v>
      </c>
      <c r="Q309" s="23">
        <v>4770499</v>
      </c>
      <c r="R309" s="23">
        <v>4923168</v>
      </c>
      <c r="S309" s="23">
        <v>571222</v>
      </c>
      <c r="T309" s="23">
        <v>596210</v>
      </c>
      <c r="U309" s="23">
        <v>602891</v>
      </c>
      <c r="V309" s="23">
        <v>636460</v>
      </c>
      <c r="W309" s="23">
        <v>664438</v>
      </c>
      <c r="X309" s="23">
        <v>637328</v>
      </c>
      <c r="Y309" s="23">
        <v>614749</v>
      </c>
      <c r="Z309" s="23">
        <v>569398</v>
      </c>
      <c r="AA309" s="23">
        <v>591430</v>
      </c>
      <c r="AB309" s="23">
        <v>619202</v>
      </c>
      <c r="AC309" s="23">
        <v>683233</v>
      </c>
      <c r="AD309" s="23">
        <v>690937</v>
      </c>
      <c r="AE309" s="23">
        <v>632510</v>
      </c>
      <c r="AF309" s="23">
        <v>517725</v>
      </c>
      <c r="AG309" s="23">
        <v>371844</v>
      </c>
      <c r="AH309" s="23">
        <v>269272</v>
      </c>
      <c r="AI309" s="23">
        <v>204144</v>
      </c>
      <c r="AJ309" s="24">
        <v>222317</v>
      </c>
      <c r="AK309" s="32">
        <f t="shared" si="54"/>
        <v>1.7156201967011075E-4</v>
      </c>
      <c r="AL309" s="25">
        <f t="shared" si="55"/>
        <v>5.0037486416907331E-5</v>
      </c>
      <c r="AM309" s="25">
        <f t="shared" si="56"/>
        <v>3.5360189653608505E-5</v>
      </c>
      <c r="AN309" s="25">
        <f t="shared" si="57"/>
        <v>3.3544262852843715E-5</v>
      </c>
      <c r="AO309" s="25">
        <f t="shared" si="58"/>
        <v>3.7042524818491625E-5</v>
      </c>
      <c r="AP309" s="25">
        <f t="shared" si="59"/>
        <v>6.9101337110873099E-5</v>
      </c>
      <c r="AQ309" s="25">
        <f t="shared" si="60"/>
        <v>1.6396576515719934E-4</v>
      </c>
      <c r="AR309" s="25">
        <f t="shared" si="61"/>
        <v>4.0806278096471439E-4</v>
      </c>
      <c r="AS309" s="25">
        <f t="shared" si="62"/>
        <v>1.0857258732277742E-3</v>
      </c>
      <c r="AT309" s="33">
        <f t="shared" si="63"/>
        <v>1.0282614464930707E-2</v>
      </c>
      <c r="AV309">
        <f>IF(AL309&gt;'Data Spread &amp; Correlation'!C$8+'Data Spread &amp; Correlation'!C$9,1,0)</f>
        <v>0</v>
      </c>
      <c r="AW309">
        <f>IF(AM309&gt;'Data Spread &amp; Correlation'!D$8+'Data Spread &amp; Correlation'!D$9,1,0)</f>
        <v>0</v>
      </c>
    </row>
    <row r="310" spans="1:49" x14ac:dyDescent="0.2">
      <c r="A310" t="str">
        <f t="shared" si="52"/>
        <v>North Dakota</v>
      </c>
      <c r="B310" t="str">
        <f t="shared" si="53"/>
        <v>2009</v>
      </c>
      <c r="C310" s="11" t="s">
        <v>339</v>
      </c>
      <c r="D310" s="19">
        <v>66</v>
      </c>
      <c r="E310" s="20">
        <v>47</v>
      </c>
      <c r="F310" s="20">
        <v>29</v>
      </c>
      <c r="G310" s="20">
        <v>65</v>
      </c>
      <c r="H310" s="20">
        <v>68</v>
      </c>
      <c r="I310" s="20">
        <v>56</v>
      </c>
      <c r="J310" s="20">
        <v>46</v>
      </c>
      <c r="K310" s="20">
        <v>57</v>
      </c>
      <c r="L310" s="20">
        <v>61</v>
      </c>
      <c r="M310" s="20">
        <v>49</v>
      </c>
      <c r="N310" s="21">
        <v>42</v>
      </c>
      <c r="O310" s="21">
        <f t="shared" si="64"/>
        <v>586</v>
      </c>
      <c r="P310" s="22">
        <v>2927507</v>
      </c>
      <c r="Q310" s="23">
        <v>1439587</v>
      </c>
      <c r="R310" s="23">
        <v>1487920</v>
      </c>
      <c r="S310" s="23">
        <v>205977</v>
      </c>
      <c r="T310" s="23">
        <v>198874</v>
      </c>
      <c r="U310" s="23">
        <v>198206</v>
      </c>
      <c r="V310" s="23">
        <v>211801</v>
      </c>
      <c r="W310" s="23">
        <v>216297</v>
      </c>
      <c r="X310" s="23">
        <v>198186</v>
      </c>
      <c r="Y310" s="23">
        <v>195711</v>
      </c>
      <c r="Z310" s="23">
        <v>207509</v>
      </c>
      <c r="AA310" s="23">
        <v>222612</v>
      </c>
      <c r="AB310" s="23">
        <v>217581</v>
      </c>
      <c r="AC310" s="23">
        <v>199084</v>
      </c>
      <c r="AD310" s="23">
        <v>168931</v>
      </c>
      <c r="AE310" s="23">
        <v>142741</v>
      </c>
      <c r="AF310" s="23">
        <v>102375</v>
      </c>
      <c r="AG310" s="23">
        <v>81355</v>
      </c>
      <c r="AH310" s="23">
        <v>69133</v>
      </c>
      <c r="AI310" s="23">
        <v>48626</v>
      </c>
      <c r="AJ310" s="24">
        <v>43566</v>
      </c>
      <c r="AK310" s="32">
        <f t="shared" si="54"/>
        <v>5.4860494132840071E-4</v>
      </c>
      <c r="AL310" s="25">
        <f t="shared" si="55"/>
        <v>1.1584567341593634E-4</v>
      </c>
      <c r="AM310" s="25">
        <f t="shared" si="56"/>
        <v>6.7741498441945542E-5</v>
      </c>
      <c r="AN310" s="25">
        <f t="shared" si="57"/>
        <v>1.6501775844954391E-4</v>
      </c>
      <c r="AO310" s="25">
        <f t="shared" si="58"/>
        <v>1.5809504767263165E-4</v>
      </c>
      <c r="AP310" s="25">
        <f t="shared" si="59"/>
        <v>1.3440053760215042E-4</v>
      </c>
      <c r="AQ310" s="25">
        <f t="shared" si="60"/>
        <v>1.8288457095921352E-4</v>
      </c>
      <c r="AR310" s="25">
        <f t="shared" si="61"/>
        <v>3.3200892614162087E-4</v>
      </c>
      <c r="AS310" s="25">
        <f t="shared" si="62"/>
        <v>4.1610407697076232E-4</v>
      </c>
      <c r="AT310" s="33">
        <f t="shared" si="63"/>
        <v>1.345085617224441E-2</v>
      </c>
      <c r="AV310">
        <f>IF(AL310&gt;'Data Spread &amp; Correlation'!C$8+'Data Spread &amp; Correlation'!C$9,1,0)</f>
        <v>0</v>
      </c>
      <c r="AW310">
        <f>IF(AM310&gt;'Data Spread &amp; Correlation'!D$8+'Data Spread &amp; Correlation'!D$9,1,0)</f>
        <v>0</v>
      </c>
    </row>
    <row r="311" spans="1:49" x14ac:dyDescent="0.2">
      <c r="A311" t="str">
        <f t="shared" si="52"/>
        <v>North Dakota</v>
      </c>
      <c r="B311" t="str">
        <f t="shared" si="53"/>
        <v>2010</v>
      </c>
      <c r="C311" s="11" t="s">
        <v>340</v>
      </c>
      <c r="D311" s="19">
        <v>68</v>
      </c>
      <c r="E311" s="20">
        <v>63</v>
      </c>
      <c r="F311" s="20">
        <v>49</v>
      </c>
      <c r="G311" s="20">
        <v>49</v>
      </c>
      <c r="H311" s="20">
        <v>75</v>
      </c>
      <c r="I311" s="20">
        <v>63</v>
      </c>
      <c r="J311" s="20">
        <v>57</v>
      </c>
      <c r="K311" s="20">
        <v>50</v>
      </c>
      <c r="L311" s="20">
        <v>62</v>
      </c>
      <c r="M311" s="20">
        <v>65</v>
      </c>
      <c r="N311" s="21">
        <v>66</v>
      </c>
      <c r="O311" s="21">
        <f t="shared" si="64"/>
        <v>667</v>
      </c>
      <c r="P311" s="22">
        <v>7904109</v>
      </c>
      <c r="Q311" s="23">
        <v>3881229</v>
      </c>
      <c r="R311" s="23">
        <v>4022880</v>
      </c>
      <c r="S311" s="23">
        <v>495546</v>
      </c>
      <c r="T311" s="23">
        <v>497438</v>
      </c>
      <c r="U311" s="23">
        <v>521783</v>
      </c>
      <c r="V311" s="23">
        <v>563223</v>
      </c>
      <c r="W311" s="23">
        <v>526124</v>
      </c>
      <c r="X311" s="23">
        <v>520684</v>
      </c>
      <c r="Y311" s="23">
        <v>506222</v>
      </c>
      <c r="Z311" s="23">
        <v>544589</v>
      </c>
      <c r="AA311" s="23">
        <v>588985</v>
      </c>
      <c r="AB311" s="23">
        <v>605604</v>
      </c>
      <c r="AC311" s="23">
        <v>567615</v>
      </c>
      <c r="AD311" s="23">
        <v>504670</v>
      </c>
      <c r="AE311" s="23">
        <v>418945</v>
      </c>
      <c r="AF311" s="23">
        <v>312675</v>
      </c>
      <c r="AG311" s="23">
        <v>242828</v>
      </c>
      <c r="AH311" s="23">
        <v>195745</v>
      </c>
      <c r="AI311" s="23">
        <v>155505</v>
      </c>
      <c r="AJ311" s="24">
        <v>141594</v>
      </c>
      <c r="AK311" s="32">
        <f t="shared" si="54"/>
        <v>2.6435487321055964E-4</v>
      </c>
      <c r="AL311" s="25">
        <f t="shared" si="55"/>
        <v>5.5925064338352528E-5</v>
      </c>
      <c r="AM311" s="25">
        <f t="shared" si="56"/>
        <v>4.4981075818816227E-5</v>
      </c>
      <c r="AN311" s="25">
        <f t="shared" si="57"/>
        <v>4.7716149287276539E-5</v>
      </c>
      <c r="AO311" s="25">
        <f t="shared" si="58"/>
        <v>6.6162420803582295E-5</v>
      </c>
      <c r="AP311" s="25">
        <f t="shared" si="59"/>
        <v>5.3698414362535894E-5</v>
      </c>
      <c r="AQ311" s="25">
        <f t="shared" si="60"/>
        <v>5.4135110408557679E-5</v>
      </c>
      <c r="AR311" s="25">
        <f t="shared" si="61"/>
        <v>1.1161055835882075E-4</v>
      </c>
      <c r="AS311" s="25">
        <f t="shared" si="62"/>
        <v>1.8505338078291815E-4</v>
      </c>
      <c r="AT311" s="33">
        <f t="shared" si="63"/>
        <v>4.7106515812816926E-3</v>
      </c>
      <c r="AV311">
        <f>IF(AL311&gt;'Data Spread &amp; Correlation'!C$8+'Data Spread &amp; Correlation'!C$9,1,0)</f>
        <v>0</v>
      </c>
      <c r="AW311">
        <f>IF(AM311&gt;'Data Spread &amp; Correlation'!D$8+'Data Spread &amp; Correlation'!D$9,1,0)</f>
        <v>0</v>
      </c>
    </row>
    <row r="312" spans="1:49" x14ac:dyDescent="0.2">
      <c r="A312" t="str">
        <f t="shared" si="52"/>
        <v>North Dakota</v>
      </c>
      <c r="B312" t="str">
        <f t="shared" si="53"/>
        <v>2011</v>
      </c>
      <c r="C312" s="11" t="s">
        <v>341</v>
      </c>
      <c r="D312" s="19">
        <v>35</v>
      </c>
      <c r="E312" s="20">
        <v>56</v>
      </c>
      <c r="F312" s="20">
        <v>43</v>
      </c>
      <c r="G312" s="20">
        <v>57</v>
      </c>
      <c r="H312" s="20">
        <v>52</v>
      </c>
      <c r="I312" s="20">
        <v>45</v>
      </c>
      <c r="J312" s="20">
        <v>60</v>
      </c>
      <c r="K312" s="20">
        <v>50</v>
      </c>
      <c r="L312" s="20">
        <v>57</v>
      </c>
      <c r="M312" s="20">
        <v>50</v>
      </c>
      <c r="N312" s="21">
        <v>68</v>
      </c>
      <c r="O312" s="21">
        <f t="shared" si="64"/>
        <v>573</v>
      </c>
      <c r="P312" s="22">
        <v>2493618</v>
      </c>
      <c r="Q312" s="23">
        <v>1225806</v>
      </c>
      <c r="R312" s="23">
        <v>1267812</v>
      </c>
      <c r="S312" s="23">
        <v>168670</v>
      </c>
      <c r="T312" s="23">
        <v>163809</v>
      </c>
      <c r="U312" s="23">
        <v>161495</v>
      </c>
      <c r="V312" s="23">
        <v>168469</v>
      </c>
      <c r="W312" s="23">
        <v>173280</v>
      </c>
      <c r="X312" s="23">
        <v>190229</v>
      </c>
      <c r="Y312" s="23">
        <v>168978</v>
      </c>
      <c r="Z312" s="23">
        <v>159757</v>
      </c>
      <c r="AA312" s="23">
        <v>171128</v>
      </c>
      <c r="AB312" s="23">
        <v>186394</v>
      </c>
      <c r="AC312" s="23">
        <v>183210</v>
      </c>
      <c r="AD312" s="23">
        <v>162212</v>
      </c>
      <c r="AE312" s="23">
        <v>126725</v>
      </c>
      <c r="AF312" s="23">
        <v>88666</v>
      </c>
      <c r="AG312" s="23">
        <v>69425</v>
      </c>
      <c r="AH312" s="23">
        <v>57210</v>
      </c>
      <c r="AI312" s="23">
        <v>47796</v>
      </c>
      <c r="AJ312" s="24">
        <v>48700</v>
      </c>
      <c r="AK312" s="32">
        <f t="shared" si="54"/>
        <v>5.3951502934724606E-4</v>
      </c>
      <c r="AL312" s="25">
        <f t="shared" si="55"/>
        <v>1.8444285960209528E-4</v>
      </c>
      <c r="AM312" s="25">
        <f t="shared" si="56"/>
        <v>1.2582333818094565E-4</v>
      </c>
      <c r="AN312" s="25">
        <f t="shared" si="57"/>
        <v>1.5868287644728527E-4</v>
      </c>
      <c r="AO312" s="25">
        <f t="shared" si="58"/>
        <v>1.5715429832116899E-4</v>
      </c>
      <c r="AP312" s="25">
        <f t="shared" si="59"/>
        <v>1.217519290916765E-4</v>
      </c>
      <c r="AQ312" s="25">
        <f t="shared" si="60"/>
        <v>1.7304810391192542E-4</v>
      </c>
      <c r="AR312" s="25">
        <f t="shared" si="61"/>
        <v>3.6055183407025066E-4</v>
      </c>
      <c r="AS312" s="25">
        <f t="shared" si="62"/>
        <v>4.7616326686094126E-4</v>
      </c>
      <c r="AT312" s="33">
        <f t="shared" si="63"/>
        <v>1.1765913757700206E-2</v>
      </c>
      <c r="AV312">
        <f>IF(AL312&gt;'Data Spread &amp; Correlation'!C$8+'Data Spread &amp; Correlation'!C$9,1,0)</f>
        <v>0</v>
      </c>
      <c r="AW312">
        <f>IF(AM312&gt;'Data Spread &amp; Correlation'!D$8+'Data Spread &amp; Correlation'!D$9,1,0)</f>
        <v>0</v>
      </c>
    </row>
    <row r="313" spans="1:49" x14ac:dyDescent="0.2">
      <c r="A313" t="str">
        <f t="shared" si="52"/>
        <v>North Dakota</v>
      </c>
      <c r="B313" t="str">
        <f t="shared" si="53"/>
        <v>2012</v>
      </c>
      <c r="C313" s="11" t="s">
        <v>342</v>
      </c>
      <c r="D313" s="19">
        <v>60</v>
      </c>
      <c r="E313" s="20">
        <v>56</v>
      </c>
      <c r="F313" s="20">
        <v>48</v>
      </c>
      <c r="G313" s="20">
        <v>66</v>
      </c>
      <c r="H313" s="20">
        <v>48</v>
      </c>
      <c r="I313" s="20">
        <v>69</v>
      </c>
      <c r="J313" s="20">
        <v>49</v>
      </c>
      <c r="K313" s="20">
        <v>43</v>
      </c>
      <c r="L313" s="20">
        <v>52</v>
      </c>
      <c r="M313" s="20">
        <v>63</v>
      </c>
      <c r="N313" s="21">
        <v>78</v>
      </c>
      <c r="O313" s="21">
        <f t="shared" si="64"/>
        <v>632</v>
      </c>
      <c r="P313" s="22">
        <v>2266246</v>
      </c>
      <c r="Q313" s="23">
        <v>1118484</v>
      </c>
      <c r="R313" s="23">
        <v>1147762</v>
      </c>
      <c r="S313" s="23">
        <v>150003</v>
      </c>
      <c r="T313" s="23">
        <v>150764</v>
      </c>
      <c r="U313" s="23">
        <v>150730</v>
      </c>
      <c r="V313" s="23">
        <v>167506</v>
      </c>
      <c r="W313" s="23">
        <v>164765</v>
      </c>
      <c r="X313" s="23">
        <v>148713</v>
      </c>
      <c r="Y313" s="23">
        <v>140470</v>
      </c>
      <c r="Z313" s="23">
        <v>135240</v>
      </c>
      <c r="AA313" s="23">
        <v>148715</v>
      </c>
      <c r="AB313" s="23">
        <v>163502</v>
      </c>
      <c r="AC313" s="23">
        <v>167359</v>
      </c>
      <c r="AD313" s="23">
        <v>148221</v>
      </c>
      <c r="AE313" s="23">
        <v>124613</v>
      </c>
      <c r="AF313" s="23">
        <v>90961</v>
      </c>
      <c r="AG313" s="23">
        <v>69527</v>
      </c>
      <c r="AH313" s="23">
        <v>55365</v>
      </c>
      <c r="AI313" s="23">
        <v>45332</v>
      </c>
      <c r="AJ313" s="24">
        <v>43753</v>
      </c>
      <c r="AK313" s="32">
        <f t="shared" si="54"/>
        <v>7.7331786697599385E-4</v>
      </c>
      <c r="AL313" s="25">
        <f t="shared" si="55"/>
        <v>1.6252396399264995E-4</v>
      </c>
      <c r="AM313" s="25">
        <f t="shared" si="56"/>
        <v>1.4446039527975658E-4</v>
      </c>
      <c r="AN313" s="25">
        <f t="shared" si="57"/>
        <v>2.2822918359654613E-4</v>
      </c>
      <c r="AO313" s="25">
        <f t="shared" si="58"/>
        <v>1.6904086915180223E-4</v>
      </c>
      <c r="AP313" s="25">
        <f t="shared" si="59"/>
        <v>2.0854679155294821E-4</v>
      </c>
      <c r="AQ313" s="25">
        <f t="shared" si="60"/>
        <v>1.576049905803529E-4</v>
      </c>
      <c r="AR313" s="25">
        <f t="shared" si="61"/>
        <v>3.2401176411943572E-4</v>
      </c>
      <c r="AS313" s="25">
        <f t="shared" si="62"/>
        <v>6.2563929411998368E-4</v>
      </c>
      <c r="AT313" s="33">
        <f t="shared" si="63"/>
        <v>1.4444723790368661E-2</v>
      </c>
      <c r="AV313">
        <f>IF(AL313&gt;'Data Spread &amp; Correlation'!C$8+'Data Spread &amp; Correlation'!C$9,1,0)</f>
        <v>0</v>
      </c>
      <c r="AW313">
        <f>IF(AM313&gt;'Data Spread &amp; Correlation'!D$8+'Data Spread &amp; Correlation'!D$9,1,0)</f>
        <v>0</v>
      </c>
    </row>
    <row r="314" spans="1:49" x14ac:dyDescent="0.2">
      <c r="A314" t="str">
        <f t="shared" si="52"/>
        <v>North Dakota</v>
      </c>
      <c r="B314" t="str">
        <f t="shared" si="53"/>
        <v>2013</v>
      </c>
      <c r="C314" s="11" t="s">
        <v>343</v>
      </c>
      <c r="D314" s="19">
        <v>51</v>
      </c>
      <c r="E314" s="20">
        <v>58</v>
      </c>
      <c r="F314" s="20">
        <v>45</v>
      </c>
      <c r="G314" s="20">
        <v>47</v>
      </c>
      <c r="H314" s="20">
        <v>72</v>
      </c>
      <c r="I314" s="20">
        <v>54</v>
      </c>
      <c r="J314" s="20">
        <v>61</v>
      </c>
      <c r="K314" s="20">
        <v>57</v>
      </c>
      <c r="L314" s="20">
        <v>40</v>
      </c>
      <c r="M314" s="20">
        <v>55</v>
      </c>
      <c r="N314" s="21">
        <v>67</v>
      </c>
      <c r="O314" s="21">
        <f t="shared" si="64"/>
        <v>607</v>
      </c>
      <c r="P314" s="22">
        <v>2021597</v>
      </c>
      <c r="Q314" s="23">
        <v>990833</v>
      </c>
      <c r="R314" s="23">
        <v>1030764</v>
      </c>
      <c r="S314" s="23">
        <v>131027</v>
      </c>
      <c r="T314" s="23">
        <v>129891</v>
      </c>
      <c r="U314" s="23">
        <v>133318</v>
      </c>
      <c r="V314" s="23">
        <v>130651</v>
      </c>
      <c r="W314" s="23">
        <v>132387</v>
      </c>
      <c r="X314" s="23">
        <v>133107</v>
      </c>
      <c r="Y314" s="23">
        <v>132557</v>
      </c>
      <c r="Z314" s="23">
        <v>127060</v>
      </c>
      <c r="AA314" s="23">
        <v>134491</v>
      </c>
      <c r="AB314" s="23">
        <v>145145</v>
      </c>
      <c r="AC314" s="23">
        <v>150812</v>
      </c>
      <c r="AD314" s="23">
        <v>139692</v>
      </c>
      <c r="AE314" s="23">
        <v>119760</v>
      </c>
      <c r="AF314" s="23">
        <v>90097</v>
      </c>
      <c r="AG314" s="23">
        <v>67729</v>
      </c>
      <c r="AH314" s="23">
        <v>49569</v>
      </c>
      <c r="AI314" s="23">
        <v>39564</v>
      </c>
      <c r="AJ314" s="24">
        <v>35790</v>
      </c>
      <c r="AK314" s="32">
        <f t="shared" si="54"/>
        <v>8.3188961053828599E-4</v>
      </c>
      <c r="AL314" s="25">
        <f t="shared" si="55"/>
        <v>2.3175499318032439E-4</v>
      </c>
      <c r="AM314" s="25">
        <f t="shared" si="56"/>
        <v>1.7107794311088133E-4</v>
      </c>
      <c r="AN314" s="25">
        <f t="shared" si="57"/>
        <v>1.7691520115634785E-4</v>
      </c>
      <c r="AO314" s="25">
        <f t="shared" si="58"/>
        <v>2.7528092035587705E-4</v>
      </c>
      <c r="AP314" s="25">
        <f t="shared" si="59"/>
        <v>1.8245893829171129E-4</v>
      </c>
      <c r="AQ314" s="25">
        <f t="shared" si="60"/>
        <v>2.1969381619721566E-4</v>
      </c>
      <c r="AR314" s="25">
        <f t="shared" si="61"/>
        <v>2.5344366580918226E-4</v>
      </c>
      <c r="AS314" s="25">
        <f t="shared" si="62"/>
        <v>6.1705541157595955E-4</v>
      </c>
      <c r="AT314" s="33">
        <f t="shared" si="63"/>
        <v>1.6960044705224924E-2</v>
      </c>
      <c r="AV314">
        <f>IF(AL314&gt;'Data Spread &amp; Correlation'!C$8+'Data Spread &amp; Correlation'!C$9,1,0)</f>
        <v>0</v>
      </c>
      <c r="AW314">
        <f>IF(AM314&gt;'Data Spread &amp; Correlation'!D$8+'Data Spread &amp; Correlation'!D$9,1,0)</f>
        <v>0</v>
      </c>
    </row>
    <row r="315" spans="1:49" x14ac:dyDescent="0.2">
      <c r="A315" t="str">
        <f t="shared" si="52"/>
        <v>North Dakota</v>
      </c>
      <c r="B315" t="str">
        <f t="shared" si="53"/>
        <v>2014</v>
      </c>
      <c r="C315" s="11" t="s">
        <v>344</v>
      </c>
      <c r="D315" s="19">
        <v>59</v>
      </c>
      <c r="E315" s="20">
        <v>83</v>
      </c>
      <c r="F315" s="20">
        <v>42</v>
      </c>
      <c r="G315" s="20">
        <v>51</v>
      </c>
      <c r="H315" s="20">
        <v>48</v>
      </c>
      <c r="I315" s="20">
        <v>58</v>
      </c>
      <c r="J315" s="20">
        <v>47</v>
      </c>
      <c r="K315" s="20">
        <v>55</v>
      </c>
      <c r="L315" s="20">
        <v>62</v>
      </c>
      <c r="M315" s="20">
        <v>64</v>
      </c>
      <c r="N315" s="21">
        <v>93</v>
      </c>
      <c r="O315" s="21">
        <f t="shared" si="64"/>
        <v>662</v>
      </c>
      <c r="P315" s="22">
        <v>8026184</v>
      </c>
      <c r="Q315" s="23">
        <v>3921923</v>
      </c>
      <c r="R315" s="23">
        <v>4104261</v>
      </c>
      <c r="S315" s="23">
        <v>508105</v>
      </c>
      <c r="T315" s="23">
        <v>510965</v>
      </c>
      <c r="U315" s="23">
        <v>515711</v>
      </c>
      <c r="V315" s="23">
        <v>547123</v>
      </c>
      <c r="W315" s="23">
        <v>584300</v>
      </c>
      <c r="X315" s="23">
        <v>613029</v>
      </c>
      <c r="Y315" s="23">
        <v>589086</v>
      </c>
      <c r="Z315" s="23">
        <v>532954</v>
      </c>
      <c r="AA315" s="23">
        <v>537920</v>
      </c>
      <c r="AB315" s="23">
        <v>542995</v>
      </c>
      <c r="AC315" s="23">
        <v>564825</v>
      </c>
      <c r="AD315" s="23">
        <v>519768</v>
      </c>
      <c r="AE315" s="23">
        <v>442390</v>
      </c>
      <c r="AF315" s="23">
        <v>323421</v>
      </c>
      <c r="AG315" s="23">
        <v>232702</v>
      </c>
      <c r="AH315" s="23">
        <v>173366</v>
      </c>
      <c r="AI315" s="23">
        <v>137136</v>
      </c>
      <c r="AJ315" s="24">
        <v>144611</v>
      </c>
      <c r="AK315" s="32">
        <f t="shared" si="54"/>
        <v>2.7946979462906287E-4</v>
      </c>
      <c r="AL315" s="25">
        <f t="shared" si="55"/>
        <v>4.5778804608269796E-5</v>
      </c>
      <c r="AM315" s="25">
        <f t="shared" si="56"/>
        <v>3.7121394915959817E-5</v>
      </c>
      <c r="AN315" s="25">
        <f t="shared" si="57"/>
        <v>4.2425225539985777E-5</v>
      </c>
      <c r="AO315" s="25">
        <f t="shared" si="58"/>
        <v>4.4823200488572888E-5</v>
      </c>
      <c r="AP315" s="25">
        <f t="shared" si="59"/>
        <v>5.2355075734325071E-5</v>
      </c>
      <c r="AQ315" s="25">
        <f t="shared" si="60"/>
        <v>5.7163168627190128E-5</v>
      </c>
      <c r="AR315" s="25">
        <f t="shared" si="61"/>
        <v>1.1148612806879054E-4</v>
      </c>
      <c r="AS315" s="25">
        <f t="shared" si="62"/>
        <v>2.0611783498979074E-4</v>
      </c>
      <c r="AT315" s="33">
        <f t="shared" si="63"/>
        <v>4.5777983694186477E-3</v>
      </c>
      <c r="AV315">
        <f>IF(AL315&gt;'Data Spread &amp; Correlation'!C$8+'Data Spread &amp; Correlation'!C$9,1,0)</f>
        <v>0</v>
      </c>
      <c r="AW315">
        <f>IF(AM315&gt;'Data Spread &amp; Correlation'!D$8+'Data Spread &amp; Correlation'!D$9,1,0)</f>
        <v>0</v>
      </c>
    </row>
    <row r="316" spans="1:49" x14ac:dyDescent="0.2">
      <c r="A316" t="str">
        <f t="shared" si="52"/>
        <v>North Dakota</v>
      </c>
      <c r="B316" t="str">
        <f t="shared" si="53"/>
        <v>2015</v>
      </c>
      <c r="C316" s="11" t="s">
        <v>345</v>
      </c>
      <c r="D316" s="19">
        <v>43</v>
      </c>
      <c r="E316" s="20">
        <v>67</v>
      </c>
      <c r="F316" s="20">
        <v>48</v>
      </c>
      <c r="G316" s="20">
        <v>57</v>
      </c>
      <c r="H316" s="20">
        <v>37</v>
      </c>
      <c r="I316" s="20">
        <v>59</v>
      </c>
      <c r="J316" s="20">
        <v>57</v>
      </c>
      <c r="K316" s="20">
        <v>67</v>
      </c>
      <c r="L316" s="20">
        <v>73</v>
      </c>
      <c r="M316" s="20">
        <v>52</v>
      </c>
      <c r="N316" s="21">
        <v>92</v>
      </c>
      <c r="O316" s="21">
        <f t="shared" si="64"/>
        <v>652</v>
      </c>
      <c r="P316" s="22">
        <v>1840041</v>
      </c>
      <c r="Q316" s="23">
        <v>911150</v>
      </c>
      <c r="R316" s="23">
        <v>928891</v>
      </c>
      <c r="S316" s="23">
        <v>120551</v>
      </c>
      <c r="T316" s="23">
        <v>125709</v>
      </c>
      <c r="U316" s="23">
        <v>124787</v>
      </c>
      <c r="V316" s="23">
        <v>125186</v>
      </c>
      <c r="W316" s="23">
        <v>131550</v>
      </c>
      <c r="X316" s="23">
        <v>122021</v>
      </c>
      <c r="Y316" s="23">
        <v>121132</v>
      </c>
      <c r="Z316" s="23">
        <v>116936</v>
      </c>
      <c r="AA316" s="23">
        <v>118674</v>
      </c>
      <c r="AB316" s="23">
        <v>121074</v>
      </c>
      <c r="AC316" s="23">
        <v>126949</v>
      </c>
      <c r="AD316" s="23">
        <v>118272</v>
      </c>
      <c r="AE316" s="23">
        <v>106036</v>
      </c>
      <c r="AF316" s="23">
        <v>85040</v>
      </c>
      <c r="AG316" s="23">
        <v>64976</v>
      </c>
      <c r="AH316" s="23">
        <v>47478</v>
      </c>
      <c r="AI316" s="23">
        <v>33675</v>
      </c>
      <c r="AJ316" s="24">
        <v>30948</v>
      </c>
      <c r="AK316" s="32">
        <f t="shared" si="54"/>
        <v>9.1247687700641222E-4</v>
      </c>
      <c r="AL316" s="25">
        <f t="shared" si="55"/>
        <v>2.275485436893204E-4</v>
      </c>
      <c r="AM316" s="25">
        <f t="shared" si="56"/>
        <v>1.8696248286177239E-4</v>
      </c>
      <c r="AN316" s="25">
        <f t="shared" si="57"/>
        <v>2.3442030326584497E-4</v>
      </c>
      <c r="AO316" s="25">
        <f t="shared" si="58"/>
        <v>1.5703917490768644E-4</v>
      </c>
      <c r="AP316" s="25">
        <f t="shared" si="59"/>
        <v>2.3788116424686419E-4</v>
      </c>
      <c r="AQ316" s="25">
        <f t="shared" si="60"/>
        <v>2.9869643525866222E-4</v>
      </c>
      <c r="AR316" s="25">
        <f t="shared" si="61"/>
        <v>4.8661476109215015E-4</v>
      </c>
      <c r="AS316" s="25">
        <f t="shared" si="62"/>
        <v>6.407649748006851E-4</v>
      </c>
      <c r="AT316" s="33">
        <f t="shared" si="63"/>
        <v>2.1067597259919867E-2</v>
      </c>
      <c r="AV316">
        <f>IF(AL316&gt;'Data Spread &amp; Correlation'!C$8+'Data Spread &amp; Correlation'!C$9,1,0)</f>
        <v>0</v>
      </c>
      <c r="AW316">
        <f>IF(AM316&gt;'Data Spread &amp; Correlation'!D$8+'Data Spread &amp; Correlation'!D$9,1,0)</f>
        <v>0</v>
      </c>
    </row>
    <row r="317" spans="1:49" x14ac:dyDescent="0.2">
      <c r="A317" t="str">
        <f t="shared" si="52"/>
        <v>North Dakota</v>
      </c>
      <c r="B317" t="str">
        <f t="shared" si="53"/>
        <v>2016</v>
      </c>
      <c r="C317" s="11" t="s">
        <v>346</v>
      </c>
      <c r="D317" s="19">
        <v>46</v>
      </c>
      <c r="E317" s="20">
        <v>68</v>
      </c>
      <c r="F317" s="20">
        <v>51</v>
      </c>
      <c r="G317" s="20">
        <v>45</v>
      </c>
      <c r="H317" s="20">
        <v>53</v>
      </c>
      <c r="I317" s="20">
        <v>57</v>
      </c>
      <c r="J317" s="20">
        <v>54</v>
      </c>
      <c r="K317" s="20">
        <v>51</v>
      </c>
      <c r="L317" s="20">
        <v>46</v>
      </c>
      <c r="M317" s="20">
        <v>58</v>
      </c>
      <c r="N317" s="21">
        <v>61</v>
      </c>
      <c r="O317" s="21">
        <f t="shared" si="64"/>
        <v>590</v>
      </c>
      <c r="P317" s="22">
        <v>3040697</v>
      </c>
      <c r="Q317" s="23">
        <v>1512771</v>
      </c>
      <c r="R317" s="23">
        <v>1527926</v>
      </c>
      <c r="S317" s="23">
        <v>217984</v>
      </c>
      <c r="T317" s="23">
        <v>216528</v>
      </c>
      <c r="U317" s="23">
        <v>208124</v>
      </c>
      <c r="V317" s="23">
        <v>206426</v>
      </c>
      <c r="W317" s="23">
        <v>222846</v>
      </c>
      <c r="X317" s="23">
        <v>243225</v>
      </c>
      <c r="Y317" s="23">
        <v>233144</v>
      </c>
      <c r="Z317" s="23">
        <v>201969</v>
      </c>
      <c r="AA317" s="23">
        <v>191359</v>
      </c>
      <c r="AB317" s="23">
        <v>182708</v>
      </c>
      <c r="AC317" s="23">
        <v>194633</v>
      </c>
      <c r="AD317" s="23">
        <v>184161</v>
      </c>
      <c r="AE317" s="23">
        <v>164470</v>
      </c>
      <c r="AF317" s="23">
        <v>125759</v>
      </c>
      <c r="AG317" s="23">
        <v>90109</v>
      </c>
      <c r="AH317" s="23">
        <v>63741</v>
      </c>
      <c r="AI317" s="23">
        <v>47886</v>
      </c>
      <c r="AJ317" s="24">
        <v>46552</v>
      </c>
      <c r="AK317" s="32">
        <f t="shared" si="54"/>
        <v>5.2297416324133879E-4</v>
      </c>
      <c r="AL317" s="25">
        <f t="shared" si="55"/>
        <v>1.2716294754292926E-4</v>
      </c>
      <c r="AM317" s="25">
        <f t="shared" si="56"/>
        <v>1.1880579213179523E-4</v>
      </c>
      <c r="AN317" s="25">
        <f t="shared" si="57"/>
        <v>9.4464585226998395E-5</v>
      </c>
      <c r="AO317" s="25">
        <f t="shared" si="58"/>
        <v>1.3474758979782777E-4</v>
      </c>
      <c r="AP317" s="25">
        <f t="shared" si="59"/>
        <v>1.5105700149201914E-4</v>
      </c>
      <c r="AQ317" s="25">
        <f t="shared" si="60"/>
        <v>1.4628647481147689E-4</v>
      </c>
      <c r="AR317" s="25">
        <f t="shared" si="61"/>
        <v>2.1309318657698222E-4</v>
      </c>
      <c r="AS317" s="25">
        <f t="shared" si="62"/>
        <v>5.1958755498221758E-4</v>
      </c>
      <c r="AT317" s="33">
        <f t="shared" si="63"/>
        <v>1.2673998968895E-2</v>
      </c>
      <c r="AV317">
        <f>IF(AL317&gt;'Data Spread &amp; Correlation'!C$8+'Data Spread &amp; Correlation'!C$9,1,0)</f>
        <v>0</v>
      </c>
      <c r="AW317">
        <f>IF(AM317&gt;'Data Spread &amp; Correlation'!D$8+'Data Spread &amp; Correlation'!D$9,1,0)</f>
        <v>0</v>
      </c>
    </row>
    <row r="318" spans="1:49" x14ac:dyDescent="0.2">
      <c r="A318" t="str">
        <f t="shared" si="52"/>
        <v>North Dakota</v>
      </c>
      <c r="B318" t="str">
        <f t="shared" si="53"/>
        <v>2017</v>
      </c>
      <c r="C318" s="11" t="s">
        <v>347</v>
      </c>
      <c r="D318" s="19">
        <v>46</v>
      </c>
      <c r="E318" s="20">
        <v>49</v>
      </c>
      <c r="F318" s="20">
        <v>41</v>
      </c>
      <c r="G318" s="20">
        <v>68</v>
      </c>
      <c r="H318" s="20">
        <v>42</v>
      </c>
      <c r="I318" s="20">
        <v>55</v>
      </c>
      <c r="J318" s="20">
        <v>37</v>
      </c>
      <c r="K318" s="20">
        <v>55</v>
      </c>
      <c r="L318" s="20">
        <v>62</v>
      </c>
      <c r="M318" s="20">
        <v>66</v>
      </c>
      <c r="N318" s="21">
        <v>60</v>
      </c>
      <c r="O318" s="21">
        <f t="shared" si="64"/>
        <v>581</v>
      </c>
      <c r="P318" s="22">
        <v>6466959</v>
      </c>
      <c r="Q318" s="23">
        <v>3174507</v>
      </c>
      <c r="R318" s="23">
        <v>3292452</v>
      </c>
      <c r="S318" s="23">
        <v>368338</v>
      </c>
      <c r="T318" s="23">
        <v>393353</v>
      </c>
      <c r="U318" s="23">
        <v>406529</v>
      </c>
      <c r="V318" s="23">
        <v>428582</v>
      </c>
      <c r="W318" s="23">
        <v>425389</v>
      </c>
      <c r="X318" s="23">
        <v>406938</v>
      </c>
      <c r="Y318" s="23">
        <v>395579</v>
      </c>
      <c r="Z318" s="23">
        <v>374393</v>
      </c>
      <c r="AA318" s="23">
        <v>413957</v>
      </c>
      <c r="AB318" s="23">
        <v>444997</v>
      </c>
      <c r="AC318" s="23">
        <v>479166</v>
      </c>
      <c r="AD318" s="23">
        <v>468149</v>
      </c>
      <c r="AE318" s="23">
        <v>409327</v>
      </c>
      <c r="AF318" s="23">
        <v>331350</v>
      </c>
      <c r="AG318" s="23">
        <v>243798</v>
      </c>
      <c r="AH318" s="23">
        <v>179559</v>
      </c>
      <c r="AI318" s="23">
        <v>140792</v>
      </c>
      <c r="AJ318" s="24">
        <v>158506</v>
      </c>
      <c r="AK318" s="32">
        <f t="shared" si="54"/>
        <v>2.5791528433123922E-4</v>
      </c>
      <c r="AL318" s="25">
        <f t="shared" si="55"/>
        <v>4.6256822881375005E-5</v>
      </c>
      <c r="AM318" s="25">
        <f t="shared" si="56"/>
        <v>4.8010998031549083E-5</v>
      </c>
      <c r="AN318" s="25">
        <f t="shared" si="57"/>
        <v>8.4733407516600899E-5</v>
      </c>
      <c r="AO318" s="25">
        <f t="shared" si="58"/>
        <v>5.3275829263651929E-5</v>
      </c>
      <c r="AP318" s="25">
        <f t="shared" si="59"/>
        <v>5.9513310963542145E-5</v>
      </c>
      <c r="AQ318" s="25">
        <f t="shared" si="60"/>
        <v>6.2679776996749765E-5</v>
      </c>
      <c r="AR318" s="25">
        <f t="shared" si="61"/>
        <v>1.077983406010279E-4</v>
      </c>
      <c r="AS318" s="25">
        <f t="shared" si="62"/>
        <v>2.060240174059079E-4</v>
      </c>
      <c r="AT318" s="33">
        <f t="shared" si="63"/>
        <v>3.665476385751959E-3</v>
      </c>
      <c r="AV318">
        <f>IF(AL318&gt;'Data Spread &amp; Correlation'!C$8+'Data Spread &amp; Correlation'!C$9,1,0)</f>
        <v>0</v>
      </c>
      <c r="AW318">
        <f>IF(AM318&gt;'Data Spread &amp; Correlation'!D$8+'Data Spread &amp; Correlation'!D$9,1,0)</f>
        <v>0</v>
      </c>
    </row>
    <row r="319" spans="1:49" x14ac:dyDescent="0.2">
      <c r="A319" t="str">
        <f t="shared" si="52"/>
        <v>Ohio</v>
      </c>
      <c r="B319" t="str">
        <f t="shared" si="53"/>
        <v>2009</v>
      </c>
      <c r="C319" s="11" t="s">
        <v>348</v>
      </c>
      <c r="D319" s="19">
        <v>55</v>
      </c>
      <c r="E319" s="20">
        <v>44</v>
      </c>
      <c r="F319" s="20">
        <v>56</v>
      </c>
      <c r="G319" s="20">
        <v>68</v>
      </c>
      <c r="H319" s="20">
        <v>83</v>
      </c>
      <c r="I319" s="20">
        <v>108</v>
      </c>
      <c r="J319" s="20">
        <v>68</v>
      </c>
      <c r="K319" s="20">
        <v>150</v>
      </c>
      <c r="L319" s="20">
        <v>245</v>
      </c>
      <c r="M319" s="20">
        <v>570</v>
      </c>
      <c r="N319" s="21">
        <v>825</v>
      </c>
      <c r="O319" s="21">
        <f t="shared" si="64"/>
        <v>2272</v>
      </c>
      <c r="P319" s="22">
        <v>8369345</v>
      </c>
      <c r="Q319" s="23">
        <v>4075040</v>
      </c>
      <c r="R319" s="23">
        <v>4294305</v>
      </c>
      <c r="S319" s="23">
        <v>546453</v>
      </c>
      <c r="T319" s="23">
        <v>541576</v>
      </c>
      <c r="U319" s="23">
        <v>570453</v>
      </c>
      <c r="V319" s="23">
        <v>599481</v>
      </c>
      <c r="W319" s="23">
        <v>547563</v>
      </c>
      <c r="X319" s="23">
        <v>568968</v>
      </c>
      <c r="Y319" s="23">
        <v>520389</v>
      </c>
      <c r="Z319" s="23">
        <v>556195</v>
      </c>
      <c r="AA319" s="23">
        <v>596194</v>
      </c>
      <c r="AB319" s="23">
        <v>650047</v>
      </c>
      <c r="AC319" s="23">
        <v>612473</v>
      </c>
      <c r="AD319" s="23">
        <v>525690</v>
      </c>
      <c r="AE319" s="23">
        <v>408619</v>
      </c>
      <c r="AF319" s="23">
        <v>312247</v>
      </c>
      <c r="AG319" s="23">
        <v>255333</v>
      </c>
      <c r="AH319" s="23">
        <v>222050</v>
      </c>
      <c r="AI319" s="23">
        <v>178783</v>
      </c>
      <c r="AJ319" s="24">
        <v>155756</v>
      </c>
      <c r="AK319" s="32">
        <f t="shared" si="54"/>
        <v>1.8116837129634206E-4</v>
      </c>
      <c r="AL319" s="25">
        <f t="shared" si="55"/>
        <v>6.1149484410928138E-5</v>
      </c>
      <c r="AM319" s="25">
        <f t="shared" si="56"/>
        <v>4.8821143739908843E-5</v>
      </c>
      <c r="AN319" s="25">
        <f t="shared" si="57"/>
        <v>6.2422144439334401E-5</v>
      </c>
      <c r="AO319" s="25">
        <f t="shared" si="58"/>
        <v>7.2024290408881025E-5</v>
      </c>
      <c r="AP319" s="25">
        <f t="shared" si="59"/>
        <v>8.5543199315654412E-5</v>
      </c>
      <c r="AQ319" s="25">
        <f t="shared" si="60"/>
        <v>1.6054645732835711E-4</v>
      </c>
      <c r="AR319" s="25">
        <f t="shared" si="61"/>
        <v>4.3165721131822827E-4</v>
      </c>
      <c r="AS319" s="25">
        <f t="shared" si="62"/>
        <v>1.4220386046059081E-3</v>
      </c>
      <c r="AT319" s="33">
        <f t="shared" si="63"/>
        <v>1.4586917999948637E-2</v>
      </c>
      <c r="AV319">
        <f>IF(AL319&gt;'Data Spread &amp; Correlation'!C$8+'Data Spread &amp; Correlation'!C$9,1,0)</f>
        <v>0</v>
      </c>
      <c r="AW319">
        <f>IF(AM319&gt;'Data Spread &amp; Correlation'!D$8+'Data Spread &amp; Correlation'!D$9,1,0)</f>
        <v>0</v>
      </c>
    </row>
    <row r="320" spans="1:49" x14ac:dyDescent="0.2">
      <c r="A320" t="str">
        <f t="shared" si="52"/>
        <v>Ohio</v>
      </c>
      <c r="B320" t="str">
        <f t="shared" si="53"/>
        <v>2010</v>
      </c>
      <c r="C320" s="11" t="s">
        <v>349</v>
      </c>
      <c r="D320" s="19">
        <v>62</v>
      </c>
      <c r="E320" s="20">
        <v>61</v>
      </c>
      <c r="F320" s="20">
        <v>68</v>
      </c>
      <c r="G320" s="20">
        <v>55</v>
      </c>
      <c r="H320" s="20">
        <v>72</v>
      </c>
      <c r="I320" s="20">
        <v>76</v>
      </c>
      <c r="J320" s="20">
        <v>54</v>
      </c>
      <c r="K320" s="20">
        <v>160</v>
      </c>
      <c r="L320" s="20">
        <v>244</v>
      </c>
      <c r="M320" s="20">
        <v>532</v>
      </c>
      <c r="N320" s="21">
        <v>893</v>
      </c>
      <c r="O320" s="21">
        <f t="shared" si="64"/>
        <v>2277</v>
      </c>
      <c r="P320" s="22">
        <v>7618974</v>
      </c>
      <c r="Q320" s="23">
        <v>3720683</v>
      </c>
      <c r="R320" s="23">
        <v>3898291</v>
      </c>
      <c r="S320" s="23">
        <v>520644</v>
      </c>
      <c r="T320" s="23">
        <v>513553</v>
      </c>
      <c r="U320" s="23">
        <v>509079</v>
      </c>
      <c r="V320" s="23">
        <v>545668</v>
      </c>
      <c r="W320" s="23">
        <v>553750</v>
      </c>
      <c r="X320" s="23">
        <v>513801</v>
      </c>
      <c r="Y320" s="23">
        <v>514851</v>
      </c>
      <c r="Z320" s="23">
        <v>545211</v>
      </c>
      <c r="AA320" s="23">
        <v>555967</v>
      </c>
      <c r="AB320" s="23">
        <v>562246</v>
      </c>
      <c r="AC320" s="23">
        <v>521927</v>
      </c>
      <c r="AD320" s="23">
        <v>458285</v>
      </c>
      <c r="AE320" s="23">
        <v>391431</v>
      </c>
      <c r="AF320" s="23">
        <v>288505</v>
      </c>
      <c r="AG320" s="23">
        <v>219520</v>
      </c>
      <c r="AH320" s="23">
        <v>173854</v>
      </c>
      <c r="AI320" s="23">
        <v>126651</v>
      </c>
      <c r="AJ320" s="24">
        <v>106426</v>
      </c>
      <c r="AK320" s="32">
        <f t="shared" si="54"/>
        <v>2.3624588010233481E-4</v>
      </c>
      <c r="AL320" s="25">
        <f t="shared" si="55"/>
        <v>5.2804919071572175E-5</v>
      </c>
      <c r="AM320" s="25">
        <f t="shared" si="56"/>
        <v>6.185090657056734E-5</v>
      </c>
      <c r="AN320" s="25">
        <f t="shared" si="57"/>
        <v>5.3468033892900609E-5</v>
      </c>
      <c r="AO320" s="25">
        <f t="shared" si="58"/>
        <v>6.5384524572775703E-5</v>
      </c>
      <c r="AP320" s="25">
        <f t="shared" si="59"/>
        <v>7.009951363850603E-5</v>
      </c>
      <c r="AQ320" s="25">
        <f t="shared" si="60"/>
        <v>1.8829820787180659E-4</v>
      </c>
      <c r="AR320" s="25">
        <f t="shared" si="61"/>
        <v>4.8029132424585406E-4</v>
      </c>
      <c r="AS320" s="25">
        <f t="shared" si="62"/>
        <v>1.7703532387148301E-3</v>
      </c>
      <c r="AT320" s="33">
        <f t="shared" si="63"/>
        <v>2.139514780222878E-2</v>
      </c>
      <c r="AV320">
        <f>IF(AL320&gt;'Data Spread &amp; Correlation'!C$8+'Data Spread &amp; Correlation'!C$9,1,0)</f>
        <v>0</v>
      </c>
      <c r="AW320">
        <f>IF(AM320&gt;'Data Spread &amp; Correlation'!D$8+'Data Spread &amp; Correlation'!D$9,1,0)</f>
        <v>0</v>
      </c>
    </row>
    <row r="321" spans="1:49" x14ac:dyDescent="0.2">
      <c r="A321" t="str">
        <f t="shared" si="52"/>
        <v>Ohio</v>
      </c>
      <c r="B321" t="str">
        <f t="shared" si="53"/>
        <v>2011</v>
      </c>
      <c r="C321" s="11" t="s">
        <v>350</v>
      </c>
      <c r="D321" s="19">
        <v>55</v>
      </c>
      <c r="E321" s="20">
        <v>52</v>
      </c>
      <c r="F321" s="20">
        <v>50</v>
      </c>
      <c r="G321" s="20">
        <v>58</v>
      </c>
      <c r="H321" s="20">
        <v>58</v>
      </c>
      <c r="I321" s="20">
        <v>106</v>
      </c>
      <c r="J321" s="20">
        <v>63</v>
      </c>
      <c r="K321" s="20">
        <v>184</v>
      </c>
      <c r="L321" s="20">
        <v>275</v>
      </c>
      <c r="M321" s="20">
        <v>592</v>
      </c>
      <c r="N321" s="21">
        <v>1025</v>
      </c>
      <c r="O321" s="21">
        <f t="shared" si="64"/>
        <v>2518</v>
      </c>
      <c r="P321" s="22">
        <v>4921062</v>
      </c>
      <c r="Q321" s="23">
        <v>2465279</v>
      </c>
      <c r="R321" s="23">
        <v>2455783</v>
      </c>
      <c r="S321" s="23">
        <v>326754</v>
      </c>
      <c r="T321" s="23">
        <v>327725</v>
      </c>
      <c r="U321" s="23">
        <v>327243</v>
      </c>
      <c r="V321" s="23">
        <v>343804</v>
      </c>
      <c r="W321" s="23">
        <v>340132</v>
      </c>
      <c r="X321" s="23">
        <v>332817</v>
      </c>
      <c r="Y321" s="23">
        <v>317850</v>
      </c>
      <c r="Z321" s="23">
        <v>336612</v>
      </c>
      <c r="AA321" s="23">
        <v>347582</v>
      </c>
      <c r="AB321" s="23">
        <v>368607</v>
      </c>
      <c r="AC321" s="23">
        <v>353728</v>
      </c>
      <c r="AD321" s="23">
        <v>310166</v>
      </c>
      <c r="AE321" s="23">
        <v>275324</v>
      </c>
      <c r="AF321" s="23">
        <v>200140</v>
      </c>
      <c r="AG321" s="23">
        <v>148559</v>
      </c>
      <c r="AH321" s="23">
        <v>111373</v>
      </c>
      <c r="AI321" s="23">
        <v>83013</v>
      </c>
      <c r="AJ321" s="24">
        <v>72141</v>
      </c>
      <c r="AK321" s="32">
        <f t="shared" si="54"/>
        <v>3.2746347405081499E-4</v>
      </c>
      <c r="AL321" s="25">
        <f t="shared" si="55"/>
        <v>9.6187905363315465E-5</v>
      </c>
      <c r="AM321" s="25">
        <f t="shared" si="56"/>
        <v>7.3106255556075421E-5</v>
      </c>
      <c r="AN321" s="25">
        <f t="shared" si="57"/>
        <v>8.9139298596670801E-5</v>
      </c>
      <c r="AO321" s="25">
        <f t="shared" si="58"/>
        <v>8.4771278321645616E-5</v>
      </c>
      <c r="AP321" s="25">
        <f t="shared" si="59"/>
        <v>1.4674631576761475E-4</v>
      </c>
      <c r="AQ321" s="25">
        <f t="shared" si="60"/>
        <v>3.1426668260773027E-4</v>
      </c>
      <c r="AR321" s="25">
        <f t="shared" si="61"/>
        <v>7.8864579479723197E-4</v>
      </c>
      <c r="AS321" s="25">
        <f t="shared" si="62"/>
        <v>3.0454868148940767E-3</v>
      </c>
      <c r="AT321" s="33">
        <f t="shared" si="63"/>
        <v>3.4903868812464482E-2</v>
      </c>
      <c r="AV321">
        <f>IF(AL321&gt;'Data Spread &amp; Correlation'!C$8+'Data Spread &amp; Correlation'!C$9,1,0)</f>
        <v>0</v>
      </c>
      <c r="AW321">
        <f>IF(AM321&gt;'Data Spread &amp; Correlation'!D$8+'Data Spread &amp; Correlation'!D$9,1,0)</f>
        <v>0</v>
      </c>
    </row>
    <row r="322" spans="1:49" x14ac:dyDescent="0.2">
      <c r="A322" t="str">
        <f t="shared" si="52"/>
        <v>Ohio</v>
      </c>
      <c r="B322" t="str">
        <f t="shared" si="53"/>
        <v>2012</v>
      </c>
      <c r="C322" s="11" t="s">
        <v>351</v>
      </c>
      <c r="D322" s="19">
        <v>60</v>
      </c>
      <c r="E322" s="20">
        <v>52</v>
      </c>
      <c r="F322" s="20">
        <v>59</v>
      </c>
      <c r="G322" s="20">
        <v>44</v>
      </c>
      <c r="H322" s="20">
        <v>46</v>
      </c>
      <c r="I322" s="20">
        <v>83</v>
      </c>
      <c r="J322" s="20">
        <v>58</v>
      </c>
      <c r="K322" s="20">
        <v>167</v>
      </c>
      <c r="L322" s="20">
        <v>254</v>
      </c>
      <c r="M322" s="20">
        <v>574</v>
      </c>
      <c r="N322" s="21">
        <v>1053</v>
      </c>
      <c r="O322" s="21">
        <f t="shared" si="64"/>
        <v>2450</v>
      </c>
      <c r="P322" s="22">
        <v>4044477</v>
      </c>
      <c r="Q322" s="23">
        <v>1965317</v>
      </c>
      <c r="R322" s="23">
        <v>2079160</v>
      </c>
      <c r="S322" s="23">
        <v>270755</v>
      </c>
      <c r="T322" s="23">
        <v>271013</v>
      </c>
      <c r="U322" s="23">
        <v>280418</v>
      </c>
      <c r="V322" s="23">
        <v>300094</v>
      </c>
      <c r="W322" s="23">
        <v>296749</v>
      </c>
      <c r="X322" s="23">
        <v>264733</v>
      </c>
      <c r="Y322" s="23">
        <v>254183</v>
      </c>
      <c r="Z322" s="23">
        <v>252667</v>
      </c>
      <c r="AA322" s="23">
        <v>268672</v>
      </c>
      <c r="AB322" s="23">
        <v>286964</v>
      </c>
      <c r="AC322" s="23">
        <v>287357</v>
      </c>
      <c r="AD322" s="23">
        <v>257971</v>
      </c>
      <c r="AE322" s="23">
        <v>220412</v>
      </c>
      <c r="AF322" s="23">
        <v>165833</v>
      </c>
      <c r="AG322" s="23">
        <v>127365</v>
      </c>
      <c r="AH322" s="23">
        <v>94489</v>
      </c>
      <c r="AI322" s="23">
        <v>76112</v>
      </c>
      <c r="AJ322" s="24">
        <v>68199</v>
      </c>
      <c r="AK322" s="32">
        <f t="shared" si="54"/>
        <v>4.13658104190135E-4</v>
      </c>
      <c r="AL322" s="25">
        <f t="shared" si="55"/>
        <v>1.0518088391838688E-4</v>
      </c>
      <c r="AM322" s="25">
        <f t="shared" si="56"/>
        <v>9.8853467327253566E-5</v>
      </c>
      <c r="AN322" s="25">
        <f t="shared" si="57"/>
        <v>8.4792143622474547E-5</v>
      </c>
      <c r="AO322" s="25">
        <f t="shared" si="58"/>
        <v>8.8234335048787836E-5</v>
      </c>
      <c r="AP322" s="25">
        <f t="shared" si="59"/>
        <v>1.4451848356581077E-4</v>
      </c>
      <c r="AQ322" s="25">
        <f t="shared" si="60"/>
        <v>3.4909267260751321E-4</v>
      </c>
      <c r="AR322" s="25">
        <f t="shared" si="61"/>
        <v>8.663087742754043E-4</v>
      </c>
      <c r="AS322" s="25">
        <f t="shared" si="62"/>
        <v>3.3645758231194423E-3</v>
      </c>
      <c r="AT322" s="33">
        <f t="shared" si="63"/>
        <v>3.5924280414668837E-2</v>
      </c>
      <c r="AV322">
        <f>IF(AL322&gt;'Data Spread &amp; Correlation'!C$8+'Data Spread &amp; Correlation'!C$9,1,0)</f>
        <v>0</v>
      </c>
      <c r="AW322">
        <f>IF(AM322&gt;'Data Spread &amp; Correlation'!D$8+'Data Spread &amp; Correlation'!D$9,1,0)</f>
        <v>0</v>
      </c>
    </row>
    <row r="323" spans="1:49" x14ac:dyDescent="0.2">
      <c r="A323" t="str">
        <f t="shared" si="52"/>
        <v>Ohio</v>
      </c>
      <c r="B323" t="str">
        <f t="shared" si="53"/>
        <v>2013</v>
      </c>
      <c r="C323" s="11" t="s">
        <v>352</v>
      </c>
      <c r="D323" s="19">
        <v>67</v>
      </c>
      <c r="E323" s="20">
        <v>70</v>
      </c>
      <c r="F323" s="20">
        <v>67</v>
      </c>
      <c r="G323" s="20">
        <v>52</v>
      </c>
      <c r="H323" s="20">
        <v>68</v>
      </c>
      <c r="I323" s="20">
        <v>79</v>
      </c>
      <c r="J323" s="20">
        <v>47</v>
      </c>
      <c r="K323" s="20">
        <v>217</v>
      </c>
      <c r="L323" s="20">
        <v>310</v>
      </c>
      <c r="M323" s="20">
        <v>641</v>
      </c>
      <c r="N323" s="21">
        <v>1054</v>
      </c>
      <c r="O323" s="21">
        <f t="shared" si="64"/>
        <v>2672</v>
      </c>
      <c r="P323" s="22">
        <v>4087923</v>
      </c>
      <c r="Q323" s="23">
        <v>2004533</v>
      </c>
      <c r="R323" s="23">
        <v>2083390</v>
      </c>
      <c r="S323" s="23">
        <v>272496</v>
      </c>
      <c r="T323" s="23">
        <v>276110</v>
      </c>
      <c r="U323" s="23">
        <v>275546</v>
      </c>
      <c r="V323" s="23">
        <v>283414</v>
      </c>
      <c r="W323" s="23">
        <v>299840</v>
      </c>
      <c r="X323" s="23">
        <v>282066</v>
      </c>
      <c r="Y323" s="23">
        <v>267459</v>
      </c>
      <c r="Z323" s="23">
        <v>251695</v>
      </c>
      <c r="AA323" s="23">
        <v>263282</v>
      </c>
      <c r="AB323" s="23">
        <v>284603</v>
      </c>
      <c r="AC323" s="23">
        <v>293548</v>
      </c>
      <c r="AD323" s="23">
        <v>270170</v>
      </c>
      <c r="AE323" s="23">
        <v>230558</v>
      </c>
      <c r="AF323" s="23">
        <v>174359</v>
      </c>
      <c r="AG323" s="23">
        <v>131573</v>
      </c>
      <c r="AH323" s="23">
        <v>97268</v>
      </c>
      <c r="AI323" s="23">
        <v>70790</v>
      </c>
      <c r="AJ323" s="24">
        <v>63394</v>
      </c>
      <c r="AK323" s="32">
        <f t="shared" si="54"/>
        <v>5.0275967353649229E-4</v>
      </c>
      <c r="AL323" s="25">
        <f t="shared" si="55"/>
        <v>8.5198021955711534E-5</v>
      </c>
      <c r="AM323" s="25">
        <f t="shared" si="56"/>
        <v>1.148727655532581E-4</v>
      </c>
      <c r="AN323" s="25">
        <f t="shared" si="57"/>
        <v>9.4627178017378643E-5</v>
      </c>
      <c r="AO323" s="25">
        <f t="shared" si="58"/>
        <v>1.3204473209483142E-4</v>
      </c>
      <c r="AP323" s="25">
        <f t="shared" si="59"/>
        <v>1.3664250342903497E-4</v>
      </c>
      <c r="AQ323" s="25">
        <f t="shared" si="60"/>
        <v>4.333690147145756E-4</v>
      </c>
      <c r="AR323" s="25">
        <f t="shared" si="61"/>
        <v>1.0132970725520705E-3</v>
      </c>
      <c r="AS323" s="25">
        <f t="shared" si="62"/>
        <v>3.8141593973509145E-3</v>
      </c>
      <c r="AT323" s="33">
        <f t="shared" si="63"/>
        <v>4.2149099283843895E-2</v>
      </c>
      <c r="AV323">
        <f>IF(AL323&gt;'Data Spread &amp; Correlation'!C$8+'Data Spread &amp; Correlation'!C$9,1,0)</f>
        <v>0</v>
      </c>
      <c r="AW323">
        <f>IF(AM323&gt;'Data Spread &amp; Correlation'!D$8+'Data Spread &amp; Correlation'!D$9,1,0)</f>
        <v>0</v>
      </c>
    </row>
    <row r="324" spans="1:49" x14ac:dyDescent="0.2">
      <c r="A324" t="str">
        <f t="shared" si="52"/>
        <v>Ohio</v>
      </c>
      <c r="B324" t="str">
        <f t="shared" si="53"/>
        <v>2014</v>
      </c>
      <c r="C324" s="11" t="s">
        <v>353</v>
      </c>
      <c r="D324" s="19">
        <v>46</v>
      </c>
      <c r="E324" s="20">
        <v>65</v>
      </c>
      <c r="F324" s="20">
        <v>56</v>
      </c>
      <c r="G324" s="20">
        <v>42</v>
      </c>
      <c r="H324" s="20">
        <v>48</v>
      </c>
      <c r="I324" s="20">
        <v>104</v>
      </c>
      <c r="J324" s="20">
        <v>62</v>
      </c>
      <c r="K324" s="20">
        <v>228</v>
      </c>
      <c r="L324" s="20">
        <v>360</v>
      </c>
      <c r="M324" s="20">
        <v>590</v>
      </c>
      <c r="N324" s="21">
        <v>1075</v>
      </c>
      <c r="O324" s="21">
        <f t="shared" si="64"/>
        <v>2676</v>
      </c>
      <c r="P324" s="22">
        <v>7178883</v>
      </c>
      <c r="Q324" s="23">
        <v>3548116</v>
      </c>
      <c r="R324" s="23">
        <v>3630767</v>
      </c>
      <c r="S324" s="23">
        <v>454948</v>
      </c>
      <c r="T324" s="23">
        <v>498605</v>
      </c>
      <c r="U324" s="23">
        <v>508285</v>
      </c>
      <c r="V324" s="23">
        <v>508313</v>
      </c>
      <c r="W324" s="23">
        <v>470676</v>
      </c>
      <c r="X324" s="23">
        <v>430096</v>
      </c>
      <c r="Y324" s="23">
        <v>447336</v>
      </c>
      <c r="Z324" s="23">
        <v>447273</v>
      </c>
      <c r="AA324" s="23">
        <v>485293</v>
      </c>
      <c r="AB324" s="23">
        <v>512076</v>
      </c>
      <c r="AC324" s="23">
        <v>537159</v>
      </c>
      <c r="AD324" s="23">
        <v>485368</v>
      </c>
      <c r="AE324" s="23">
        <v>414077</v>
      </c>
      <c r="AF324" s="23">
        <v>307737</v>
      </c>
      <c r="AG324" s="23">
        <v>230588</v>
      </c>
      <c r="AH324" s="23">
        <v>170744</v>
      </c>
      <c r="AI324" s="23">
        <v>132029</v>
      </c>
      <c r="AJ324" s="24">
        <v>135965</v>
      </c>
      <c r="AK324" s="32">
        <f t="shared" si="54"/>
        <v>2.4398392783351065E-4</v>
      </c>
      <c r="AL324" s="25">
        <f t="shared" si="55"/>
        <v>6.1575743129835438E-5</v>
      </c>
      <c r="AM324" s="25">
        <f t="shared" si="56"/>
        <v>5.7201868458174708E-5</v>
      </c>
      <c r="AN324" s="25">
        <f t="shared" si="57"/>
        <v>4.7866957211499007E-5</v>
      </c>
      <c r="AO324" s="25">
        <f t="shared" si="58"/>
        <v>5.1470887851369234E-5</v>
      </c>
      <c r="AP324" s="25">
        <f t="shared" si="59"/>
        <v>9.9119834927351836E-5</v>
      </c>
      <c r="AQ324" s="25">
        <f t="shared" si="60"/>
        <v>2.5348965195203709E-4</v>
      </c>
      <c r="AR324" s="25">
        <f t="shared" si="61"/>
        <v>6.6874100218269634E-4</v>
      </c>
      <c r="AS324" s="25">
        <f t="shared" si="62"/>
        <v>1.9486546026230872E-3</v>
      </c>
      <c r="AT324" s="33">
        <f t="shared" si="63"/>
        <v>1.9681535689331814E-2</v>
      </c>
      <c r="AV324">
        <f>IF(AL324&gt;'Data Spread &amp; Correlation'!C$8+'Data Spread &amp; Correlation'!C$9,1,0)</f>
        <v>0</v>
      </c>
      <c r="AW324">
        <f>IF(AM324&gt;'Data Spread &amp; Correlation'!D$8+'Data Spread &amp; Correlation'!D$9,1,0)</f>
        <v>0</v>
      </c>
    </row>
    <row r="325" spans="1:49" x14ac:dyDescent="0.2">
      <c r="A325" t="str">
        <f t="shared" ref="A325:A388" si="65">LEFT(C325,LEN(C325)-6)</f>
        <v>Ohio</v>
      </c>
      <c r="B325" t="str">
        <f t="shared" ref="B325:B388" si="66">RIGHT(C325,4)</f>
        <v>2015</v>
      </c>
      <c r="C325" s="11" t="s">
        <v>354</v>
      </c>
      <c r="D325" s="19">
        <v>60</v>
      </c>
      <c r="E325" s="20">
        <v>52</v>
      </c>
      <c r="F325" s="20">
        <v>44</v>
      </c>
      <c r="G325" s="20">
        <v>62</v>
      </c>
      <c r="H325" s="20">
        <v>63</v>
      </c>
      <c r="I325" s="20">
        <v>80</v>
      </c>
      <c r="J325" s="20">
        <v>35</v>
      </c>
      <c r="K325" s="20">
        <v>204</v>
      </c>
      <c r="L325" s="20">
        <v>361</v>
      </c>
      <c r="M325" s="20">
        <v>596</v>
      </c>
      <c r="N325" s="21">
        <v>1136</v>
      </c>
      <c r="O325" s="21">
        <f t="shared" si="64"/>
        <v>2693</v>
      </c>
      <c r="P325" s="22">
        <v>35103149</v>
      </c>
      <c r="Q325" s="23">
        <v>17412321</v>
      </c>
      <c r="R325" s="23">
        <v>17690828</v>
      </c>
      <c r="S325" s="23">
        <v>2317321</v>
      </c>
      <c r="T325" s="23">
        <v>2335445</v>
      </c>
      <c r="U325" s="23">
        <v>2343557</v>
      </c>
      <c r="V325" s="23">
        <v>2451977</v>
      </c>
      <c r="W325" s="23">
        <v>2639889</v>
      </c>
      <c r="X325" s="23">
        <v>2610136</v>
      </c>
      <c r="Y325" s="23">
        <v>2496594</v>
      </c>
      <c r="Z325" s="23">
        <v>2340631</v>
      </c>
      <c r="AA325" s="23">
        <v>2403457</v>
      </c>
      <c r="AB325" s="23">
        <v>2389209</v>
      </c>
      <c r="AC325" s="23">
        <v>2403602</v>
      </c>
      <c r="AD325" s="23">
        <v>2169888</v>
      </c>
      <c r="AE325" s="23">
        <v>1834210</v>
      </c>
      <c r="AF325" s="23">
        <v>1417092</v>
      </c>
      <c r="AG325" s="23">
        <v>1016226</v>
      </c>
      <c r="AH325" s="23">
        <v>742708</v>
      </c>
      <c r="AI325" s="23">
        <v>569430</v>
      </c>
      <c r="AJ325" s="24">
        <v>593189</v>
      </c>
      <c r="AK325" s="32">
        <f t="shared" ref="AK325:AK379" si="67">(D325+E325)/S325</f>
        <v>4.8331672651307262E-5</v>
      </c>
      <c r="AL325" s="25">
        <f t="shared" ref="AL325:AL379" si="68">J325/(T325+U325)</f>
        <v>7.4802276211893052E-6</v>
      </c>
      <c r="AM325" s="25">
        <f t="shared" ref="AM325:AM379" si="69">F325/(V325+W325)</f>
        <v>8.6412328996874616E-6</v>
      </c>
      <c r="AN325" s="25">
        <f t="shared" ref="AN325:AN379" si="70">G325/(X325+Y325)</f>
        <v>1.2140841595306586E-5</v>
      </c>
      <c r="AO325" s="25">
        <f t="shared" ref="AO325:AO379" si="71">H325/(Z325+AA325)</f>
        <v>1.3279686211554255E-5</v>
      </c>
      <c r="AP325" s="25">
        <f t="shared" ref="AP325:AP379" si="72">I325/(AB325+AC325)</f>
        <v>1.6691665913802985E-5</v>
      </c>
      <c r="AQ325" s="25">
        <f t="shared" ref="AQ325:AQ379" si="73">K325/(AD325+AE325)</f>
        <v>5.0947803974827791E-5</v>
      </c>
      <c r="AR325" s="25">
        <f t="shared" ref="AR325:AR379" si="74">L325/(AF325+AG325)</f>
        <v>1.4835709923651574E-4</v>
      </c>
      <c r="AS325" s="25">
        <f t="shared" ref="AS325:AS379" si="75">M325/(AH325+AI325)</f>
        <v>4.5422051643958183E-4</v>
      </c>
      <c r="AT325" s="33">
        <f t="shared" ref="AT325:AT379" si="76">O325/AJ325</f>
        <v>4.5398684061909444E-3</v>
      </c>
      <c r="AV325">
        <f>IF(AL325&gt;'Data Spread &amp; Correlation'!C$8+'Data Spread &amp; Correlation'!C$9,1,0)</f>
        <v>0</v>
      </c>
      <c r="AW325">
        <f>IF(AM325&gt;'Data Spread &amp; Correlation'!D$8+'Data Spread &amp; Correlation'!D$9,1,0)</f>
        <v>0</v>
      </c>
    </row>
    <row r="326" spans="1:49" x14ac:dyDescent="0.2">
      <c r="A326" t="str">
        <f t="shared" si="65"/>
        <v>Ohio</v>
      </c>
      <c r="B326" t="str">
        <f t="shared" si="66"/>
        <v>2016</v>
      </c>
      <c r="C326" s="11" t="s">
        <v>355</v>
      </c>
      <c r="D326" s="19">
        <v>51</v>
      </c>
      <c r="E326" s="20">
        <v>71</v>
      </c>
      <c r="F326" s="20">
        <v>49</v>
      </c>
      <c r="G326" s="20">
        <v>37</v>
      </c>
      <c r="H326" s="20">
        <v>73</v>
      </c>
      <c r="I326" s="20">
        <v>72</v>
      </c>
      <c r="J326" s="20">
        <v>53</v>
      </c>
      <c r="K326" s="20">
        <v>219</v>
      </c>
      <c r="L326" s="20">
        <v>355</v>
      </c>
      <c r="M326" s="20">
        <v>539</v>
      </c>
      <c r="N326" s="21">
        <v>879</v>
      </c>
      <c r="O326" s="21">
        <f t="shared" ref="O326:O389" si="77">SUM(D326:N326)</f>
        <v>2398</v>
      </c>
      <c r="P326" s="22">
        <v>5414394</v>
      </c>
      <c r="Q326" s="23">
        <v>2674803</v>
      </c>
      <c r="R326" s="23">
        <v>2739591</v>
      </c>
      <c r="S326" s="23">
        <v>347928</v>
      </c>
      <c r="T326" s="23">
        <v>364876</v>
      </c>
      <c r="U326" s="23">
        <v>368340</v>
      </c>
      <c r="V326" s="23">
        <v>376362</v>
      </c>
      <c r="W326" s="23">
        <v>375822</v>
      </c>
      <c r="X326" s="23">
        <v>335915</v>
      </c>
      <c r="Y326" s="23">
        <v>349235</v>
      </c>
      <c r="Z326" s="23">
        <v>342777</v>
      </c>
      <c r="AA326" s="23">
        <v>366711</v>
      </c>
      <c r="AB326" s="23">
        <v>379580</v>
      </c>
      <c r="AC326" s="23">
        <v>394940</v>
      </c>
      <c r="AD326" s="23">
        <v>357413</v>
      </c>
      <c r="AE326" s="23">
        <v>317298</v>
      </c>
      <c r="AF326" s="23">
        <v>252549</v>
      </c>
      <c r="AG326" s="23">
        <v>181235</v>
      </c>
      <c r="AH326" s="23">
        <v>126297</v>
      </c>
      <c r="AI326" s="23">
        <v>90779</v>
      </c>
      <c r="AJ326" s="24">
        <v>88140</v>
      </c>
      <c r="AK326" s="32">
        <f t="shared" si="67"/>
        <v>3.5064726035271665E-4</v>
      </c>
      <c r="AL326" s="25">
        <f t="shared" si="68"/>
        <v>7.2284292759568799E-5</v>
      </c>
      <c r="AM326" s="25">
        <f t="shared" si="69"/>
        <v>6.5143635068015275E-5</v>
      </c>
      <c r="AN326" s="25">
        <f t="shared" si="70"/>
        <v>5.4002773115376198E-5</v>
      </c>
      <c r="AO326" s="25">
        <f t="shared" si="71"/>
        <v>1.0289109893331529E-4</v>
      </c>
      <c r="AP326" s="25">
        <f t="shared" si="72"/>
        <v>9.2960801528688735E-5</v>
      </c>
      <c r="AQ326" s="25">
        <f t="shared" si="73"/>
        <v>3.2458341423216753E-4</v>
      </c>
      <c r="AR326" s="25">
        <f t="shared" si="74"/>
        <v>8.1837965439020342E-4</v>
      </c>
      <c r="AS326" s="25">
        <f t="shared" si="75"/>
        <v>2.483001345151007E-3</v>
      </c>
      <c r="AT326" s="33">
        <f t="shared" si="76"/>
        <v>2.7206716587247562E-2</v>
      </c>
      <c r="AV326">
        <f>IF(AL326&gt;'Data Spread &amp; Correlation'!C$8+'Data Spread &amp; Correlation'!C$9,1,0)</f>
        <v>0</v>
      </c>
      <c r="AW326">
        <f>IF(AM326&gt;'Data Spread &amp; Correlation'!D$8+'Data Spread &amp; Correlation'!D$9,1,0)</f>
        <v>0</v>
      </c>
    </row>
    <row r="327" spans="1:49" x14ac:dyDescent="0.2">
      <c r="A327" t="str">
        <f t="shared" si="65"/>
        <v>Ohio</v>
      </c>
      <c r="B327" t="str">
        <f t="shared" si="66"/>
        <v>2017</v>
      </c>
      <c r="C327" s="11" t="s">
        <v>356</v>
      </c>
      <c r="D327" s="19">
        <v>57</v>
      </c>
      <c r="E327" s="20">
        <v>55</v>
      </c>
      <c r="F327" s="20">
        <v>64</v>
      </c>
      <c r="G327" s="20">
        <v>55</v>
      </c>
      <c r="H327" s="20">
        <v>62</v>
      </c>
      <c r="I327" s="20">
        <v>69</v>
      </c>
      <c r="J327" s="20">
        <v>51</v>
      </c>
      <c r="K327" s="20">
        <v>209</v>
      </c>
      <c r="L327" s="20">
        <v>381</v>
      </c>
      <c r="M327" s="20">
        <v>544</v>
      </c>
      <c r="N327" s="21">
        <v>963</v>
      </c>
      <c r="O327" s="21">
        <f t="shared" si="77"/>
        <v>2510</v>
      </c>
      <c r="P327" s="22">
        <v>8840401</v>
      </c>
      <c r="Q327" s="23">
        <v>4297896</v>
      </c>
      <c r="R327" s="23">
        <v>4542505</v>
      </c>
      <c r="S327" s="23">
        <v>518347</v>
      </c>
      <c r="T327" s="23">
        <v>529367</v>
      </c>
      <c r="U327" s="23">
        <v>536087</v>
      </c>
      <c r="V327" s="23">
        <v>576697</v>
      </c>
      <c r="W327" s="23">
        <v>636292</v>
      </c>
      <c r="X327" s="23">
        <v>620940</v>
      </c>
      <c r="Y327" s="23">
        <v>570646</v>
      </c>
      <c r="Z327" s="23">
        <v>526918</v>
      </c>
      <c r="AA327" s="23">
        <v>546006</v>
      </c>
      <c r="AB327" s="23">
        <v>579283</v>
      </c>
      <c r="AC327" s="23">
        <v>624801</v>
      </c>
      <c r="AD327" s="23">
        <v>613555</v>
      </c>
      <c r="AE327" s="23">
        <v>558624</v>
      </c>
      <c r="AF327" s="23">
        <v>473530</v>
      </c>
      <c r="AG327" s="23">
        <v>338246</v>
      </c>
      <c r="AH327" s="23">
        <v>237065</v>
      </c>
      <c r="AI327" s="23">
        <v>171120</v>
      </c>
      <c r="AJ327" s="24">
        <v>179558</v>
      </c>
      <c r="AK327" s="32">
        <f t="shared" si="67"/>
        <v>2.1607147335665105E-4</v>
      </c>
      <c r="AL327" s="25">
        <f t="shared" si="68"/>
        <v>4.7866918703200698E-5</v>
      </c>
      <c r="AM327" s="25">
        <f t="shared" si="69"/>
        <v>5.2762226203205473E-5</v>
      </c>
      <c r="AN327" s="25">
        <f t="shared" si="70"/>
        <v>4.6156970625703892E-5</v>
      </c>
      <c r="AO327" s="25">
        <f t="shared" si="71"/>
        <v>5.7786012802397934E-5</v>
      </c>
      <c r="AP327" s="25">
        <f t="shared" si="72"/>
        <v>5.7304972078359985E-5</v>
      </c>
      <c r="AQ327" s="25">
        <f t="shared" si="73"/>
        <v>1.7830041316215358E-4</v>
      </c>
      <c r="AR327" s="25">
        <f t="shared" si="74"/>
        <v>4.6934129612109744E-4</v>
      </c>
      <c r="AS327" s="25">
        <f t="shared" si="75"/>
        <v>1.3327290321790365E-3</v>
      </c>
      <c r="AT327" s="33">
        <f t="shared" si="76"/>
        <v>1.3978770091001236E-2</v>
      </c>
      <c r="AV327">
        <f>IF(AL327&gt;'Data Spread &amp; Correlation'!C$8+'Data Spread &amp; Correlation'!C$9,1,0)</f>
        <v>0</v>
      </c>
      <c r="AW327">
        <f>IF(AM327&gt;'Data Spread &amp; Correlation'!D$8+'Data Spread &amp; Correlation'!D$9,1,0)</f>
        <v>0</v>
      </c>
    </row>
    <row r="328" spans="1:49" x14ac:dyDescent="0.2">
      <c r="A328" t="str">
        <f t="shared" si="65"/>
        <v>Oklahoma</v>
      </c>
      <c r="B328" t="str">
        <f t="shared" si="66"/>
        <v>2009</v>
      </c>
      <c r="C328" s="11" t="s">
        <v>357</v>
      </c>
      <c r="D328" s="19">
        <v>53</v>
      </c>
      <c r="E328" s="20">
        <v>39</v>
      </c>
      <c r="F328" s="20">
        <v>67</v>
      </c>
      <c r="G328" s="20">
        <v>47</v>
      </c>
      <c r="H328" s="20">
        <v>49</v>
      </c>
      <c r="I328" s="20">
        <v>67</v>
      </c>
      <c r="J328" s="20">
        <v>56</v>
      </c>
      <c r="K328" s="20">
        <v>78</v>
      </c>
      <c r="L328" s="20">
        <v>104</v>
      </c>
      <c r="M328" s="20">
        <v>234</v>
      </c>
      <c r="N328" s="21">
        <v>326</v>
      </c>
      <c r="O328" s="21">
        <f t="shared" si="77"/>
        <v>1120</v>
      </c>
      <c r="P328" s="22">
        <v>4736826</v>
      </c>
      <c r="Q328" s="23">
        <v>2332473</v>
      </c>
      <c r="R328" s="23">
        <v>2404353</v>
      </c>
      <c r="S328" s="23">
        <v>300139</v>
      </c>
      <c r="T328" s="23">
        <v>311165</v>
      </c>
      <c r="U328" s="23">
        <v>315699</v>
      </c>
      <c r="V328" s="23">
        <v>343170</v>
      </c>
      <c r="W328" s="23">
        <v>336136</v>
      </c>
      <c r="X328" s="23">
        <v>294381</v>
      </c>
      <c r="Y328" s="23">
        <v>274987</v>
      </c>
      <c r="Z328" s="23">
        <v>308860</v>
      </c>
      <c r="AA328" s="23">
        <v>333372</v>
      </c>
      <c r="AB328" s="23">
        <v>365465</v>
      </c>
      <c r="AC328" s="23">
        <v>345151</v>
      </c>
      <c r="AD328" s="23">
        <v>300933</v>
      </c>
      <c r="AE328" s="23">
        <v>244741</v>
      </c>
      <c r="AF328" s="23">
        <v>191220</v>
      </c>
      <c r="AG328" s="23">
        <v>154991</v>
      </c>
      <c r="AH328" s="23">
        <v>129629</v>
      </c>
      <c r="AI328" s="23">
        <v>98138</v>
      </c>
      <c r="AJ328" s="24">
        <v>88345</v>
      </c>
      <c r="AK328" s="32">
        <f t="shared" si="67"/>
        <v>3.0652464358180712E-4</v>
      </c>
      <c r="AL328" s="25">
        <f t="shared" si="68"/>
        <v>8.933357155619081E-5</v>
      </c>
      <c r="AM328" s="25">
        <f t="shared" si="69"/>
        <v>9.8630072456300992E-5</v>
      </c>
      <c r="AN328" s="25">
        <f t="shared" si="70"/>
        <v>8.2547666886793774E-5</v>
      </c>
      <c r="AO328" s="25">
        <f t="shared" si="71"/>
        <v>7.629641624833394E-5</v>
      </c>
      <c r="AP328" s="25">
        <f t="shared" si="72"/>
        <v>9.4284395510374093E-5</v>
      </c>
      <c r="AQ328" s="25">
        <f t="shared" si="73"/>
        <v>1.4294248947173586E-4</v>
      </c>
      <c r="AR328" s="25">
        <f t="shared" si="74"/>
        <v>3.0039484591766295E-4</v>
      </c>
      <c r="AS328" s="25">
        <f t="shared" si="75"/>
        <v>1.0273656851080271E-3</v>
      </c>
      <c r="AT328" s="33">
        <f t="shared" si="76"/>
        <v>1.2677570886864E-2</v>
      </c>
      <c r="AV328">
        <f>IF(AL328&gt;'Data Spread &amp; Correlation'!C$8+'Data Spread &amp; Correlation'!C$9,1,0)</f>
        <v>0</v>
      </c>
      <c r="AW328">
        <f>IF(AM328&gt;'Data Spread &amp; Correlation'!D$8+'Data Spread &amp; Correlation'!D$9,1,0)</f>
        <v>0</v>
      </c>
    </row>
    <row r="329" spans="1:49" x14ac:dyDescent="0.2">
      <c r="A329" t="str">
        <f t="shared" si="65"/>
        <v>Oklahoma</v>
      </c>
      <c r="B329" t="str">
        <f t="shared" si="66"/>
        <v>2010</v>
      </c>
      <c r="C329" s="11" t="s">
        <v>358</v>
      </c>
      <c r="D329" s="19">
        <v>48</v>
      </c>
      <c r="E329" s="20">
        <v>44</v>
      </c>
      <c r="F329" s="20">
        <v>56</v>
      </c>
      <c r="G329" s="20">
        <v>60</v>
      </c>
      <c r="H329" s="20">
        <v>36</v>
      </c>
      <c r="I329" s="20">
        <v>42</v>
      </c>
      <c r="J329" s="20">
        <v>65</v>
      </c>
      <c r="K329" s="20">
        <v>48</v>
      </c>
      <c r="L329" s="20">
        <v>92</v>
      </c>
      <c r="M329" s="20">
        <v>225</v>
      </c>
      <c r="N329" s="21">
        <v>298</v>
      </c>
      <c r="O329" s="21">
        <f t="shared" si="77"/>
        <v>1014</v>
      </c>
      <c r="P329" s="22">
        <v>5973938</v>
      </c>
      <c r="Q329" s="23">
        <v>2906367</v>
      </c>
      <c r="R329" s="23">
        <v>3067571</v>
      </c>
      <c r="S329" s="23">
        <v>381339</v>
      </c>
      <c r="T329" s="23">
        <v>382777</v>
      </c>
      <c r="U329" s="23">
        <v>403466</v>
      </c>
      <c r="V329" s="23">
        <v>441097</v>
      </c>
      <c r="W329" s="23">
        <v>424852</v>
      </c>
      <c r="X329" s="23">
        <v>407590</v>
      </c>
      <c r="Y329" s="23">
        <v>359708</v>
      </c>
      <c r="Z329" s="23">
        <v>385267</v>
      </c>
      <c r="AA329" s="23">
        <v>402444</v>
      </c>
      <c r="AB329" s="23">
        <v>450272</v>
      </c>
      <c r="AC329" s="23">
        <v>442376</v>
      </c>
      <c r="AD329" s="23">
        <v>382657</v>
      </c>
      <c r="AE329" s="23">
        <v>304179</v>
      </c>
      <c r="AF329" s="23">
        <v>225402</v>
      </c>
      <c r="AG329" s="23">
        <v>183783</v>
      </c>
      <c r="AH329" s="23">
        <v>155222</v>
      </c>
      <c r="AI329" s="23">
        <v>125571</v>
      </c>
      <c r="AJ329" s="24">
        <v>114230</v>
      </c>
      <c r="AK329" s="32">
        <f t="shared" si="67"/>
        <v>2.4125515617337854E-4</v>
      </c>
      <c r="AL329" s="25">
        <f t="shared" si="68"/>
        <v>8.2671642227657348E-5</v>
      </c>
      <c r="AM329" s="25">
        <f t="shared" si="69"/>
        <v>6.4668935468486025E-5</v>
      </c>
      <c r="AN329" s="25">
        <f t="shared" si="70"/>
        <v>7.8196476466770411E-5</v>
      </c>
      <c r="AO329" s="25">
        <f t="shared" si="71"/>
        <v>4.5702040469156838E-5</v>
      </c>
      <c r="AP329" s="25">
        <f t="shared" si="72"/>
        <v>4.7051021231213199E-5</v>
      </c>
      <c r="AQ329" s="25">
        <f t="shared" si="73"/>
        <v>6.9885678677297059E-5</v>
      </c>
      <c r="AR329" s="25">
        <f t="shared" si="74"/>
        <v>2.2483717633833107E-4</v>
      </c>
      <c r="AS329" s="25">
        <f t="shared" si="75"/>
        <v>8.0130202675992635E-4</v>
      </c>
      <c r="AT329" s="33">
        <f t="shared" si="76"/>
        <v>8.8768274533835238E-3</v>
      </c>
      <c r="AV329">
        <f>IF(AL329&gt;'Data Spread &amp; Correlation'!C$8+'Data Spread &amp; Correlation'!C$9,1,0)</f>
        <v>0</v>
      </c>
      <c r="AW329">
        <f>IF(AM329&gt;'Data Spread &amp; Correlation'!D$8+'Data Spread &amp; Correlation'!D$9,1,0)</f>
        <v>0</v>
      </c>
    </row>
    <row r="330" spans="1:49" x14ac:dyDescent="0.2">
      <c r="A330" t="str">
        <f t="shared" si="65"/>
        <v>Oklahoma</v>
      </c>
      <c r="B330" t="str">
        <f t="shared" si="66"/>
        <v>2011</v>
      </c>
      <c r="C330" s="11" t="s">
        <v>359</v>
      </c>
      <c r="D330" s="19">
        <v>48</v>
      </c>
      <c r="E330" s="20">
        <v>40</v>
      </c>
      <c r="F330" s="20">
        <v>67</v>
      </c>
      <c r="G330" s="20">
        <v>71</v>
      </c>
      <c r="H330" s="20">
        <v>58</v>
      </c>
      <c r="I330" s="20">
        <v>60</v>
      </c>
      <c r="J330" s="20">
        <v>57</v>
      </c>
      <c r="K330" s="20">
        <v>80</v>
      </c>
      <c r="L330" s="20">
        <v>138</v>
      </c>
      <c r="M330" s="20">
        <v>219</v>
      </c>
      <c r="N330" s="21">
        <v>326</v>
      </c>
      <c r="O330" s="21">
        <f t="shared" si="77"/>
        <v>1164</v>
      </c>
      <c r="P330" s="22">
        <v>14352338</v>
      </c>
      <c r="Q330" s="23">
        <v>6986254</v>
      </c>
      <c r="R330" s="23">
        <v>7366084</v>
      </c>
      <c r="S330" s="23">
        <v>902361</v>
      </c>
      <c r="T330" s="23">
        <v>927822</v>
      </c>
      <c r="U330" s="23">
        <v>965469</v>
      </c>
      <c r="V330" s="23">
        <v>1044922</v>
      </c>
      <c r="W330" s="23">
        <v>975747</v>
      </c>
      <c r="X330" s="23">
        <v>931047</v>
      </c>
      <c r="Y330" s="23">
        <v>896766</v>
      </c>
      <c r="Z330" s="23">
        <v>954720</v>
      </c>
      <c r="AA330" s="23">
        <v>1035236</v>
      </c>
      <c r="AB330" s="23">
        <v>1110580</v>
      </c>
      <c r="AC330" s="23">
        <v>1060757</v>
      </c>
      <c r="AD330" s="23">
        <v>911233</v>
      </c>
      <c r="AE330" s="23">
        <v>759918</v>
      </c>
      <c r="AF330" s="23">
        <v>552738</v>
      </c>
      <c r="AG330" s="23">
        <v>421392</v>
      </c>
      <c r="AH330" s="23">
        <v>351319</v>
      </c>
      <c r="AI330" s="23">
        <v>281813</v>
      </c>
      <c r="AJ330" s="24">
        <v>264921</v>
      </c>
      <c r="AK330" s="32">
        <f t="shared" si="67"/>
        <v>9.7521945208181652E-5</v>
      </c>
      <c r="AL330" s="25">
        <f t="shared" si="68"/>
        <v>3.0106306954398452E-5</v>
      </c>
      <c r="AM330" s="25">
        <f t="shared" si="69"/>
        <v>3.3157335516108773E-5</v>
      </c>
      <c r="AN330" s="25">
        <f t="shared" si="70"/>
        <v>3.884423625392751E-5</v>
      </c>
      <c r="AO330" s="25">
        <f t="shared" si="71"/>
        <v>2.9146373085636063E-5</v>
      </c>
      <c r="AP330" s="25">
        <f t="shared" si="72"/>
        <v>2.7632744249280513E-5</v>
      </c>
      <c r="AQ330" s="25">
        <f t="shared" si="73"/>
        <v>4.7871197755319535E-5</v>
      </c>
      <c r="AR330" s="25">
        <f t="shared" si="74"/>
        <v>1.416648701918635E-4</v>
      </c>
      <c r="AS330" s="25">
        <f t="shared" si="75"/>
        <v>3.458994332935312E-4</v>
      </c>
      <c r="AT330" s="33">
        <f t="shared" si="76"/>
        <v>4.3937626688710972E-3</v>
      </c>
      <c r="AV330">
        <f>IF(AL330&gt;'Data Spread &amp; Correlation'!C$8+'Data Spread &amp; Correlation'!C$9,1,0)</f>
        <v>0</v>
      </c>
      <c r="AW330">
        <f>IF(AM330&gt;'Data Spread &amp; Correlation'!D$8+'Data Spread &amp; Correlation'!D$9,1,0)</f>
        <v>0</v>
      </c>
    </row>
    <row r="331" spans="1:49" x14ac:dyDescent="0.2">
      <c r="A331" t="str">
        <f t="shared" si="65"/>
        <v>Oklahoma</v>
      </c>
      <c r="B331" t="str">
        <f t="shared" si="66"/>
        <v>2012</v>
      </c>
      <c r="C331" s="11" t="s">
        <v>360</v>
      </c>
      <c r="D331" s="19">
        <v>65</v>
      </c>
      <c r="E331" s="20">
        <v>64</v>
      </c>
      <c r="F331" s="20">
        <v>51</v>
      </c>
      <c r="G331" s="20">
        <v>51</v>
      </c>
      <c r="H331" s="20">
        <v>63</v>
      </c>
      <c r="I331" s="20">
        <v>51</v>
      </c>
      <c r="J331" s="20">
        <v>44</v>
      </c>
      <c r="K331" s="20">
        <v>77</v>
      </c>
      <c r="L331" s="20">
        <v>75</v>
      </c>
      <c r="M331" s="20">
        <v>135</v>
      </c>
      <c r="N331" s="21">
        <v>229</v>
      </c>
      <c r="O331" s="21">
        <f t="shared" si="77"/>
        <v>905</v>
      </c>
      <c r="P331" s="22">
        <v>3493231</v>
      </c>
      <c r="Q331" s="23">
        <v>1718899</v>
      </c>
      <c r="R331" s="23">
        <v>1774332</v>
      </c>
      <c r="S331" s="23">
        <v>229202</v>
      </c>
      <c r="T331" s="23">
        <v>232580</v>
      </c>
      <c r="U331" s="23">
        <v>228904</v>
      </c>
      <c r="V331" s="23">
        <v>248126</v>
      </c>
      <c r="W331" s="23">
        <v>251079</v>
      </c>
      <c r="X331" s="23">
        <v>230823</v>
      </c>
      <c r="Y331" s="23">
        <v>218120</v>
      </c>
      <c r="Z331" s="23">
        <v>215343</v>
      </c>
      <c r="AA331" s="23">
        <v>224537</v>
      </c>
      <c r="AB331" s="23">
        <v>252255</v>
      </c>
      <c r="AC331" s="23">
        <v>255890</v>
      </c>
      <c r="AD331" s="23">
        <v>224938</v>
      </c>
      <c r="AE331" s="23">
        <v>197107</v>
      </c>
      <c r="AF331" s="23">
        <v>152175</v>
      </c>
      <c r="AG331" s="23">
        <v>113790</v>
      </c>
      <c r="AH331" s="23">
        <v>88654</v>
      </c>
      <c r="AI331" s="23">
        <v>66942</v>
      </c>
      <c r="AJ331" s="24">
        <v>64332</v>
      </c>
      <c r="AK331" s="32">
        <f t="shared" si="67"/>
        <v>5.6282231394141414E-4</v>
      </c>
      <c r="AL331" s="25">
        <f t="shared" si="68"/>
        <v>9.534458399424466E-5</v>
      </c>
      <c r="AM331" s="25">
        <f t="shared" si="69"/>
        <v>1.0216243827686021E-4</v>
      </c>
      <c r="AN331" s="25">
        <f t="shared" si="70"/>
        <v>1.1360016750456071E-4</v>
      </c>
      <c r="AO331" s="25">
        <f t="shared" si="71"/>
        <v>1.4322087842138766E-4</v>
      </c>
      <c r="AP331" s="25">
        <f t="shared" si="72"/>
        <v>1.0036505328203564E-4</v>
      </c>
      <c r="AQ331" s="25">
        <f t="shared" si="73"/>
        <v>1.8244499994076461E-4</v>
      </c>
      <c r="AR331" s="25">
        <f t="shared" si="74"/>
        <v>2.8199199142744344E-4</v>
      </c>
      <c r="AS331" s="25">
        <f t="shared" si="75"/>
        <v>8.6763155865189341E-4</v>
      </c>
      <c r="AT331" s="33">
        <f t="shared" si="76"/>
        <v>1.4067649070447056E-2</v>
      </c>
      <c r="AV331">
        <f>IF(AL331&gt;'Data Spread &amp; Correlation'!C$8+'Data Spread &amp; Correlation'!C$9,1,0)</f>
        <v>0</v>
      </c>
      <c r="AW331">
        <f>IF(AM331&gt;'Data Spread &amp; Correlation'!D$8+'Data Spread &amp; Correlation'!D$9,1,0)</f>
        <v>0</v>
      </c>
    </row>
    <row r="332" spans="1:49" x14ac:dyDescent="0.2">
      <c r="A332" t="str">
        <f t="shared" si="65"/>
        <v>Oklahoma</v>
      </c>
      <c r="B332" t="str">
        <f t="shared" si="66"/>
        <v>2013</v>
      </c>
      <c r="C332" s="11" t="s">
        <v>361</v>
      </c>
      <c r="D332" s="19">
        <v>44</v>
      </c>
      <c r="E332" s="20">
        <v>45</v>
      </c>
      <c r="F332" s="20">
        <v>48</v>
      </c>
      <c r="G332" s="20">
        <v>56</v>
      </c>
      <c r="H332" s="20">
        <v>46</v>
      </c>
      <c r="I332" s="20">
        <v>37</v>
      </c>
      <c r="J332" s="20">
        <v>51</v>
      </c>
      <c r="K332" s="20">
        <v>86</v>
      </c>
      <c r="L332" s="20">
        <v>103</v>
      </c>
      <c r="M332" s="20">
        <v>154</v>
      </c>
      <c r="N332" s="21">
        <v>305</v>
      </c>
      <c r="O332" s="21">
        <f t="shared" si="77"/>
        <v>975</v>
      </c>
      <c r="P332" s="22">
        <v>7640422</v>
      </c>
      <c r="Q332" s="23">
        <v>3725051</v>
      </c>
      <c r="R332" s="23">
        <v>3915371</v>
      </c>
      <c r="S332" s="23">
        <v>476678</v>
      </c>
      <c r="T332" s="23">
        <v>490887</v>
      </c>
      <c r="U332" s="23">
        <v>502109</v>
      </c>
      <c r="V332" s="23">
        <v>524255</v>
      </c>
      <c r="W332" s="23">
        <v>504579</v>
      </c>
      <c r="X332" s="23">
        <v>492399</v>
      </c>
      <c r="Y332" s="23">
        <v>479541</v>
      </c>
      <c r="Z332" s="23">
        <v>480122</v>
      </c>
      <c r="AA332" s="23">
        <v>531808</v>
      </c>
      <c r="AB332" s="23">
        <v>580225</v>
      </c>
      <c r="AC332" s="23">
        <v>585312</v>
      </c>
      <c r="AD332" s="23">
        <v>519701</v>
      </c>
      <c r="AE332" s="23">
        <v>453065</v>
      </c>
      <c r="AF332" s="23">
        <v>333921</v>
      </c>
      <c r="AG332" s="23">
        <v>240543</v>
      </c>
      <c r="AH332" s="23">
        <v>179059</v>
      </c>
      <c r="AI332" s="23">
        <v>137855</v>
      </c>
      <c r="AJ332" s="24">
        <v>134547</v>
      </c>
      <c r="AK332" s="32">
        <f t="shared" si="67"/>
        <v>1.8670884748194798E-4</v>
      </c>
      <c r="AL332" s="25">
        <f t="shared" si="68"/>
        <v>5.1359723503417937E-5</v>
      </c>
      <c r="AM332" s="25">
        <f t="shared" si="69"/>
        <v>4.6654756744042285E-5</v>
      </c>
      <c r="AN332" s="25">
        <f t="shared" si="70"/>
        <v>5.7616725312262072E-5</v>
      </c>
      <c r="AO332" s="25">
        <f t="shared" si="71"/>
        <v>4.5457689761149485E-5</v>
      </c>
      <c r="AP332" s="25">
        <f t="shared" si="72"/>
        <v>3.1745023967493092E-5</v>
      </c>
      <c r="AQ332" s="25">
        <f t="shared" si="73"/>
        <v>8.840769517026705E-5</v>
      </c>
      <c r="AR332" s="25">
        <f t="shared" si="74"/>
        <v>1.7929757130124777E-4</v>
      </c>
      <c r="AS332" s="25">
        <f t="shared" si="75"/>
        <v>4.8593624768864739E-4</v>
      </c>
      <c r="AT332" s="33">
        <f t="shared" si="76"/>
        <v>7.246538384356396E-3</v>
      </c>
      <c r="AV332">
        <f>IF(AL332&gt;'Data Spread &amp; Correlation'!C$8+'Data Spread &amp; Correlation'!C$9,1,0)</f>
        <v>0</v>
      </c>
      <c r="AW332">
        <f>IF(AM332&gt;'Data Spread &amp; Correlation'!D$8+'Data Spread &amp; Correlation'!D$9,1,0)</f>
        <v>0</v>
      </c>
    </row>
    <row r="333" spans="1:49" x14ac:dyDescent="0.2">
      <c r="A333" t="str">
        <f t="shared" si="65"/>
        <v>Oklahoma</v>
      </c>
      <c r="B333" t="str">
        <f t="shared" si="66"/>
        <v>2014</v>
      </c>
      <c r="C333" s="11" t="s">
        <v>362</v>
      </c>
      <c r="D333" s="19">
        <v>34</v>
      </c>
      <c r="E333" s="20">
        <v>60</v>
      </c>
      <c r="F333" s="20">
        <v>66</v>
      </c>
      <c r="G333" s="20">
        <v>50</v>
      </c>
      <c r="H333" s="20">
        <v>56</v>
      </c>
      <c r="I333" s="20">
        <v>73</v>
      </c>
      <c r="J333" s="20">
        <v>63</v>
      </c>
      <c r="K333" s="20">
        <v>102</v>
      </c>
      <c r="L333" s="20">
        <v>112</v>
      </c>
      <c r="M333" s="20">
        <v>147</v>
      </c>
      <c r="N333" s="21">
        <v>257</v>
      </c>
      <c r="O333" s="21">
        <f t="shared" si="77"/>
        <v>1020</v>
      </c>
      <c r="P333" s="22">
        <v>5432915</v>
      </c>
      <c r="Q333" s="23">
        <v>2672986</v>
      </c>
      <c r="R333" s="23">
        <v>2759929</v>
      </c>
      <c r="S333" s="23">
        <v>348686</v>
      </c>
      <c r="T333" s="23">
        <v>361522</v>
      </c>
      <c r="U333" s="23">
        <v>364631</v>
      </c>
      <c r="V333" s="23">
        <v>381742</v>
      </c>
      <c r="W333" s="23">
        <v>400668</v>
      </c>
      <c r="X333" s="23">
        <v>358192</v>
      </c>
      <c r="Y333" s="23">
        <v>352469</v>
      </c>
      <c r="Z333" s="23">
        <v>334111</v>
      </c>
      <c r="AA333" s="23">
        <v>352613</v>
      </c>
      <c r="AB333" s="23">
        <v>370612</v>
      </c>
      <c r="AC333" s="23">
        <v>392198</v>
      </c>
      <c r="AD333" s="23">
        <v>362470</v>
      </c>
      <c r="AE333" s="23">
        <v>312082</v>
      </c>
      <c r="AF333" s="23">
        <v>234710</v>
      </c>
      <c r="AG333" s="23">
        <v>172949</v>
      </c>
      <c r="AH333" s="23">
        <v>129152</v>
      </c>
      <c r="AI333" s="23">
        <v>101750</v>
      </c>
      <c r="AJ333" s="24">
        <v>101904</v>
      </c>
      <c r="AK333" s="32">
        <f t="shared" si="67"/>
        <v>2.6958352213739582E-4</v>
      </c>
      <c r="AL333" s="25">
        <f t="shared" si="68"/>
        <v>8.6758575672069108E-5</v>
      </c>
      <c r="AM333" s="25">
        <f t="shared" si="69"/>
        <v>8.4354750067100375E-5</v>
      </c>
      <c r="AN333" s="25">
        <f t="shared" si="70"/>
        <v>7.0357033803740464E-5</v>
      </c>
      <c r="AO333" s="25">
        <f t="shared" si="71"/>
        <v>8.1546589313901939E-5</v>
      </c>
      <c r="AP333" s="25">
        <f t="shared" si="72"/>
        <v>9.5698797865785719E-5</v>
      </c>
      <c r="AQ333" s="25">
        <f t="shared" si="73"/>
        <v>1.5121147072427331E-4</v>
      </c>
      <c r="AR333" s="25">
        <f t="shared" si="74"/>
        <v>2.7473942682487078E-4</v>
      </c>
      <c r="AS333" s="25">
        <f t="shared" si="75"/>
        <v>6.3663372339780515E-4</v>
      </c>
      <c r="AT333" s="33">
        <f t="shared" si="76"/>
        <v>1.0009420631182289E-2</v>
      </c>
      <c r="AV333">
        <f>IF(AL333&gt;'Data Spread &amp; Correlation'!C$8+'Data Spread &amp; Correlation'!C$9,1,0)</f>
        <v>0</v>
      </c>
      <c r="AW333">
        <f>IF(AM333&gt;'Data Spread &amp; Correlation'!D$8+'Data Spread &amp; Correlation'!D$9,1,0)</f>
        <v>0</v>
      </c>
    </row>
    <row r="334" spans="1:49" x14ac:dyDescent="0.2">
      <c r="A334" t="str">
        <f t="shared" si="65"/>
        <v>Oklahoma</v>
      </c>
      <c r="B334" t="str">
        <f t="shared" si="66"/>
        <v>2015</v>
      </c>
      <c r="C334" s="11" t="s">
        <v>363</v>
      </c>
      <c r="D334" s="19">
        <v>47</v>
      </c>
      <c r="E334" s="20">
        <v>42</v>
      </c>
      <c r="F334" s="20">
        <v>53</v>
      </c>
      <c r="G334" s="20">
        <v>54</v>
      </c>
      <c r="H334" s="20">
        <v>37</v>
      </c>
      <c r="I334" s="20">
        <v>54</v>
      </c>
      <c r="J334" s="20">
        <v>41</v>
      </c>
      <c r="K334" s="20">
        <v>83</v>
      </c>
      <c r="L334" s="20">
        <v>108</v>
      </c>
      <c r="M334" s="20">
        <v>211</v>
      </c>
      <c r="N334" s="21">
        <v>256</v>
      </c>
      <c r="O334" s="21">
        <f t="shared" si="77"/>
        <v>986</v>
      </c>
      <c r="P334" s="22">
        <v>8333394</v>
      </c>
      <c r="Q334" s="23">
        <v>4161552</v>
      </c>
      <c r="R334" s="23">
        <v>4171842</v>
      </c>
      <c r="S334" s="23">
        <v>541671</v>
      </c>
      <c r="T334" s="23">
        <v>563327</v>
      </c>
      <c r="U334" s="23">
        <v>557064</v>
      </c>
      <c r="V334" s="23">
        <v>574025</v>
      </c>
      <c r="W334" s="23">
        <v>630413</v>
      </c>
      <c r="X334" s="23">
        <v>596134</v>
      </c>
      <c r="Y334" s="23">
        <v>578371</v>
      </c>
      <c r="Z334" s="23">
        <v>532218</v>
      </c>
      <c r="AA334" s="23">
        <v>544507</v>
      </c>
      <c r="AB334" s="23">
        <v>546477</v>
      </c>
      <c r="AC334" s="23">
        <v>577473</v>
      </c>
      <c r="AD334" s="23">
        <v>542434</v>
      </c>
      <c r="AE334" s="23">
        <v>479548</v>
      </c>
      <c r="AF334" s="23">
        <v>370773</v>
      </c>
      <c r="AG334" s="23">
        <v>251639</v>
      </c>
      <c r="AH334" s="23">
        <v>179411</v>
      </c>
      <c r="AI334" s="23">
        <v>131646</v>
      </c>
      <c r="AJ334" s="24">
        <v>139072</v>
      </c>
      <c r="AK334" s="32">
        <f t="shared" si="67"/>
        <v>1.6430637785666945E-4</v>
      </c>
      <c r="AL334" s="25">
        <f t="shared" si="68"/>
        <v>3.6594367502059548E-5</v>
      </c>
      <c r="AM334" s="25">
        <f t="shared" si="69"/>
        <v>4.4003925482258116E-5</v>
      </c>
      <c r="AN334" s="25">
        <f t="shared" si="70"/>
        <v>4.5976815764939271E-5</v>
      </c>
      <c r="AO334" s="25">
        <f t="shared" si="71"/>
        <v>3.4363463279853258E-5</v>
      </c>
      <c r="AP334" s="25">
        <f t="shared" si="72"/>
        <v>4.804484185239557E-5</v>
      </c>
      <c r="AQ334" s="25">
        <f t="shared" si="73"/>
        <v>8.1214737637257806E-5</v>
      </c>
      <c r="AR334" s="25">
        <f t="shared" si="74"/>
        <v>1.7351850542727325E-4</v>
      </c>
      <c r="AS334" s="25">
        <f t="shared" si="75"/>
        <v>6.7833226707645223E-4</v>
      </c>
      <c r="AT334" s="33">
        <f t="shared" si="76"/>
        <v>7.0898527381500227E-3</v>
      </c>
      <c r="AV334">
        <f>IF(AL334&gt;'Data Spread &amp; Correlation'!C$8+'Data Spread &amp; Correlation'!C$9,1,0)</f>
        <v>0</v>
      </c>
      <c r="AW334">
        <f>IF(AM334&gt;'Data Spread &amp; Correlation'!D$8+'Data Spread &amp; Correlation'!D$9,1,0)</f>
        <v>0</v>
      </c>
    </row>
    <row r="335" spans="1:49" x14ac:dyDescent="0.2">
      <c r="A335" t="str">
        <f t="shared" si="65"/>
        <v>Oklahoma</v>
      </c>
      <c r="B335" t="str">
        <f t="shared" si="66"/>
        <v>2016</v>
      </c>
      <c r="C335" s="11" t="s">
        <v>364</v>
      </c>
      <c r="D335" s="19">
        <v>54</v>
      </c>
      <c r="E335" s="20">
        <v>37</v>
      </c>
      <c r="F335" s="20">
        <v>57</v>
      </c>
      <c r="G335" s="20">
        <v>43</v>
      </c>
      <c r="H335" s="20">
        <v>54</v>
      </c>
      <c r="I335" s="20">
        <v>45</v>
      </c>
      <c r="J335" s="20">
        <v>56</v>
      </c>
      <c r="K335" s="20">
        <v>53</v>
      </c>
      <c r="L335" s="20">
        <v>66</v>
      </c>
      <c r="M335" s="20">
        <v>126</v>
      </c>
      <c r="N335" s="21">
        <v>196</v>
      </c>
      <c r="O335" s="21">
        <f t="shared" si="77"/>
        <v>787</v>
      </c>
      <c r="P335" s="22">
        <v>4671227</v>
      </c>
      <c r="Q335" s="23">
        <v>2289449</v>
      </c>
      <c r="R335" s="23">
        <v>2381778</v>
      </c>
      <c r="S335" s="23">
        <v>313192</v>
      </c>
      <c r="T335" s="23">
        <v>305762</v>
      </c>
      <c r="U335" s="23">
        <v>300363</v>
      </c>
      <c r="V335" s="23">
        <v>333700</v>
      </c>
      <c r="W335" s="23">
        <v>410286</v>
      </c>
      <c r="X335" s="23">
        <v>355196</v>
      </c>
      <c r="Y335" s="23">
        <v>329678</v>
      </c>
      <c r="Z335" s="23">
        <v>295120</v>
      </c>
      <c r="AA335" s="23">
        <v>303862</v>
      </c>
      <c r="AB335" s="23">
        <v>308981</v>
      </c>
      <c r="AC335" s="23">
        <v>317769</v>
      </c>
      <c r="AD335" s="23">
        <v>287101</v>
      </c>
      <c r="AE335" s="23">
        <v>244781</v>
      </c>
      <c r="AF335" s="23">
        <v>188919</v>
      </c>
      <c r="AG335" s="23">
        <v>134814</v>
      </c>
      <c r="AH335" s="23">
        <v>96191</v>
      </c>
      <c r="AI335" s="23">
        <v>73349</v>
      </c>
      <c r="AJ335" s="24">
        <v>74604</v>
      </c>
      <c r="AK335" s="32">
        <f t="shared" si="67"/>
        <v>2.9055659148381822E-4</v>
      </c>
      <c r="AL335" s="25">
        <f t="shared" si="68"/>
        <v>9.239018354299855E-5</v>
      </c>
      <c r="AM335" s="25">
        <f t="shared" si="69"/>
        <v>7.6614344893586708E-5</v>
      </c>
      <c r="AN335" s="25">
        <f t="shared" si="70"/>
        <v>6.2785271451391058E-5</v>
      </c>
      <c r="AO335" s="25">
        <f t="shared" si="71"/>
        <v>9.0152959521321176E-5</v>
      </c>
      <c r="AP335" s="25">
        <f t="shared" si="72"/>
        <v>7.1798962903869167E-5</v>
      </c>
      <c r="AQ335" s="25">
        <f t="shared" si="73"/>
        <v>9.9646162118665417E-5</v>
      </c>
      <c r="AR335" s="25">
        <f t="shared" si="74"/>
        <v>2.0387170909360491E-4</v>
      </c>
      <c r="AS335" s="25">
        <f t="shared" si="75"/>
        <v>7.4318744838976051E-4</v>
      </c>
      <c r="AT335" s="33">
        <f t="shared" si="76"/>
        <v>1.0549032223473273E-2</v>
      </c>
      <c r="AV335">
        <f>IF(AL335&gt;'Data Spread &amp; Correlation'!C$8+'Data Spread &amp; Correlation'!C$9,1,0)</f>
        <v>0</v>
      </c>
      <c r="AW335">
        <f>IF(AM335&gt;'Data Spread &amp; Correlation'!D$8+'Data Spread &amp; Correlation'!D$9,1,0)</f>
        <v>0</v>
      </c>
    </row>
    <row r="336" spans="1:49" x14ac:dyDescent="0.2">
      <c r="A336" t="str">
        <f t="shared" si="65"/>
        <v>Oklahoma</v>
      </c>
      <c r="B336" t="str">
        <f t="shared" si="66"/>
        <v>2017</v>
      </c>
      <c r="C336" s="11" t="s">
        <v>365</v>
      </c>
      <c r="D336" s="19">
        <v>44</v>
      </c>
      <c r="E336" s="20">
        <v>56</v>
      </c>
      <c r="F336" s="20">
        <v>50</v>
      </c>
      <c r="G336" s="20">
        <v>41</v>
      </c>
      <c r="H336" s="20">
        <v>67</v>
      </c>
      <c r="I336" s="20">
        <v>38</v>
      </c>
      <c r="J336" s="20">
        <v>58</v>
      </c>
      <c r="K336" s="20">
        <v>78</v>
      </c>
      <c r="L336" s="20">
        <v>111</v>
      </c>
      <c r="M336" s="20">
        <v>170</v>
      </c>
      <c r="N336" s="21">
        <v>206</v>
      </c>
      <c r="O336" s="21">
        <f t="shared" si="77"/>
        <v>919</v>
      </c>
      <c r="P336" s="22">
        <v>2095897</v>
      </c>
      <c r="Q336" s="23">
        <v>1038192</v>
      </c>
      <c r="R336" s="23">
        <v>1057705</v>
      </c>
      <c r="S336" s="23">
        <v>126712</v>
      </c>
      <c r="T336" s="23">
        <v>137869</v>
      </c>
      <c r="U336" s="23">
        <v>141310</v>
      </c>
      <c r="V336" s="23">
        <v>141907</v>
      </c>
      <c r="W336" s="23">
        <v>136138</v>
      </c>
      <c r="X336" s="23">
        <v>124020</v>
      </c>
      <c r="Y336" s="23">
        <v>124433</v>
      </c>
      <c r="Z336" s="23">
        <v>120557</v>
      </c>
      <c r="AA336" s="23">
        <v>133257</v>
      </c>
      <c r="AB336" s="23">
        <v>142994</v>
      </c>
      <c r="AC336" s="23">
        <v>159102</v>
      </c>
      <c r="AD336" s="23">
        <v>153701</v>
      </c>
      <c r="AE336" s="23">
        <v>129264</v>
      </c>
      <c r="AF336" s="23">
        <v>106778</v>
      </c>
      <c r="AG336" s="23">
        <v>76569</v>
      </c>
      <c r="AH336" s="23">
        <v>54086</v>
      </c>
      <c r="AI336" s="23">
        <v>42086</v>
      </c>
      <c r="AJ336" s="24">
        <v>44863</v>
      </c>
      <c r="AK336" s="32">
        <f t="shared" si="67"/>
        <v>7.8919123682050631E-4</v>
      </c>
      <c r="AL336" s="25">
        <f t="shared" si="68"/>
        <v>2.077520157318423E-4</v>
      </c>
      <c r="AM336" s="25">
        <f t="shared" si="69"/>
        <v>1.7982700641982412E-4</v>
      </c>
      <c r="AN336" s="25">
        <f t="shared" si="70"/>
        <v>1.650211508816557E-4</v>
      </c>
      <c r="AO336" s="25">
        <f t="shared" si="71"/>
        <v>2.639728304979237E-4</v>
      </c>
      <c r="AP336" s="25">
        <f t="shared" si="72"/>
        <v>1.2578782903447909E-4</v>
      </c>
      <c r="AQ336" s="25">
        <f t="shared" si="73"/>
        <v>2.756524658526673E-4</v>
      </c>
      <c r="AR336" s="25">
        <f t="shared" si="74"/>
        <v>6.0540941493452305E-4</v>
      </c>
      <c r="AS336" s="25">
        <f t="shared" si="75"/>
        <v>1.7676662646092418E-3</v>
      </c>
      <c r="AT336" s="33">
        <f t="shared" si="76"/>
        <v>2.0484586407507301E-2</v>
      </c>
      <c r="AV336">
        <f>IF(AL336&gt;'Data Spread &amp; Correlation'!C$8+'Data Spread &amp; Correlation'!C$9,1,0)</f>
        <v>0</v>
      </c>
      <c r="AW336">
        <f>IF(AM336&gt;'Data Spread &amp; Correlation'!D$8+'Data Spread &amp; Correlation'!D$9,1,0)</f>
        <v>0</v>
      </c>
    </row>
    <row r="337" spans="1:49" x14ac:dyDescent="0.2">
      <c r="A337" t="str">
        <f t="shared" si="65"/>
        <v>Oregon</v>
      </c>
      <c r="B337" t="str">
        <f t="shared" si="66"/>
        <v>2009</v>
      </c>
      <c r="C337" s="11" t="s">
        <v>366</v>
      </c>
      <c r="D337" s="19">
        <v>53</v>
      </c>
      <c r="E337" s="20">
        <v>62</v>
      </c>
      <c r="F337" s="20">
        <v>31</v>
      </c>
      <c r="G337" s="20">
        <v>54</v>
      </c>
      <c r="H337" s="20">
        <v>46</v>
      </c>
      <c r="I337" s="20">
        <v>61</v>
      </c>
      <c r="J337" s="20">
        <v>51</v>
      </c>
      <c r="K337" s="20">
        <v>59</v>
      </c>
      <c r="L337" s="20">
        <v>60</v>
      </c>
      <c r="M337" s="20">
        <v>106</v>
      </c>
      <c r="N337" s="21">
        <v>208</v>
      </c>
      <c r="O337" s="21">
        <f t="shared" si="77"/>
        <v>791</v>
      </c>
      <c r="P337" s="22">
        <v>2289715</v>
      </c>
      <c r="Q337" s="23">
        <v>1122617</v>
      </c>
      <c r="R337" s="23">
        <v>1167098</v>
      </c>
      <c r="S337" s="23">
        <v>170685</v>
      </c>
      <c r="T337" s="23">
        <v>156192</v>
      </c>
      <c r="U337" s="23">
        <v>152862</v>
      </c>
      <c r="V337" s="23">
        <v>158633</v>
      </c>
      <c r="W337" s="23">
        <v>168543</v>
      </c>
      <c r="X337" s="23">
        <v>171087</v>
      </c>
      <c r="Y337" s="23">
        <v>146531</v>
      </c>
      <c r="Z337" s="23">
        <v>142636</v>
      </c>
      <c r="AA337" s="23">
        <v>150435</v>
      </c>
      <c r="AB337" s="23">
        <v>163838</v>
      </c>
      <c r="AC337" s="23">
        <v>154752</v>
      </c>
      <c r="AD337" s="23">
        <v>138074</v>
      </c>
      <c r="AE337" s="23">
        <v>110906</v>
      </c>
      <c r="AF337" s="23">
        <v>86994</v>
      </c>
      <c r="AG337" s="23">
        <v>71848</v>
      </c>
      <c r="AH337" s="23">
        <v>61612</v>
      </c>
      <c r="AI337" s="23">
        <v>46504</v>
      </c>
      <c r="AJ337" s="24">
        <v>38428</v>
      </c>
      <c r="AK337" s="32">
        <f t="shared" si="67"/>
        <v>6.737557488941618E-4</v>
      </c>
      <c r="AL337" s="25">
        <f t="shared" si="68"/>
        <v>1.6501970529422043E-4</v>
      </c>
      <c r="AM337" s="25">
        <f t="shared" si="69"/>
        <v>9.4750226177959268E-5</v>
      </c>
      <c r="AN337" s="25">
        <f t="shared" si="70"/>
        <v>1.7001555327468847E-4</v>
      </c>
      <c r="AO337" s="25">
        <f t="shared" si="71"/>
        <v>1.5695855270565835E-4</v>
      </c>
      <c r="AP337" s="25">
        <f t="shared" si="72"/>
        <v>1.9146865877773942E-4</v>
      </c>
      <c r="AQ337" s="25">
        <f t="shared" si="73"/>
        <v>2.3696682464454977E-4</v>
      </c>
      <c r="AR337" s="25">
        <f t="shared" si="74"/>
        <v>3.7773384873018471E-4</v>
      </c>
      <c r="AS337" s="25">
        <f t="shared" si="75"/>
        <v>9.8042842872470308E-4</v>
      </c>
      <c r="AT337" s="33">
        <f t="shared" si="76"/>
        <v>2.0583949203705633E-2</v>
      </c>
      <c r="AV337">
        <f>IF(AL337&gt;'Data Spread &amp; Correlation'!C$8+'Data Spread &amp; Correlation'!C$9,1,0)</f>
        <v>0</v>
      </c>
      <c r="AW337">
        <f>IF(AM337&gt;'Data Spread &amp; Correlation'!D$8+'Data Spread &amp; Correlation'!D$9,1,0)</f>
        <v>0</v>
      </c>
    </row>
    <row r="338" spans="1:49" x14ac:dyDescent="0.2">
      <c r="A338" t="str">
        <f t="shared" si="65"/>
        <v>Oregon</v>
      </c>
      <c r="B338" t="str">
        <f t="shared" si="66"/>
        <v>2010</v>
      </c>
      <c r="C338" s="11" t="s">
        <v>367</v>
      </c>
      <c r="D338" s="19">
        <v>45</v>
      </c>
      <c r="E338" s="20">
        <v>60</v>
      </c>
      <c r="F338" s="20">
        <v>72</v>
      </c>
      <c r="G338" s="20">
        <v>68</v>
      </c>
      <c r="H338" s="20">
        <v>61</v>
      </c>
      <c r="I338" s="20">
        <v>51</v>
      </c>
      <c r="J338" s="20">
        <v>50</v>
      </c>
      <c r="K338" s="20">
        <v>66</v>
      </c>
      <c r="L338" s="20">
        <v>52</v>
      </c>
      <c r="M338" s="20">
        <v>84</v>
      </c>
      <c r="N338" s="21">
        <v>227</v>
      </c>
      <c r="O338" s="21">
        <f t="shared" si="77"/>
        <v>836</v>
      </c>
      <c r="P338" s="22">
        <v>3248770</v>
      </c>
      <c r="Q338" s="23">
        <v>1594133</v>
      </c>
      <c r="R338" s="23">
        <v>1654637</v>
      </c>
      <c r="S338" s="23">
        <v>200895</v>
      </c>
      <c r="T338" s="23">
        <v>214345</v>
      </c>
      <c r="U338" s="23">
        <v>218915</v>
      </c>
      <c r="V338" s="23">
        <v>234781</v>
      </c>
      <c r="W338" s="23">
        <v>203627</v>
      </c>
      <c r="X338" s="23">
        <v>195046</v>
      </c>
      <c r="Y338" s="23">
        <v>185579</v>
      </c>
      <c r="Z338" s="23">
        <v>205871</v>
      </c>
      <c r="AA338" s="23">
        <v>225144</v>
      </c>
      <c r="AB338" s="23">
        <v>249264</v>
      </c>
      <c r="AC338" s="23">
        <v>246852</v>
      </c>
      <c r="AD338" s="23">
        <v>220635</v>
      </c>
      <c r="AE338" s="23">
        <v>178099</v>
      </c>
      <c r="AF338" s="23">
        <v>137033</v>
      </c>
      <c r="AG338" s="23">
        <v>107622</v>
      </c>
      <c r="AH338" s="23">
        <v>90926</v>
      </c>
      <c r="AI338" s="23">
        <v>71104</v>
      </c>
      <c r="AJ338" s="24">
        <v>62294</v>
      </c>
      <c r="AK338" s="32">
        <f t="shared" si="67"/>
        <v>5.2266109161502275E-4</v>
      </c>
      <c r="AL338" s="25">
        <f t="shared" si="68"/>
        <v>1.1540414531689978E-4</v>
      </c>
      <c r="AM338" s="25">
        <f t="shared" si="69"/>
        <v>1.6423057973394647E-4</v>
      </c>
      <c r="AN338" s="25">
        <f t="shared" si="70"/>
        <v>1.786535303776683E-4</v>
      </c>
      <c r="AO338" s="25">
        <f t="shared" si="71"/>
        <v>1.4152639699314409E-4</v>
      </c>
      <c r="AP338" s="25">
        <f t="shared" si="72"/>
        <v>1.0279853905135089E-4</v>
      </c>
      <c r="AQ338" s="25">
        <f t="shared" si="73"/>
        <v>1.655238830899798E-4</v>
      </c>
      <c r="AR338" s="25">
        <f t="shared" si="74"/>
        <v>2.1254419488667717E-4</v>
      </c>
      <c r="AS338" s="25">
        <f t="shared" si="75"/>
        <v>5.1842251434919457E-4</v>
      </c>
      <c r="AT338" s="33">
        <f t="shared" si="76"/>
        <v>1.3420233088258902E-2</v>
      </c>
      <c r="AV338">
        <f>IF(AL338&gt;'Data Spread &amp; Correlation'!C$8+'Data Spread &amp; Correlation'!C$9,1,0)</f>
        <v>0</v>
      </c>
      <c r="AW338">
        <f>IF(AM338&gt;'Data Spread &amp; Correlation'!D$8+'Data Spread &amp; Correlation'!D$9,1,0)</f>
        <v>0</v>
      </c>
    </row>
    <row r="339" spans="1:49" x14ac:dyDescent="0.2">
      <c r="A339" t="str">
        <f t="shared" si="65"/>
        <v>Oregon</v>
      </c>
      <c r="B339" t="str">
        <f t="shared" si="66"/>
        <v>2011</v>
      </c>
      <c r="C339" s="11" t="s">
        <v>368</v>
      </c>
      <c r="D339" s="19">
        <v>56</v>
      </c>
      <c r="E339" s="20">
        <v>68</v>
      </c>
      <c r="F339" s="20">
        <v>57</v>
      </c>
      <c r="G339" s="20">
        <v>73</v>
      </c>
      <c r="H339" s="20">
        <v>50</v>
      </c>
      <c r="I339" s="20">
        <v>66</v>
      </c>
      <c r="J339" s="20">
        <v>52</v>
      </c>
      <c r="K339" s="20">
        <v>54</v>
      </c>
      <c r="L339" s="20">
        <v>43</v>
      </c>
      <c r="M339" s="20">
        <v>84</v>
      </c>
      <c r="N339" s="21">
        <v>203</v>
      </c>
      <c r="O339" s="21">
        <f t="shared" si="77"/>
        <v>806</v>
      </c>
      <c r="P339" s="22">
        <v>9979091</v>
      </c>
      <c r="Q339" s="23">
        <v>4810873</v>
      </c>
      <c r="R339" s="23">
        <v>5168218</v>
      </c>
      <c r="S339" s="23">
        <v>601045</v>
      </c>
      <c r="T339" s="23">
        <v>592863</v>
      </c>
      <c r="U339" s="23">
        <v>617677</v>
      </c>
      <c r="V339" s="23">
        <v>691813</v>
      </c>
      <c r="W339" s="23">
        <v>729041</v>
      </c>
      <c r="X339" s="23">
        <v>749468</v>
      </c>
      <c r="Y339" s="23">
        <v>676429</v>
      </c>
      <c r="Z339" s="23">
        <v>665703</v>
      </c>
      <c r="AA339" s="23">
        <v>707262</v>
      </c>
      <c r="AB339" s="23">
        <v>736842</v>
      </c>
      <c r="AC339" s="23">
        <v>708906</v>
      </c>
      <c r="AD339" s="23">
        <v>630513</v>
      </c>
      <c r="AE339" s="23">
        <v>535996</v>
      </c>
      <c r="AF339" s="23">
        <v>387718</v>
      </c>
      <c r="AG339" s="23">
        <v>298123</v>
      </c>
      <c r="AH339" s="23">
        <v>245291</v>
      </c>
      <c r="AI339" s="23">
        <v>203589</v>
      </c>
      <c r="AJ339" s="24">
        <v>197786</v>
      </c>
      <c r="AK339" s="32">
        <f t="shared" si="67"/>
        <v>2.0630734803550482E-4</v>
      </c>
      <c r="AL339" s="25">
        <f t="shared" si="68"/>
        <v>4.2956036149156578E-5</v>
      </c>
      <c r="AM339" s="25">
        <f t="shared" si="69"/>
        <v>4.0116718536879932E-5</v>
      </c>
      <c r="AN339" s="25">
        <f t="shared" si="70"/>
        <v>5.11958437390639E-5</v>
      </c>
      <c r="AO339" s="25">
        <f t="shared" si="71"/>
        <v>3.6417534314421708E-5</v>
      </c>
      <c r="AP339" s="25">
        <f t="shared" si="72"/>
        <v>4.5651109321956524E-5</v>
      </c>
      <c r="AQ339" s="25">
        <f t="shared" si="73"/>
        <v>4.6291970314845407E-5</v>
      </c>
      <c r="AR339" s="25">
        <f t="shared" si="74"/>
        <v>6.2696747496868803E-5</v>
      </c>
      <c r="AS339" s="25">
        <f t="shared" si="75"/>
        <v>1.8713241846373196E-4</v>
      </c>
      <c r="AT339" s="33">
        <f t="shared" si="76"/>
        <v>4.0751114841293115E-3</v>
      </c>
      <c r="AV339">
        <f>IF(AL339&gt;'Data Spread &amp; Correlation'!C$8+'Data Spread &amp; Correlation'!C$9,1,0)</f>
        <v>0</v>
      </c>
      <c r="AW339">
        <f>IF(AM339&gt;'Data Spread &amp; Correlation'!D$8+'Data Spread &amp; Correlation'!D$9,1,0)</f>
        <v>0</v>
      </c>
    </row>
    <row r="340" spans="1:49" x14ac:dyDescent="0.2">
      <c r="A340" t="str">
        <f t="shared" si="65"/>
        <v>Oregon</v>
      </c>
      <c r="B340" t="str">
        <f t="shared" si="66"/>
        <v>2012</v>
      </c>
      <c r="C340" s="11" t="s">
        <v>369</v>
      </c>
      <c r="D340" s="19">
        <v>52</v>
      </c>
      <c r="E340" s="20">
        <v>35</v>
      </c>
      <c r="F340" s="20">
        <v>50</v>
      </c>
      <c r="G340" s="20">
        <v>56</v>
      </c>
      <c r="H340" s="20">
        <v>51</v>
      </c>
      <c r="I340" s="20">
        <v>54</v>
      </c>
      <c r="J340" s="20">
        <v>43</v>
      </c>
      <c r="K340" s="20">
        <v>50</v>
      </c>
      <c r="L340" s="20">
        <v>57</v>
      </c>
      <c r="M340" s="20">
        <v>77</v>
      </c>
      <c r="N340" s="21">
        <v>188</v>
      </c>
      <c r="O340" s="21">
        <f t="shared" si="77"/>
        <v>713</v>
      </c>
      <c r="P340" s="22">
        <v>1275282</v>
      </c>
      <c r="Q340" s="23">
        <v>632792</v>
      </c>
      <c r="R340" s="23">
        <v>642490</v>
      </c>
      <c r="S340" s="23">
        <v>82554</v>
      </c>
      <c r="T340" s="23">
        <v>80008</v>
      </c>
      <c r="U340" s="23">
        <v>84190</v>
      </c>
      <c r="V340" s="23">
        <v>89786</v>
      </c>
      <c r="W340" s="23">
        <v>88058</v>
      </c>
      <c r="X340" s="23">
        <v>91159</v>
      </c>
      <c r="Y340" s="23">
        <v>85167</v>
      </c>
      <c r="Z340" s="23">
        <v>79149</v>
      </c>
      <c r="AA340" s="23">
        <v>84107</v>
      </c>
      <c r="AB340" s="23">
        <v>93194</v>
      </c>
      <c r="AC340" s="23">
        <v>94125</v>
      </c>
      <c r="AD340" s="23">
        <v>80157</v>
      </c>
      <c r="AE340" s="23">
        <v>71302</v>
      </c>
      <c r="AF340" s="23">
        <v>53411</v>
      </c>
      <c r="AG340" s="23">
        <v>42529</v>
      </c>
      <c r="AH340" s="23">
        <v>31816</v>
      </c>
      <c r="AI340" s="23">
        <v>23001</v>
      </c>
      <c r="AJ340" s="24">
        <v>21197</v>
      </c>
      <c r="AK340" s="32">
        <f t="shared" si="67"/>
        <v>1.0538556581146886E-3</v>
      </c>
      <c r="AL340" s="25">
        <f t="shared" si="68"/>
        <v>2.6187895102254593E-4</v>
      </c>
      <c r="AM340" s="25">
        <f t="shared" si="69"/>
        <v>2.8114527338566383E-4</v>
      </c>
      <c r="AN340" s="25">
        <f t="shared" si="70"/>
        <v>3.1759354831391854E-4</v>
      </c>
      <c r="AO340" s="25">
        <f t="shared" si="71"/>
        <v>3.1239280638996423E-4</v>
      </c>
      <c r="AP340" s="25">
        <f t="shared" si="72"/>
        <v>2.8827828463743666E-4</v>
      </c>
      <c r="AQ340" s="25">
        <f t="shared" si="73"/>
        <v>3.3012234334044198E-4</v>
      </c>
      <c r="AR340" s="25">
        <f t="shared" si="74"/>
        <v>5.941213258286429E-4</v>
      </c>
      <c r="AS340" s="25">
        <f t="shared" si="75"/>
        <v>1.4046737326012004E-3</v>
      </c>
      <c r="AT340" s="33">
        <f t="shared" si="76"/>
        <v>3.3636835401236027E-2</v>
      </c>
      <c r="AV340">
        <f>IF(AL340&gt;'Data Spread &amp; Correlation'!C$8+'Data Spread &amp; Correlation'!C$9,1,0)</f>
        <v>0</v>
      </c>
      <c r="AW340">
        <f>IF(AM340&gt;'Data Spread &amp; Correlation'!D$8+'Data Spread &amp; Correlation'!D$9,1,0)</f>
        <v>0</v>
      </c>
    </row>
    <row r="341" spans="1:49" x14ac:dyDescent="0.2">
      <c r="A341" t="str">
        <f t="shared" si="65"/>
        <v>Oregon</v>
      </c>
      <c r="B341" t="str">
        <f t="shared" si="66"/>
        <v>2013</v>
      </c>
      <c r="C341" s="11" t="s">
        <v>370</v>
      </c>
      <c r="D341" s="19">
        <v>41</v>
      </c>
      <c r="E341" s="20">
        <v>46</v>
      </c>
      <c r="F341" s="20">
        <v>58</v>
      </c>
      <c r="G341" s="20">
        <v>53</v>
      </c>
      <c r="H341" s="20">
        <v>48</v>
      </c>
      <c r="I341" s="20">
        <v>56</v>
      </c>
      <c r="J341" s="20">
        <v>57</v>
      </c>
      <c r="K341" s="20">
        <v>51</v>
      </c>
      <c r="L341" s="20">
        <v>63</v>
      </c>
      <c r="M341" s="20">
        <v>108</v>
      </c>
      <c r="N341" s="21">
        <v>233</v>
      </c>
      <c r="O341" s="21">
        <f t="shared" si="77"/>
        <v>814</v>
      </c>
      <c r="P341" s="22">
        <v>7387188</v>
      </c>
      <c r="Q341" s="23">
        <v>3584871</v>
      </c>
      <c r="R341" s="23">
        <v>3802317</v>
      </c>
      <c r="S341" s="23">
        <v>411601</v>
      </c>
      <c r="T341" s="23">
        <v>435677</v>
      </c>
      <c r="U341" s="23">
        <v>450989</v>
      </c>
      <c r="V341" s="23">
        <v>517343</v>
      </c>
      <c r="W341" s="23">
        <v>529039</v>
      </c>
      <c r="X341" s="23">
        <v>499348</v>
      </c>
      <c r="Y341" s="23">
        <v>461574</v>
      </c>
      <c r="Z341" s="23">
        <v>447827</v>
      </c>
      <c r="AA341" s="23">
        <v>515883</v>
      </c>
      <c r="AB341" s="23">
        <v>561946</v>
      </c>
      <c r="AC341" s="23">
        <v>560882</v>
      </c>
      <c r="AD341" s="23">
        <v>504341</v>
      </c>
      <c r="AE341" s="23">
        <v>432613</v>
      </c>
      <c r="AF341" s="23">
        <v>320828</v>
      </c>
      <c r="AG341" s="23">
        <v>235350</v>
      </c>
      <c r="AH341" s="23">
        <v>186687</v>
      </c>
      <c r="AI341" s="23">
        <v>154406</v>
      </c>
      <c r="AJ341" s="24">
        <v>166100</v>
      </c>
      <c r="AK341" s="32">
        <f t="shared" si="67"/>
        <v>2.1136974885872483E-4</v>
      </c>
      <c r="AL341" s="25">
        <f t="shared" si="68"/>
        <v>6.4285762620874151E-5</v>
      </c>
      <c r="AM341" s="25">
        <f t="shared" si="69"/>
        <v>5.5429088038593933E-5</v>
      </c>
      <c r="AN341" s="25">
        <f t="shared" si="70"/>
        <v>5.515536120517586E-5</v>
      </c>
      <c r="AO341" s="25">
        <f t="shared" si="71"/>
        <v>4.9807514708781685E-5</v>
      </c>
      <c r="AP341" s="25">
        <f t="shared" si="72"/>
        <v>4.9874067978354652E-5</v>
      </c>
      <c r="AQ341" s="25">
        <f t="shared" si="73"/>
        <v>5.4431701022675606E-5</v>
      </c>
      <c r="AR341" s="25">
        <f t="shared" si="74"/>
        <v>1.1327308883127344E-4</v>
      </c>
      <c r="AS341" s="25">
        <f t="shared" si="75"/>
        <v>3.166291891067832E-4</v>
      </c>
      <c r="AT341" s="33">
        <f t="shared" si="76"/>
        <v>4.9006622516556296E-3</v>
      </c>
      <c r="AV341">
        <f>IF(AL341&gt;'Data Spread &amp; Correlation'!C$8+'Data Spread &amp; Correlation'!C$9,1,0)</f>
        <v>0</v>
      </c>
      <c r="AW341">
        <f>IF(AM341&gt;'Data Spread &amp; Correlation'!D$8+'Data Spread &amp; Correlation'!D$9,1,0)</f>
        <v>0</v>
      </c>
    </row>
    <row r="342" spans="1:49" x14ac:dyDescent="0.2">
      <c r="A342" t="str">
        <f t="shared" si="65"/>
        <v>Oregon</v>
      </c>
      <c r="B342" t="str">
        <f t="shared" si="66"/>
        <v>2014</v>
      </c>
      <c r="C342" s="11" t="s">
        <v>371</v>
      </c>
      <c r="D342" s="19">
        <v>50</v>
      </c>
      <c r="E342" s="20">
        <v>58</v>
      </c>
      <c r="F342" s="20">
        <v>45</v>
      </c>
      <c r="G342" s="20">
        <v>31</v>
      </c>
      <c r="H342" s="20">
        <v>65</v>
      </c>
      <c r="I342" s="20">
        <v>54</v>
      </c>
      <c r="J342" s="20">
        <v>48</v>
      </c>
      <c r="K342" s="20">
        <v>70</v>
      </c>
      <c r="L342" s="20">
        <v>81</v>
      </c>
      <c r="M342" s="20">
        <v>58</v>
      </c>
      <c r="N342" s="21">
        <v>192</v>
      </c>
      <c r="O342" s="21">
        <f t="shared" si="77"/>
        <v>752</v>
      </c>
      <c r="P342" s="22">
        <v>1038580</v>
      </c>
      <c r="Q342" s="23">
        <v>514183</v>
      </c>
      <c r="R342" s="23">
        <v>524397</v>
      </c>
      <c r="S342" s="23">
        <v>64293</v>
      </c>
      <c r="T342" s="23">
        <v>67106</v>
      </c>
      <c r="U342" s="23">
        <v>68527</v>
      </c>
      <c r="V342" s="23">
        <v>71689</v>
      </c>
      <c r="W342" s="23">
        <v>72690</v>
      </c>
      <c r="X342" s="23">
        <v>60595</v>
      </c>
      <c r="Y342" s="23">
        <v>61740</v>
      </c>
      <c r="Z342" s="23">
        <v>60091</v>
      </c>
      <c r="AA342" s="23">
        <v>62792</v>
      </c>
      <c r="AB342" s="23">
        <v>69094</v>
      </c>
      <c r="AC342" s="23">
        <v>76059</v>
      </c>
      <c r="AD342" s="23">
        <v>72110</v>
      </c>
      <c r="AE342" s="23">
        <v>65065</v>
      </c>
      <c r="AF342" s="23">
        <v>49886</v>
      </c>
      <c r="AG342" s="23">
        <v>37754</v>
      </c>
      <c r="AH342" s="23">
        <v>30268</v>
      </c>
      <c r="AI342" s="23">
        <v>23686</v>
      </c>
      <c r="AJ342" s="24">
        <v>25434</v>
      </c>
      <c r="AK342" s="32">
        <f t="shared" si="67"/>
        <v>1.6798096215762213E-3</v>
      </c>
      <c r="AL342" s="25">
        <f t="shared" si="68"/>
        <v>3.5389617570945125E-4</v>
      </c>
      <c r="AM342" s="25">
        <f t="shared" si="69"/>
        <v>3.1167967640723375E-4</v>
      </c>
      <c r="AN342" s="25">
        <f t="shared" si="70"/>
        <v>2.5340254219969753E-4</v>
      </c>
      <c r="AO342" s="25">
        <f t="shared" si="71"/>
        <v>5.2895844014224909E-4</v>
      </c>
      <c r="AP342" s="25">
        <f t="shared" si="72"/>
        <v>3.7202124654674721E-4</v>
      </c>
      <c r="AQ342" s="25">
        <f t="shared" si="73"/>
        <v>5.1029706579187168E-4</v>
      </c>
      <c r="AR342" s="25">
        <f t="shared" si="74"/>
        <v>9.2423550890004562E-4</v>
      </c>
      <c r="AS342" s="25">
        <f t="shared" si="75"/>
        <v>1.0749898061311487E-3</v>
      </c>
      <c r="AT342" s="33">
        <f t="shared" si="76"/>
        <v>2.9566721711095385E-2</v>
      </c>
      <c r="AV342">
        <f>IF(AL342&gt;'Data Spread &amp; Correlation'!C$8+'Data Spread &amp; Correlation'!C$9,1,0)</f>
        <v>0</v>
      </c>
      <c r="AW342">
        <f>IF(AM342&gt;'Data Spread &amp; Correlation'!D$8+'Data Spread &amp; Correlation'!D$9,1,0)</f>
        <v>0</v>
      </c>
    </row>
    <row r="343" spans="1:49" x14ac:dyDescent="0.2">
      <c r="A343" t="str">
        <f t="shared" si="65"/>
        <v>Oregon</v>
      </c>
      <c r="B343" t="str">
        <f t="shared" si="66"/>
        <v>2015</v>
      </c>
      <c r="C343" s="11" t="s">
        <v>372</v>
      </c>
      <c r="D343" s="19">
        <v>61</v>
      </c>
      <c r="E343" s="20">
        <v>62</v>
      </c>
      <c r="F343" s="20">
        <v>68</v>
      </c>
      <c r="G343" s="20">
        <v>64</v>
      </c>
      <c r="H343" s="20">
        <v>73</v>
      </c>
      <c r="I343" s="20">
        <v>54</v>
      </c>
      <c r="J343" s="20">
        <v>70</v>
      </c>
      <c r="K343" s="20">
        <v>59</v>
      </c>
      <c r="L343" s="20">
        <v>64</v>
      </c>
      <c r="M343" s="20">
        <v>96</v>
      </c>
      <c r="N343" s="21">
        <v>228</v>
      </c>
      <c r="O343" s="21">
        <f t="shared" si="77"/>
        <v>899</v>
      </c>
      <c r="P343" s="22">
        <v>4351526</v>
      </c>
      <c r="Q343" s="23">
        <v>2130806</v>
      </c>
      <c r="R343" s="23">
        <v>2220720</v>
      </c>
      <c r="S343" s="23">
        <v>240994</v>
      </c>
      <c r="T343" s="23">
        <v>266021</v>
      </c>
      <c r="U343" s="23">
        <v>284336</v>
      </c>
      <c r="V343" s="23">
        <v>305737</v>
      </c>
      <c r="W343" s="23">
        <v>289968</v>
      </c>
      <c r="X343" s="23">
        <v>272121</v>
      </c>
      <c r="Y343" s="23">
        <v>267654</v>
      </c>
      <c r="Z343" s="23">
        <v>255233</v>
      </c>
      <c r="AA343" s="23">
        <v>287708</v>
      </c>
      <c r="AB343" s="23">
        <v>317600</v>
      </c>
      <c r="AC343" s="23">
        <v>338087</v>
      </c>
      <c r="AD343" s="23">
        <v>312411</v>
      </c>
      <c r="AE343" s="23">
        <v>266458</v>
      </c>
      <c r="AF343" s="23">
        <v>209366</v>
      </c>
      <c r="AG343" s="23">
        <v>146323</v>
      </c>
      <c r="AH343" s="23">
        <v>108880</v>
      </c>
      <c r="AI343" s="23">
        <v>85112</v>
      </c>
      <c r="AJ343" s="24">
        <v>99645</v>
      </c>
      <c r="AK343" s="32">
        <f t="shared" si="67"/>
        <v>5.1038615069254833E-4</v>
      </c>
      <c r="AL343" s="25">
        <f t="shared" si="68"/>
        <v>1.2719016929011533E-4</v>
      </c>
      <c r="AM343" s="25">
        <f t="shared" si="69"/>
        <v>1.141504603788788E-4</v>
      </c>
      <c r="AN343" s="25">
        <f t="shared" si="70"/>
        <v>1.1856792181927656E-4</v>
      </c>
      <c r="AO343" s="25">
        <f t="shared" si="71"/>
        <v>1.3445291477342841E-4</v>
      </c>
      <c r="AP343" s="25">
        <f t="shared" si="72"/>
        <v>8.2356368206171549E-5</v>
      </c>
      <c r="AQ343" s="25">
        <f t="shared" si="73"/>
        <v>1.0192288756177995E-4</v>
      </c>
      <c r="AR343" s="25">
        <f t="shared" si="74"/>
        <v>1.799324690951927E-4</v>
      </c>
      <c r="AS343" s="25">
        <f t="shared" si="75"/>
        <v>4.948657676605221E-4</v>
      </c>
      <c r="AT343" s="33">
        <f t="shared" si="76"/>
        <v>9.0220282001103914E-3</v>
      </c>
      <c r="AV343">
        <f>IF(AL343&gt;'Data Spread &amp; Correlation'!C$8+'Data Spread &amp; Correlation'!C$9,1,0)</f>
        <v>0</v>
      </c>
      <c r="AW343">
        <f>IF(AM343&gt;'Data Spread &amp; Correlation'!D$8+'Data Spread &amp; Correlation'!D$9,1,0)</f>
        <v>0</v>
      </c>
    </row>
    <row r="344" spans="1:49" x14ac:dyDescent="0.2">
      <c r="A344" t="str">
        <f t="shared" si="65"/>
        <v>Oregon</v>
      </c>
      <c r="B344" t="str">
        <f t="shared" si="66"/>
        <v>2016</v>
      </c>
      <c r="C344" s="11" t="s">
        <v>373</v>
      </c>
      <c r="D344" s="19">
        <v>58</v>
      </c>
      <c r="E344" s="20">
        <v>47</v>
      </c>
      <c r="F344" s="20">
        <v>54</v>
      </c>
      <c r="G344" s="20">
        <v>55</v>
      </c>
      <c r="H344" s="20">
        <v>51</v>
      </c>
      <c r="I344" s="20">
        <v>53</v>
      </c>
      <c r="J344" s="20">
        <v>61</v>
      </c>
      <c r="K344" s="20">
        <v>55</v>
      </c>
      <c r="L344" s="20">
        <v>77</v>
      </c>
      <c r="M344" s="20">
        <v>81</v>
      </c>
      <c r="N344" s="21">
        <v>173</v>
      </c>
      <c r="O344" s="21">
        <f t="shared" si="77"/>
        <v>765</v>
      </c>
      <c r="P344" s="22">
        <v>6207781</v>
      </c>
      <c r="Q344" s="23">
        <v>3099859</v>
      </c>
      <c r="R344" s="23">
        <v>3107922</v>
      </c>
      <c r="S344" s="23">
        <v>391535</v>
      </c>
      <c r="T344" s="23">
        <v>389065</v>
      </c>
      <c r="U344" s="23">
        <v>388105</v>
      </c>
      <c r="V344" s="23">
        <v>380811</v>
      </c>
      <c r="W344" s="23">
        <v>418936</v>
      </c>
      <c r="X344" s="23">
        <v>451281</v>
      </c>
      <c r="Y344" s="23">
        <v>444643</v>
      </c>
      <c r="Z344" s="23">
        <v>405908</v>
      </c>
      <c r="AA344" s="23">
        <v>418979</v>
      </c>
      <c r="AB344" s="23">
        <v>418002</v>
      </c>
      <c r="AC344" s="23">
        <v>444223</v>
      </c>
      <c r="AD344" s="23">
        <v>424987</v>
      </c>
      <c r="AE344" s="23">
        <v>380759</v>
      </c>
      <c r="AF344" s="23">
        <v>295846</v>
      </c>
      <c r="AG344" s="23">
        <v>202230</v>
      </c>
      <c r="AH344" s="23">
        <v>138294</v>
      </c>
      <c r="AI344" s="23">
        <v>101390</v>
      </c>
      <c r="AJ344" s="24">
        <v>110969</v>
      </c>
      <c r="AK344" s="32">
        <f t="shared" si="67"/>
        <v>2.6817525891682738E-4</v>
      </c>
      <c r="AL344" s="25">
        <f t="shared" si="68"/>
        <v>7.8489905683441208E-5</v>
      </c>
      <c r="AM344" s="25">
        <f t="shared" si="69"/>
        <v>6.7521353628084883E-5</v>
      </c>
      <c r="AN344" s="25">
        <f t="shared" si="70"/>
        <v>6.138913568561619E-5</v>
      </c>
      <c r="AO344" s="25">
        <f t="shared" si="71"/>
        <v>6.1826650195723773E-5</v>
      </c>
      <c r="AP344" s="25">
        <f t="shared" si="72"/>
        <v>6.1468874133781786E-5</v>
      </c>
      <c r="AQ344" s="25">
        <f t="shared" si="73"/>
        <v>6.8259724528573515E-5</v>
      </c>
      <c r="AR344" s="25">
        <f t="shared" si="74"/>
        <v>1.5459488110248235E-4</v>
      </c>
      <c r="AS344" s="25">
        <f t="shared" si="75"/>
        <v>3.379449608651391E-4</v>
      </c>
      <c r="AT344" s="33">
        <f t="shared" si="76"/>
        <v>6.8938171921888091E-3</v>
      </c>
      <c r="AV344">
        <f>IF(AL344&gt;'Data Spread &amp; Correlation'!C$8+'Data Spread &amp; Correlation'!C$9,1,0)</f>
        <v>0</v>
      </c>
      <c r="AW344">
        <f>IF(AM344&gt;'Data Spread &amp; Correlation'!D$8+'Data Spread &amp; Correlation'!D$9,1,0)</f>
        <v>0</v>
      </c>
    </row>
    <row r="345" spans="1:49" x14ac:dyDescent="0.2">
      <c r="A345" t="str">
        <f t="shared" si="65"/>
        <v>Oregon</v>
      </c>
      <c r="B345" t="str">
        <f t="shared" si="66"/>
        <v>2017</v>
      </c>
      <c r="C345" s="11" t="s">
        <v>374</v>
      </c>
      <c r="D345" s="19">
        <v>56</v>
      </c>
      <c r="E345" s="20">
        <v>63</v>
      </c>
      <c r="F345" s="20">
        <v>69</v>
      </c>
      <c r="G345" s="20">
        <v>60</v>
      </c>
      <c r="H345" s="20">
        <v>58</v>
      </c>
      <c r="I345" s="20">
        <v>55</v>
      </c>
      <c r="J345" s="20">
        <v>63</v>
      </c>
      <c r="K345" s="20">
        <v>53</v>
      </c>
      <c r="L345" s="20">
        <v>86</v>
      </c>
      <c r="M345" s="20">
        <v>125</v>
      </c>
      <c r="N345" s="21">
        <v>262</v>
      </c>
      <c r="O345" s="21">
        <f t="shared" si="77"/>
        <v>950</v>
      </c>
      <c r="P345" s="22">
        <v>1742456</v>
      </c>
      <c r="Q345" s="23">
        <v>848406</v>
      </c>
      <c r="R345" s="23">
        <v>894050</v>
      </c>
      <c r="S345" s="23">
        <v>105901</v>
      </c>
      <c r="T345" s="23">
        <v>105260</v>
      </c>
      <c r="U345" s="23">
        <v>103444</v>
      </c>
      <c r="V345" s="23">
        <v>104509</v>
      </c>
      <c r="W345" s="23">
        <v>116987</v>
      </c>
      <c r="X345" s="23">
        <v>127806</v>
      </c>
      <c r="Y345" s="23">
        <v>121443</v>
      </c>
      <c r="Z345" s="23">
        <v>110911</v>
      </c>
      <c r="AA345" s="23">
        <v>112430</v>
      </c>
      <c r="AB345" s="23">
        <v>113813</v>
      </c>
      <c r="AC345" s="23">
        <v>121382</v>
      </c>
      <c r="AD345" s="23">
        <v>119921</v>
      </c>
      <c r="AE345" s="23">
        <v>106211</v>
      </c>
      <c r="AF345" s="23">
        <v>91922</v>
      </c>
      <c r="AG345" s="23">
        <v>68106</v>
      </c>
      <c r="AH345" s="23">
        <v>48281</v>
      </c>
      <c r="AI345" s="23">
        <v>33433</v>
      </c>
      <c r="AJ345" s="24">
        <v>30238</v>
      </c>
      <c r="AK345" s="32">
        <f t="shared" si="67"/>
        <v>1.1236909944193161E-3</v>
      </c>
      <c r="AL345" s="25">
        <f t="shared" si="68"/>
        <v>3.0186292548298069E-4</v>
      </c>
      <c r="AM345" s="25">
        <f t="shared" si="69"/>
        <v>3.1151804095785028E-4</v>
      </c>
      <c r="AN345" s="25">
        <f t="shared" si="70"/>
        <v>2.4072313228939735E-4</v>
      </c>
      <c r="AO345" s="25">
        <f t="shared" si="71"/>
        <v>2.5969257771748134E-4</v>
      </c>
      <c r="AP345" s="25">
        <f t="shared" si="72"/>
        <v>2.3384850868428324E-4</v>
      </c>
      <c r="AQ345" s="25">
        <f t="shared" si="73"/>
        <v>2.3437638193621424E-4</v>
      </c>
      <c r="AR345" s="25">
        <f t="shared" si="74"/>
        <v>5.3740595395805732E-4</v>
      </c>
      <c r="AS345" s="25">
        <f t="shared" si="75"/>
        <v>1.5297256284112881E-3</v>
      </c>
      <c r="AT345" s="33">
        <f t="shared" si="76"/>
        <v>3.1417421787155238E-2</v>
      </c>
      <c r="AV345">
        <f>IF(AL345&gt;'Data Spread &amp; Correlation'!C$8+'Data Spread &amp; Correlation'!C$9,1,0)</f>
        <v>0</v>
      </c>
      <c r="AW345">
        <f>IF(AM345&gt;'Data Spread &amp; Correlation'!D$8+'Data Spread &amp; Correlation'!D$9,1,0)</f>
        <v>0</v>
      </c>
    </row>
    <row r="346" spans="1:49" x14ac:dyDescent="0.2">
      <c r="A346" t="str">
        <f t="shared" si="65"/>
        <v>Pennsylvania</v>
      </c>
      <c r="B346" t="str">
        <f t="shared" si="66"/>
        <v>2009</v>
      </c>
      <c r="C346" s="11" t="s">
        <v>375</v>
      </c>
      <c r="D346" s="19">
        <v>67</v>
      </c>
      <c r="E346" s="20">
        <v>57</v>
      </c>
      <c r="F346" s="20">
        <v>63</v>
      </c>
      <c r="G346" s="20">
        <v>52</v>
      </c>
      <c r="H346" s="20">
        <v>62</v>
      </c>
      <c r="I346" s="20">
        <v>103</v>
      </c>
      <c r="J346" s="20">
        <v>54</v>
      </c>
      <c r="K346" s="20">
        <v>174</v>
      </c>
      <c r="L346" s="20">
        <v>270</v>
      </c>
      <c r="M346" s="20">
        <v>686</v>
      </c>
      <c r="N346" s="21">
        <v>1232</v>
      </c>
      <c r="O346" s="21">
        <f t="shared" si="77"/>
        <v>2820</v>
      </c>
      <c r="P346" s="22">
        <v>9609924</v>
      </c>
      <c r="Q346" s="23">
        <v>4714808</v>
      </c>
      <c r="R346" s="23">
        <v>4895116</v>
      </c>
      <c r="S346" s="23">
        <v>576144</v>
      </c>
      <c r="T346" s="23">
        <v>581546</v>
      </c>
      <c r="U346" s="23">
        <v>613650</v>
      </c>
      <c r="V346" s="23">
        <v>682870</v>
      </c>
      <c r="W346" s="23">
        <v>646585</v>
      </c>
      <c r="X346" s="23">
        <v>609094</v>
      </c>
      <c r="Y346" s="23">
        <v>578174</v>
      </c>
      <c r="Z346" s="23">
        <v>638205</v>
      </c>
      <c r="AA346" s="23">
        <v>679411</v>
      </c>
      <c r="AB346" s="23">
        <v>744916</v>
      </c>
      <c r="AC346" s="23">
        <v>726404</v>
      </c>
      <c r="AD346" s="23">
        <v>643147</v>
      </c>
      <c r="AE346" s="23">
        <v>499679</v>
      </c>
      <c r="AF346" s="23">
        <v>380634</v>
      </c>
      <c r="AG346" s="23">
        <v>301295</v>
      </c>
      <c r="AH346" s="23">
        <v>276561</v>
      </c>
      <c r="AI346" s="23">
        <v>226014</v>
      </c>
      <c r="AJ346" s="24">
        <v>208765</v>
      </c>
      <c r="AK346" s="32">
        <f t="shared" si="67"/>
        <v>2.1522397178483157E-4</v>
      </c>
      <c r="AL346" s="25">
        <f t="shared" si="68"/>
        <v>4.5180874099310908E-5</v>
      </c>
      <c r="AM346" s="25">
        <f t="shared" si="69"/>
        <v>4.7387839377790146E-5</v>
      </c>
      <c r="AN346" s="25">
        <f t="shared" si="70"/>
        <v>4.3798030436262075E-5</v>
      </c>
      <c r="AO346" s="25">
        <f t="shared" si="71"/>
        <v>4.7054680574613545E-5</v>
      </c>
      <c r="AP346" s="25">
        <f t="shared" si="72"/>
        <v>7.0005165429682192E-5</v>
      </c>
      <c r="AQ346" s="25">
        <f t="shared" si="73"/>
        <v>1.5225414892555822E-4</v>
      </c>
      <c r="AR346" s="25">
        <f t="shared" si="74"/>
        <v>3.9593564725946541E-4</v>
      </c>
      <c r="AS346" s="25">
        <f t="shared" si="75"/>
        <v>1.3649704024274983E-3</v>
      </c>
      <c r="AT346" s="33">
        <f t="shared" si="76"/>
        <v>1.3508011400378417E-2</v>
      </c>
      <c r="AV346">
        <f>IF(AL346&gt;'Data Spread &amp; Correlation'!C$8+'Data Spread &amp; Correlation'!C$9,1,0)</f>
        <v>0</v>
      </c>
      <c r="AW346">
        <f>IF(AM346&gt;'Data Spread &amp; Correlation'!D$8+'Data Spread &amp; Correlation'!D$9,1,0)</f>
        <v>0</v>
      </c>
    </row>
    <row r="347" spans="1:49" x14ac:dyDescent="0.2">
      <c r="A347" t="str">
        <f t="shared" si="65"/>
        <v>Pennsylvania</v>
      </c>
      <c r="B347" t="str">
        <f t="shared" si="66"/>
        <v>2010</v>
      </c>
      <c r="C347" s="11" t="s">
        <v>376</v>
      </c>
      <c r="D347" s="19">
        <v>65</v>
      </c>
      <c r="E347" s="20">
        <v>53</v>
      </c>
      <c r="F347" s="20">
        <v>45</v>
      </c>
      <c r="G347" s="20">
        <v>39</v>
      </c>
      <c r="H347" s="20">
        <v>64</v>
      </c>
      <c r="I347" s="20">
        <v>55</v>
      </c>
      <c r="J347" s="20">
        <v>47</v>
      </c>
      <c r="K347" s="20">
        <v>137</v>
      </c>
      <c r="L347" s="20">
        <v>256</v>
      </c>
      <c r="M347" s="20">
        <v>615</v>
      </c>
      <c r="N347" s="21">
        <v>1176</v>
      </c>
      <c r="O347" s="21">
        <f t="shared" si="77"/>
        <v>2552</v>
      </c>
      <c r="P347" s="22">
        <v>3635003</v>
      </c>
      <c r="Q347" s="23">
        <v>1794329</v>
      </c>
      <c r="R347" s="23">
        <v>1840674</v>
      </c>
      <c r="S347" s="23">
        <v>231277</v>
      </c>
      <c r="T347" s="23">
        <v>244279</v>
      </c>
      <c r="U347" s="23">
        <v>248951</v>
      </c>
      <c r="V347" s="23">
        <v>264703</v>
      </c>
      <c r="W347" s="23">
        <v>239765</v>
      </c>
      <c r="X347" s="23">
        <v>224375</v>
      </c>
      <c r="Y347" s="23">
        <v>213725</v>
      </c>
      <c r="Z347" s="23">
        <v>231372</v>
      </c>
      <c r="AA347" s="23">
        <v>246993</v>
      </c>
      <c r="AB347" s="23">
        <v>275780</v>
      </c>
      <c r="AC347" s="23">
        <v>268146</v>
      </c>
      <c r="AD347" s="23">
        <v>237367</v>
      </c>
      <c r="AE347" s="23">
        <v>197155</v>
      </c>
      <c r="AF347" s="23">
        <v>151432</v>
      </c>
      <c r="AG347" s="23">
        <v>120184</v>
      </c>
      <c r="AH347" s="23">
        <v>98276</v>
      </c>
      <c r="AI347" s="23">
        <v>74641</v>
      </c>
      <c r="AJ347" s="24">
        <v>67096</v>
      </c>
      <c r="AK347" s="32">
        <f t="shared" si="67"/>
        <v>5.1021069972370789E-4</v>
      </c>
      <c r="AL347" s="25">
        <f t="shared" si="68"/>
        <v>9.5290229710277158E-5</v>
      </c>
      <c r="AM347" s="25">
        <f t="shared" si="69"/>
        <v>8.9202883037179759E-5</v>
      </c>
      <c r="AN347" s="25">
        <f t="shared" si="70"/>
        <v>8.9020771513353121E-5</v>
      </c>
      <c r="AO347" s="25">
        <f t="shared" si="71"/>
        <v>1.3378905229270537E-4</v>
      </c>
      <c r="AP347" s="25">
        <f t="shared" si="72"/>
        <v>1.0111669602114993E-4</v>
      </c>
      <c r="AQ347" s="25">
        <f t="shared" si="73"/>
        <v>3.1528898421713975E-4</v>
      </c>
      <c r="AR347" s="25">
        <f t="shared" si="74"/>
        <v>9.42507068803016E-4</v>
      </c>
      <c r="AS347" s="25">
        <f t="shared" si="75"/>
        <v>3.5566196498898316E-3</v>
      </c>
      <c r="AT347" s="33">
        <f t="shared" si="76"/>
        <v>3.803505425062597E-2</v>
      </c>
      <c r="AV347">
        <f>IF(AL347&gt;'Data Spread &amp; Correlation'!C$8+'Data Spread &amp; Correlation'!C$9,1,0)</f>
        <v>0</v>
      </c>
      <c r="AW347">
        <f>IF(AM347&gt;'Data Spread &amp; Correlation'!D$8+'Data Spread &amp; Correlation'!D$9,1,0)</f>
        <v>0</v>
      </c>
    </row>
    <row r="348" spans="1:49" x14ac:dyDescent="0.2">
      <c r="A348" t="str">
        <f t="shared" si="65"/>
        <v>Pennsylvania</v>
      </c>
      <c r="B348" t="str">
        <f t="shared" si="66"/>
        <v>2011</v>
      </c>
      <c r="C348" s="11" t="s">
        <v>377</v>
      </c>
      <c r="D348" s="19">
        <v>56</v>
      </c>
      <c r="E348" s="20">
        <v>50</v>
      </c>
      <c r="F348" s="20">
        <v>60</v>
      </c>
      <c r="G348" s="20">
        <v>60</v>
      </c>
      <c r="H348" s="20">
        <v>61</v>
      </c>
      <c r="I348" s="20">
        <v>72</v>
      </c>
      <c r="J348" s="20">
        <v>72</v>
      </c>
      <c r="K348" s="20">
        <v>173</v>
      </c>
      <c r="L348" s="20">
        <v>312</v>
      </c>
      <c r="M348" s="20">
        <v>691</v>
      </c>
      <c r="N348" s="21">
        <v>1423</v>
      </c>
      <c r="O348" s="21">
        <f t="shared" si="77"/>
        <v>3030</v>
      </c>
      <c r="P348" s="22">
        <v>8267698</v>
      </c>
      <c r="Q348" s="23">
        <v>4036158</v>
      </c>
      <c r="R348" s="23">
        <v>4231540</v>
      </c>
      <c r="S348" s="23">
        <v>515820</v>
      </c>
      <c r="T348" s="23">
        <v>536301</v>
      </c>
      <c r="U348" s="23">
        <v>555841</v>
      </c>
      <c r="V348" s="23">
        <v>578323</v>
      </c>
      <c r="W348" s="23">
        <v>522644</v>
      </c>
      <c r="X348" s="23">
        <v>500771</v>
      </c>
      <c r="Y348" s="23">
        <v>505701</v>
      </c>
      <c r="Z348" s="23">
        <v>556536</v>
      </c>
      <c r="AA348" s="23">
        <v>604483</v>
      </c>
      <c r="AB348" s="23">
        <v>639483</v>
      </c>
      <c r="AC348" s="23">
        <v>606457</v>
      </c>
      <c r="AD348" s="23">
        <v>539387</v>
      </c>
      <c r="AE348" s="23">
        <v>469375</v>
      </c>
      <c r="AF348" s="23">
        <v>347865</v>
      </c>
      <c r="AG348" s="23">
        <v>263968</v>
      </c>
      <c r="AH348" s="23">
        <v>209264</v>
      </c>
      <c r="AI348" s="23">
        <v>164115</v>
      </c>
      <c r="AJ348" s="24">
        <v>147069</v>
      </c>
      <c r="AK348" s="32">
        <f t="shared" si="67"/>
        <v>2.0549804195261914E-4</v>
      </c>
      <c r="AL348" s="25">
        <f t="shared" si="68"/>
        <v>6.5925493205096043E-5</v>
      </c>
      <c r="AM348" s="25">
        <f t="shared" si="69"/>
        <v>5.4497546247980182E-5</v>
      </c>
      <c r="AN348" s="25">
        <f t="shared" si="70"/>
        <v>5.9614177046157271E-5</v>
      </c>
      <c r="AO348" s="25">
        <f t="shared" si="71"/>
        <v>5.2540053177424312E-5</v>
      </c>
      <c r="AP348" s="25">
        <f t="shared" si="72"/>
        <v>5.7787694431513555E-5</v>
      </c>
      <c r="AQ348" s="25">
        <f t="shared" si="73"/>
        <v>1.7149734030425412E-4</v>
      </c>
      <c r="AR348" s="25">
        <f t="shared" si="74"/>
        <v>5.0994307270121094E-4</v>
      </c>
      <c r="AS348" s="25">
        <f t="shared" si="75"/>
        <v>1.850666480975095E-3</v>
      </c>
      <c r="AT348" s="33">
        <f t="shared" si="76"/>
        <v>2.0602574301858311E-2</v>
      </c>
      <c r="AV348">
        <f>IF(AL348&gt;'Data Spread &amp; Correlation'!C$8+'Data Spread &amp; Correlation'!C$9,1,0)</f>
        <v>0</v>
      </c>
      <c r="AW348">
        <f>IF(AM348&gt;'Data Spread &amp; Correlation'!D$8+'Data Spread &amp; Correlation'!D$9,1,0)</f>
        <v>0</v>
      </c>
    </row>
    <row r="349" spans="1:49" x14ac:dyDescent="0.2">
      <c r="A349" t="str">
        <f t="shared" si="65"/>
        <v>Pennsylvania</v>
      </c>
      <c r="B349" t="str">
        <f t="shared" si="66"/>
        <v>2012</v>
      </c>
      <c r="C349" s="11" t="s">
        <v>378</v>
      </c>
      <c r="D349" s="19">
        <v>59</v>
      </c>
      <c r="E349" s="20">
        <v>41</v>
      </c>
      <c r="F349" s="20">
        <v>62</v>
      </c>
      <c r="G349" s="20">
        <v>49</v>
      </c>
      <c r="H349" s="20">
        <v>60</v>
      </c>
      <c r="I349" s="20">
        <v>54</v>
      </c>
      <c r="J349" s="20">
        <v>47</v>
      </c>
      <c r="K349" s="20">
        <v>114</v>
      </c>
      <c r="L349" s="20">
        <v>258</v>
      </c>
      <c r="M349" s="20">
        <v>646</v>
      </c>
      <c r="N349" s="21">
        <v>1208</v>
      </c>
      <c r="O349" s="21">
        <f t="shared" si="77"/>
        <v>2598</v>
      </c>
      <c r="P349" s="22">
        <v>1008722</v>
      </c>
      <c r="Q349" s="23">
        <v>506611</v>
      </c>
      <c r="R349" s="23">
        <v>502111</v>
      </c>
      <c r="S349" s="23">
        <v>62235</v>
      </c>
      <c r="T349" s="23">
        <v>63644</v>
      </c>
      <c r="U349" s="23">
        <v>61733</v>
      </c>
      <c r="V349" s="23">
        <v>69421</v>
      </c>
      <c r="W349" s="23">
        <v>71470</v>
      </c>
      <c r="X349" s="23">
        <v>63553</v>
      </c>
      <c r="Y349" s="23">
        <v>59669</v>
      </c>
      <c r="Z349" s="23">
        <v>56313</v>
      </c>
      <c r="AA349" s="23">
        <v>59515</v>
      </c>
      <c r="AB349" s="23">
        <v>70585</v>
      </c>
      <c r="AC349" s="23">
        <v>78928</v>
      </c>
      <c r="AD349" s="23">
        <v>76431</v>
      </c>
      <c r="AE349" s="23">
        <v>64693</v>
      </c>
      <c r="AF349" s="23">
        <v>47123</v>
      </c>
      <c r="AG349" s="23">
        <v>34818</v>
      </c>
      <c r="AH349" s="23">
        <v>27148</v>
      </c>
      <c r="AI349" s="23">
        <v>20995</v>
      </c>
      <c r="AJ349" s="24">
        <v>20590</v>
      </c>
      <c r="AK349" s="32">
        <f t="shared" si="67"/>
        <v>1.6068128866393509E-3</v>
      </c>
      <c r="AL349" s="25">
        <f t="shared" si="68"/>
        <v>3.7486939390797357E-4</v>
      </c>
      <c r="AM349" s="25">
        <f t="shared" si="69"/>
        <v>4.4005649757614042E-4</v>
      </c>
      <c r="AN349" s="25">
        <f t="shared" si="70"/>
        <v>3.976562626803655E-4</v>
      </c>
      <c r="AO349" s="25">
        <f t="shared" si="71"/>
        <v>5.1800946230617809E-4</v>
      </c>
      <c r="AP349" s="25">
        <f t="shared" si="72"/>
        <v>3.6117260706426864E-4</v>
      </c>
      <c r="AQ349" s="25">
        <f t="shared" si="73"/>
        <v>8.0780023241971597E-4</v>
      </c>
      <c r="AR349" s="25">
        <f t="shared" si="74"/>
        <v>3.1486069244944532E-3</v>
      </c>
      <c r="AS349" s="25">
        <f t="shared" si="75"/>
        <v>1.3418357809027273E-2</v>
      </c>
      <c r="AT349" s="33">
        <f t="shared" si="76"/>
        <v>0.12617775619232638</v>
      </c>
      <c r="AV349">
        <f>IF(AL349&gt;'Data Spread &amp; Correlation'!C$8+'Data Spread &amp; Correlation'!C$9,1,0)</f>
        <v>0</v>
      </c>
      <c r="AW349">
        <f>IF(AM349&gt;'Data Spread &amp; Correlation'!D$8+'Data Spread &amp; Correlation'!D$9,1,0)</f>
        <v>0</v>
      </c>
    </row>
    <row r="350" spans="1:49" x14ac:dyDescent="0.2">
      <c r="A350" t="str">
        <f t="shared" si="65"/>
        <v>Pennsylvania</v>
      </c>
      <c r="B350" t="str">
        <f t="shared" si="66"/>
        <v>2013</v>
      </c>
      <c r="C350" s="11" t="s">
        <v>379</v>
      </c>
      <c r="D350" s="19">
        <v>38</v>
      </c>
      <c r="E350" s="20">
        <v>67</v>
      </c>
      <c r="F350" s="20">
        <v>66</v>
      </c>
      <c r="G350" s="20">
        <v>37</v>
      </c>
      <c r="H350" s="20">
        <v>54</v>
      </c>
      <c r="I350" s="20">
        <v>63</v>
      </c>
      <c r="J350" s="20">
        <v>45</v>
      </c>
      <c r="K350" s="20">
        <v>182</v>
      </c>
      <c r="L350" s="20">
        <v>302</v>
      </c>
      <c r="M350" s="20">
        <v>708</v>
      </c>
      <c r="N350" s="21">
        <v>1526</v>
      </c>
      <c r="O350" s="21">
        <f t="shared" si="77"/>
        <v>3088</v>
      </c>
      <c r="P350" s="22">
        <v>7422466</v>
      </c>
      <c r="Q350" s="23">
        <v>3646626</v>
      </c>
      <c r="R350" s="23">
        <v>3775840</v>
      </c>
      <c r="S350" s="23">
        <v>443352</v>
      </c>
      <c r="T350" s="23">
        <v>471056</v>
      </c>
      <c r="U350" s="23">
        <v>496690</v>
      </c>
      <c r="V350" s="23">
        <v>524703</v>
      </c>
      <c r="W350" s="23">
        <v>515627</v>
      </c>
      <c r="X350" s="23">
        <v>464895</v>
      </c>
      <c r="Y350" s="23">
        <v>451295</v>
      </c>
      <c r="Z350" s="23">
        <v>444703</v>
      </c>
      <c r="AA350" s="23">
        <v>495349</v>
      </c>
      <c r="AB350" s="23">
        <v>541857</v>
      </c>
      <c r="AC350" s="23">
        <v>569536</v>
      </c>
      <c r="AD350" s="23">
        <v>522260</v>
      </c>
      <c r="AE350" s="23">
        <v>440500</v>
      </c>
      <c r="AF350" s="23">
        <v>327972</v>
      </c>
      <c r="AG350" s="23">
        <v>239842</v>
      </c>
      <c r="AH350" s="23">
        <v>182776</v>
      </c>
      <c r="AI350" s="23">
        <v>147003</v>
      </c>
      <c r="AJ350" s="24">
        <v>144476</v>
      </c>
      <c r="AK350" s="32">
        <f t="shared" si="67"/>
        <v>2.3683213338385753E-4</v>
      </c>
      <c r="AL350" s="25">
        <f t="shared" si="68"/>
        <v>4.6499804700820257E-5</v>
      </c>
      <c r="AM350" s="25">
        <f t="shared" si="69"/>
        <v>6.3441408014764544E-5</v>
      </c>
      <c r="AN350" s="25">
        <f t="shared" si="70"/>
        <v>4.038463637455113E-5</v>
      </c>
      <c r="AO350" s="25">
        <f t="shared" si="71"/>
        <v>5.7443630777871862E-5</v>
      </c>
      <c r="AP350" s="25">
        <f t="shared" si="72"/>
        <v>5.6685618858495601E-5</v>
      </c>
      <c r="AQ350" s="25">
        <f t="shared" si="73"/>
        <v>1.8903984378245876E-4</v>
      </c>
      <c r="AR350" s="25">
        <f t="shared" si="74"/>
        <v>5.3186430767821857E-4</v>
      </c>
      <c r="AS350" s="25">
        <f t="shared" si="75"/>
        <v>2.146892312730647E-3</v>
      </c>
      <c r="AT350" s="33">
        <f t="shared" si="76"/>
        <v>2.1373792186937624E-2</v>
      </c>
      <c r="AV350">
        <f>IF(AL350&gt;'Data Spread &amp; Correlation'!C$8+'Data Spread &amp; Correlation'!C$9,1,0)</f>
        <v>0</v>
      </c>
      <c r="AW350">
        <f>IF(AM350&gt;'Data Spread &amp; Correlation'!D$8+'Data Spread &amp; Correlation'!D$9,1,0)</f>
        <v>0</v>
      </c>
    </row>
    <row r="351" spans="1:49" x14ac:dyDescent="0.2">
      <c r="A351" t="str">
        <f t="shared" si="65"/>
        <v>Pennsylvania</v>
      </c>
      <c r="B351" t="str">
        <f t="shared" si="66"/>
        <v>2014</v>
      </c>
      <c r="C351" s="11" t="s">
        <v>380</v>
      </c>
      <c r="D351" s="19">
        <v>43</v>
      </c>
      <c r="E351" s="20">
        <v>76</v>
      </c>
      <c r="F351" s="20">
        <v>53</v>
      </c>
      <c r="G351" s="20">
        <v>65</v>
      </c>
      <c r="H351" s="20">
        <v>63</v>
      </c>
      <c r="I351" s="20">
        <v>100</v>
      </c>
      <c r="J351" s="20">
        <v>49</v>
      </c>
      <c r="K351" s="20">
        <v>210</v>
      </c>
      <c r="L351" s="20">
        <v>320</v>
      </c>
      <c r="M351" s="20">
        <v>611</v>
      </c>
      <c r="N351" s="21">
        <v>1232</v>
      </c>
      <c r="O351" s="21">
        <f t="shared" si="77"/>
        <v>2822</v>
      </c>
      <c r="P351" s="22">
        <v>2408710</v>
      </c>
      <c r="Q351" s="23">
        <v>1190402</v>
      </c>
      <c r="R351" s="23">
        <v>1218308</v>
      </c>
      <c r="S351" s="23">
        <v>156866</v>
      </c>
      <c r="T351" s="23">
        <v>160883</v>
      </c>
      <c r="U351" s="23">
        <v>159509</v>
      </c>
      <c r="V351" s="23">
        <v>169228</v>
      </c>
      <c r="W351" s="23">
        <v>179044</v>
      </c>
      <c r="X351" s="23">
        <v>159842</v>
      </c>
      <c r="Y351" s="23">
        <v>158634</v>
      </c>
      <c r="Z351" s="23">
        <v>143835</v>
      </c>
      <c r="AA351" s="23">
        <v>147287</v>
      </c>
      <c r="AB351" s="23">
        <v>156790</v>
      </c>
      <c r="AC351" s="23">
        <v>170008</v>
      </c>
      <c r="AD351" s="23">
        <v>157957</v>
      </c>
      <c r="AE351" s="23">
        <v>142213</v>
      </c>
      <c r="AF351" s="23">
        <v>103268</v>
      </c>
      <c r="AG351" s="23">
        <v>76767</v>
      </c>
      <c r="AH351" s="23">
        <v>62967</v>
      </c>
      <c r="AI351" s="23">
        <v>49369</v>
      </c>
      <c r="AJ351" s="24">
        <v>53500</v>
      </c>
      <c r="AK351" s="32">
        <f t="shared" si="67"/>
        <v>7.5860925885787875E-4</v>
      </c>
      <c r="AL351" s="25">
        <f t="shared" si="68"/>
        <v>1.5293765137706309E-4</v>
      </c>
      <c r="AM351" s="25">
        <f t="shared" si="69"/>
        <v>1.5217990536132677E-4</v>
      </c>
      <c r="AN351" s="25">
        <f t="shared" si="70"/>
        <v>2.0409701201974404E-4</v>
      </c>
      <c r="AO351" s="25">
        <f t="shared" si="71"/>
        <v>2.1640411923523471E-4</v>
      </c>
      <c r="AP351" s="25">
        <f t="shared" si="72"/>
        <v>3.0599942472108154E-4</v>
      </c>
      <c r="AQ351" s="25">
        <f t="shared" si="73"/>
        <v>6.9960355798380914E-4</v>
      </c>
      <c r="AR351" s="25">
        <f t="shared" si="74"/>
        <v>1.7774321659677285E-3</v>
      </c>
      <c r="AS351" s="25">
        <f t="shared" si="75"/>
        <v>5.4390400227887761E-3</v>
      </c>
      <c r="AT351" s="33">
        <f t="shared" si="76"/>
        <v>5.2747663551401869E-2</v>
      </c>
      <c r="AV351">
        <f>IF(AL351&gt;'Data Spread &amp; Correlation'!C$8+'Data Spread &amp; Correlation'!C$9,1,0)</f>
        <v>0</v>
      </c>
      <c r="AW351">
        <f>IF(AM351&gt;'Data Spread &amp; Correlation'!D$8+'Data Spread &amp; Correlation'!D$9,1,0)</f>
        <v>0</v>
      </c>
    </row>
    <row r="352" spans="1:49" x14ac:dyDescent="0.2">
      <c r="A352" t="str">
        <f t="shared" si="65"/>
        <v>Pennsylvania</v>
      </c>
      <c r="B352" t="str">
        <f t="shared" si="66"/>
        <v>2015</v>
      </c>
      <c r="C352" s="11" t="s">
        <v>381</v>
      </c>
      <c r="D352" s="19">
        <v>51</v>
      </c>
      <c r="E352" s="20">
        <v>51</v>
      </c>
      <c r="F352" s="20">
        <v>48</v>
      </c>
      <c r="G352" s="20">
        <v>24</v>
      </c>
      <c r="H352" s="20">
        <v>46</v>
      </c>
      <c r="I352" s="20">
        <v>72</v>
      </c>
      <c r="J352" s="20">
        <v>47</v>
      </c>
      <c r="K352" s="20">
        <v>194</v>
      </c>
      <c r="L352" s="20">
        <v>355</v>
      </c>
      <c r="M352" s="20">
        <v>697</v>
      </c>
      <c r="N352" s="21">
        <v>1508</v>
      </c>
      <c r="O352" s="21">
        <f t="shared" si="77"/>
        <v>3093</v>
      </c>
      <c r="P352" s="22">
        <v>19095881</v>
      </c>
      <c r="Q352" s="23">
        <v>9311260</v>
      </c>
      <c r="R352" s="23">
        <v>9784621</v>
      </c>
      <c r="S352" s="23">
        <v>1080606</v>
      </c>
      <c r="T352" s="23">
        <v>1092231</v>
      </c>
      <c r="U352" s="23">
        <v>1102123</v>
      </c>
      <c r="V352" s="23">
        <v>1170978</v>
      </c>
      <c r="W352" s="23">
        <v>1304150</v>
      </c>
      <c r="X352" s="23">
        <v>1288067</v>
      </c>
      <c r="Y352" s="23">
        <v>1215805</v>
      </c>
      <c r="Z352" s="23">
        <v>1156550</v>
      </c>
      <c r="AA352" s="23">
        <v>1233523</v>
      </c>
      <c r="AB352" s="23">
        <v>1299624</v>
      </c>
      <c r="AC352" s="23">
        <v>1362657</v>
      </c>
      <c r="AD352" s="23">
        <v>1258168</v>
      </c>
      <c r="AE352" s="23">
        <v>1156053</v>
      </c>
      <c r="AF352" s="23">
        <v>1027337</v>
      </c>
      <c r="AG352" s="23">
        <v>810782</v>
      </c>
      <c r="AH352" s="23">
        <v>613913</v>
      </c>
      <c r="AI352" s="23">
        <v>464627</v>
      </c>
      <c r="AJ352" s="24">
        <v>461577</v>
      </c>
      <c r="AK352" s="32">
        <f t="shared" si="67"/>
        <v>9.4391480336033668E-5</v>
      </c>
      <c r="AL352" s="25">
        <f t="shared" si="68"/>
        <v>2.1418604290830012E-5</v>
      </c>
      <c r="AM352" s="25">
        <f t="shared" si="69"/>
        <v>1.939293644611511E-5</v>
      </c>
      <c r="AN352" s="25">
        <f t="shared" si="70"/>
        <v>9.5851545126907438E-6</v>
      </c>
      <c r="AO352" s="25">
        <f t="shared" si="71"/>
        <v>1.924627406777952E-5</v>
      </c>
      <c r="AP352" s="25">
        <f t="shared" si="72"/>
        <v>2.7044478024671323E-5</v>
      </c>
      <c r="AQ352" s="25">
        <f t="shared" si="73"/>
        <v>8.0357183538706684E-5</v>
      </c>
      <c r="AR352" s="25">
        <f t="shared" si="74"/>
        <v>1.9313221831665958E-4</v>
      </c>
      <c r="AS352" s="25">
        <f t="shared" si="75"/>
        <v>6.4624399651380573E-4</v>
      </c>
      <c r="AT352" s="33">
        <f t="shared" si="76"/>
        <v>6.7009404714706323E-3</v>
      </c>
      <c r="AV352">
        <f>IF(AL352&gt;'Data Spread &amp; Correlation'!C$8+'Data Spread &amp; Correlation'!C$9,1,0)</f>
        <v>0</v>
      </c>
      <c r="AW352">
        <f>IF(AM352&gt;'Data Spread &amp; Correlation'!D$8+'Data Spread &amp; Correlation'!D$9,1,0)</f>
        <v>0</v>
      </c>
    </row>
    <row r="353" spans="1:49" x14ac:dyDescent="0.2">
      <c r="A353" t="str">
        <f t="shared" si="65"/>
        <v>Pennsylvania</v>
      </c>
      <c r="B353" t="str">
        <f t="shared" si="66"/>
        <v>2016</v>
      </c>
      <c r="C353" s="11" t="s">
        <v>382</v>
      </c>
      <c r="D353" s="19">
        <v>48</v>
      </c>
      <c r="E353" s="20">
        <v>51</v>
      </c>
      <c r="F353" s="20">
        <v>42</v>
      </c>
      <c r="G353" s="20">
        <v>58</v>
      </c>
      <c r="H353" s="20">
        <v>59</v>
      </c>
      <c r="I353" s="20">
        <v>72</v>
      </c>
      <c r="J353" s="20">
        <v>62</v>
      </c>
      <c r="K353" s="20">
        <v>154</v>
      </c>
      <c r="L353" s="20">
        <v>356</v>
      </c>
      <c r="M353" s="20">
        <v>624</v>
      </c>
      <c r="N353" s="21">
        <v>1191</v>
      </c>
      <c r="O353" s="21">
        <f t="shared" si="77"/>
        <v>2717</v>
      </c>
      <c r="P353" s="22">
        <v>2759409</v>
      </c>
      <c r="Q353" s="23">
        <v>1366296</v>
      </c>
      <c r="R353" s="23">
        <v>1393113</v>
      </c>
      <c r="S353" s="23">
        <v>161233</v>
      </c>
      <c r="T353" s="23">
        <v>164501</v>
      </c>
      <c r="U353" s="23">
        <v>167513</v>
      </c>
      <c r="V353" s="23">
        <v>180616</v>
      </c>
      <c r="W353" s="23">
        <v>204412</v>
      </c>
      <c r="X353" s="23">
        <v>166742</v>
      </c>
      <c r="Y353" s="23">
        <v>169884</v>
      </c>
      <c r="Z353" s="23">
        <v>165586</v>
      </c>
      <c r="AA353" s="23">
        <v>172424</v>
      </c>
      <c r="AB353" s="23">
        <v>178407</v>
      </c>
      <c r="AC353" s="23">
        <v>194528</v>
      </c>
      <c r="AD353" s="23">
        <v>197505</v>
      </c>
      <c r="AE353" s="23">
        <v>187236</v>
      </c>
      <c r="AF353" s="23">
        <v>150100</v>
      </c>
      <c r="AG353" s="23">
        <v>107640</v>
      </c>
      <c r="AH353" s="23">
        <v>78875</v>
      </c>
      <c r="AI353" s="23">
        <v>57041</v>
      </c>
      <c r="AJ353" s="24">
        <v>56082</v>
      </c>
      <c r="AK353" s="32">
        <f t="shared" si="67"/>
        <v>6.1401822207612586E-4</v>
      </c>
      <c r="AL353" s="25">
        <f t="shared" si="68"/>
        <v>1.8673911341088027E-4</v>
      </c>
      <c r="AM353" s="25">
        <f t="shared" si="69"/>
        <v>1.0908297578357938E-4</v>
      </c>
      <c r="AN353" s="25">
        <f t="shared" si="70"/>
        <v>1.7229803996126263E-4</v>
      </c>
      <c r="AO353" s="25">
        <f t="shared" si="71"/>
        <v>1.745510487855389E-4</v>
      </c>
      <c r="AP353" s="25">
        <f t="shared" si="72"/>
        <v>1.9306313432635713E-4</v>
      </c>
      <c r="AQ353" s="25">
        <f t="shared" si="73"/>
        <v>4.0026927205574661E-4</v>
      </c>
      <c r="AR353" s="25">
        <f t="shared" si="74"/>
        <v>1.3812369054085512E-3</v>
      </c>
      <c r="AS353" s="25">
        <f t="shared" si="75"/>
        <v>4.5910709555902172E-3</v>
      </c>
      <c r="AT353" s="33">
        <f t="shared" si="76"/>
        <v>4.8446917014371815E-2</v>
      </c>
      <c r="AV353">
        <f>IF(AL353&gt;'Data Spread &amp; Correlation'!C$8+'Data Spread &amp; Correlation'!C$9,1,0)</f>
        <v>0</v>
      </c>
      <c r="AW353">
        <f>IF(AM353&gt;'Data Spread &amp; Correlation'!D$8+'Data Spread &amp; Correlation'!D$9,1,0)</f>
        <v>0</v>
      </c>
    </row>
    <row r="354" spans="1:49" x14ac:dyDescent="0.2">
      <c r="A354" t="str">
        <f t="shared" si="65"/>
        <v>Pennsylvania</v>
      </c>
      <c r="B354" t="str">
        <f t="shared" si="66"/>
        <v>2017</v>
      </c>
      <c r="C354" s="11" t="s">
        <v>383</v>
      </c>
      <c r="D354" s="19">
        <v>58</v>
      </c>
      <c r="E354" s="20">
        <v>52</v>
      </c>
      <c r="F354" s="20">
        <v>38</v>
      </c>
      <c r="G354" s="20">
        <v>69</v>
      </c>
      <c r="H354" s="20">
        <v>63</v>
      </c>
      <c r="I354" s="20">
        <v>80</v>
      </c>
      <c r="J354" s="20">
        <v>60</v>
      </c>
      <c r="K354" s="20">
        <v>195</v>
      </c>
      <c r="L354" s="20">
        <v>360</v>
      </c>
      <c r="M354" s="20">
        <v>611</v>
      </c>
      <c r="N354" s="21">
        <v>1422</v>
      </c>
      <c r="O354" s="21">
        <f t="shared" si="77"/>
        <v>3008</v>
      </c>
      <c r="P354" s="22">
        <v>4361684</v>
      </c>
      <c r="Q354" s="23">
        <v>2129953</v>
      </c>
      <c r="R354" s="23">
        <v>2231731</v>
      </c>
      <c r="S354" s="23">
        <v>268423</v>
      </c>
      <c r="T354" s="23">
        <v>276066</v>
      </c>
      <c r="U354" s="23">
        <v>282793</v>
      </c>
      <c r="V354" s="23">
        <v>286266</v>
      </c>
      <c r="W354" s="23">
        <v>326090</v>
      </c>
      <c r="X354" s="23">
        <v>288599</v>
      </c>
      <c r="Y354" s="23">
        <v>278607</v>
      </c>
      <c r="Z354" s="23">
        <v>271577</v>
      </c>
      <c r="AA354" s="23">
        <v>278776</v>
      </c>
      <c r="AB354" s="23">
        <v>288103</v>
      </c>
      <c r="AC354" s="23">
        <v>303361</v>
      </c>
      <c r="AD354" s="23">
        <v>294255</v>
      </c>
      <c r="AE354" s="23">
        <v>266455</v>
      </c>
      <c r="AF354" s="23">
        <v>226937</v>
      </c>
      <c r="AG354" s="23">
        <v>159885</v>
      </c>
      <c r="AH354" s="23">
        <v>113044</v>
      </c>
      <c r="AI354" s="23">
        <v>80772</v>
      </c>
      <c r="AJ354" s="24">
        <v>72905</v>
      </c>
      <c r="AK354" s="32">
        <f t="shared" si="67"/>
        <v>4.0980094850292262E-4</v>
      </c>
      <c r="AL354" s="25">
        <f t="shared" si="68"/>
        <v>1.073616064159296E-4</v>
      </c>
      <c r="AM354" s="25">
        <f t="shared" si="69"/>
        <v>6.2055405679049437E-5</v>
      </c>
      <c r="AN354" s="25">
        <f t="shared" si="70"/>
        <v>1.2164892472928707E-4</v>
      </c>
      <c r="AO354" s="25">
        <f t="shared" si="71"/>
        <v>1.1447198434459338E-4</v>
      </c>
      <c r="AP354" s="25">
        <f t="shared" si="72"/>
        <v>1.3525759809557302E-4</v>
      </c>
      <c r="AQ354" s="25">
        <f t="shared" si="73"/>
        <v>3.4777335877726452E-4</v>
      </c>
      <c r="AR354" s="25">
        <f t="shared" si="74"/>
        <v>9.3066061392578503E-4</v>
      </c>
      <c r="AS354" s="25">
        <f t="shared" si="75"/>
        <v>3.1524745119082018E-3</v>
      </c>
      <c r="AT354" s="33">
        <f t="shared" si="76"/>
        <v>4.1259172896234826E-2</v>
      </c>
      <c r="AV354">
        <f>IF(AL354&gt;'Data Spread &amp; Correlation'!C$8+'Data Spread &amp; Correlation'!C$9,1,0)</f>
        <v>0</v>
      </c>
      <c r="AW354">
        <f>IF(AM354&gt;'Data Spread &amp; Correlation'!D$8+'Data Spread &amp; Correlation'!D$9,1,0)</f>
        <v>0</v>
      </c>
    </row>
    <row r="355" spans="1:49" x14ac:dyDescent="0.2">
      <c r="A355" t="str">
        <f t="shared" si="65"/>
        <v>Rhode Island</v>
      </c>
      <c r="B355" t="str">
        <f t="shared" si="66"/>
        <v>2009</v>
      </c>
      <c r="C355" s="11" t="s">
        <v>384</v>
      </c>
      <c r="D355" s="19">
        <v>42</v>
      </c>
      <c r="E355" s="20">
        <v>48</v>
      </c>
      <c r="F355" s="20">
        <v>51</v>
      </c>
      <c r="G355" s="20">
        <v>59</v>
      </c>
      <c r="H355" s="20">
        <v>28</v>
      </c>
      <c r="I355" s="20">
        <v>58</v>
      </c>
      <c r="J355" s="20">
        <v>42</v>
      </c>
      <c r="K355" s="20">
        <v>54</v>
      </c>
      <c r="L355" s="20">
        <v>45</v>
      </c>
      <c r="M355" s="20">
        <v>42</v>
      </c>
      <c r="N355" s="21">
        <v>95</v>
      </c>
      <c r="O355" s="21">
        <f t="shared" si="77"/>
        <v>564</v>
      </c>
      <c r="P355" s="22">
        <v>410280</v>
      </c>
      <c r="Q355" s="23">
        <v>200192</v>
      </c>
      <c r="R355" s="23">
        <v>210088</v>
      </c>
      <c r="S355" s="23">
        <v>21787</v>
      </c>
      <c r="T355" s="23">
        <v>22430</v>
      </c>
      <c r="U355" s="23">
        <v>23895</v>
      </c>
      <c r="V355" s="23">
        <v>30611</v>
      </c>
      <c r="W355" s="23">
        <v>32641</v>
      </c>
      <c r="X355" s="23">
        <v>22668</v>
      </c>
      <c r="Y355" s="23">
        <v>21373</v>
      </c>
      <c r="Z355" s="23">
        <v>24881</v>
      </c>
      <c r="AA355" s="23">
        <v>28525</v>
      </c>
      <c r="AB355" s="23">
        <v>30846</v>
      </c>
      <c r="AC355" s="23">
        <v>30219</v>
      </c>
      <c r="AD355" s="23">
        <v>27385</v>
      </c>
      <c r="AE355" s="23">
        <v>22755</v>
      </c>
      <c r="AF355" s="23">
        <v>17646</v>
      </c>
      <c r="AG355" s="23">
        <v>15602</v>
      </c>
      <c r="AH355" s="23">
        <v>14532</v>
      </c>
      <c r="AI355" s="23">
        <v>12223</v>
      </c>
      <c r="AJ355" s="24">
        <v>10148</v>
      </c>
      <c r="AK355" s="32">
        <f t="shared" si="67"/>
        <v>4.1309037499426262E-3</v>
      </c>
      <c r="AL355" s="25">
        <f t="shared" si="68"/>
        <v>9.0663788451160281E-4</v>
      </c>
      <c r="AM355" s="25">
        <f t="shared" si="69"/>
        <v>8.0629861506355531E-4</v>
      </c>
      <c r="AN355" s="25">
        <f t="shared" si="70"/>
        <v>1.3396607706455349E-3</v>
      </c>
      <c r="AO355" s="25">
        <f t="shared" si="71"/>
        <v>5.2428566078717746E-4</v>
      </c>
      <c r="AP355" s="25">
        <f t="shared" si="72"/>
        <v>9.4980758208466388E-4</v>
      </c>
      <c r="AQ355" s="25">
        <f t="shared" si="73"/>
        <v>1.0769844435580375E-3</v>
      </c>
      <c r="AR355" s="25">
        <f t="shared" si="74"/>
        <v>1.3534648700673725E-3</v>
      </c>
      <c r="AS355" s="25">
        <f t="shared" si="75"/>
        <v>1.5698000373761914E-3</v>
      </c>
      <c r="AT355" s="33">
        <f t="shared" si="76"/>
        <v>5.5577453685455261E-2</v>
      </c>
      <c r="AV355">
        <f>IF(AL355&gt;'Data Spread &amp; Correlation'!C$8+'Data Spread &amp; Correlation'!C$9,1,0)</f>
        <v>0</v>
      </c>
      <c r="AW355">
        <f>IF(AM355&gt;'Data Spread &amp; Correlation'!D$8+'Data Spread &amp; Correlation'!D$9,1,0)</f>
        <v>0</v>
      </c>
    </row>
    <row r="356" spans="1:49" x14ac:dyDescent="0.2">
      <c r="A356" t="str">
        <f t="shared" si="65"/>
        <v>Rhode Island</v>
      </c>
      <c r="B356" t="str">
        <f t="shared" si="66"/>
        <v>2010</v>
      </c>
      <c r="C356" s="11" t="s">
        <v>385</v>
      </c>
      <c r="D356" s="19">
        <v>60</v>
      </c>
      <c r="E356" s="20">
        <v>56</v>
      </c>
      <c r="F356" s="20">
        <v>41</v>
      </c>
      <c r="G356" s="20">
        <v>58</v>
      </c>
      <c r="H356" s="20">
        <v>45</v>
      </c>
      <c r="I356" s="20">
        <v>57</v>
      </c>
      <c r="J356" s="20">
        <v>37</v>
      </c>
      <c r="K356" s="20">
        <v>85</v>
      </c>
      <c r="L356" s="20">
        <v>66</v>
      </c>
      <c r="M356" s="20">
        <v>61</v>
      </c>
      <c r="N356" s="21">
        <v>121</v>
      </c>
      <c r="O356" s="21">
        <f t="shared" si="77"/>
        <v>687</v>
      </c>
      <c r="P356" s="22">
        <v>146566</v>
      </c>
      <c r="Q356" s="23">
        <v>71876</v>
      </c>
      <c r="R356" s="23">
        <v>74690</v>
      </c>
      <c r="S356" s="23">
        <v>10067</v>
      </c>
      <c r="T356" s="23">
        <v>10266</v>
      </c>
      <c r="U356" s="23">
        <v>10012</v>
      </c>
      <c r="V356" s="23">
        <v>9907</v>
      </c>
      <c r="W356" s="23">
        <v>8884</v>
      </c>
      <c r="X356" s="23">
        <v>8810</v>
      </c>
      <c r="Y356" s="23">
        <v>8655</v>
      </c>
      <c r="Z356" s="23">
        <v>8943</v>
      </c>
      <c r="AA356" s="23">
        <v>9383</v>
      </c>
      <c r="AB356" s="23">
        <v>10563</v>
      </c>
      <c r="AC356" s="23">
        <v>10680</v>
      </c>
      <c r="AD356" s="23">
        <v>9495</v>
      </c>
      <c r="AE356" s="23">
        <v>8417</v>
      </c>
      <c r="AF356" s="23">
        <v>7135</v>
      </c>
      <c r="AG356" s="23">
        <v>5234</v>
      </c>
      <c r="AH356" s="23">
        <v>4319</v>
      </c>
      <c r="AI356" s="23">
        <v>3276</v>
      </c>
      <c r="AJ356" s="24">
        <v>2613</v>
      </c>
      <c r="AK356" s="32">
        <f t="shared" si="67"/>
        <v>1.1522797258368928E-2</v>
      </c>
      <c r="AL356" s="25">
        <f t="shared" si="68"/>
        <v>1.8246375382187593E-3</v>
      </c>
      <c r="AM356" s="25">
        <f t="shared" si="69"/>
        <v>2.1818955883135542E-3</v>
      </c>
      <c r="AN356" s="25">
        <f t="shared" si="70"/>
        <v>3.3209275694245635E-3</v>
      </c>
      <c r="AO356" s="25">
        <f t="shared" si="71"/>
        <v>2.4555276656116993E-3</v>
      </c>
      <c r="AP356" s="25">
        <f t="shared" si="72"/>
        <v>2.6832368309560799E-3</v>
      </c>
      <c r="AQ356" s="25">
        <f t="shared" si="73"/>
        <v>4.7454220634211702E-3</v>
      </c>
      <c r="AR356" s="25">
        <f t="shared" si="74"/>
        <v>5.3359204462769825E-3</v>
      </c>
      <c r="AS356" s="25">
        <f t="shared" si="75"/>
        <v>8.0315997366688617E-3</v>
      </c>
      <c r="AT356" s="33">
        <f t="shared" si="76"/>
        <v>0.26291618828932262</v>
      </c>
      <c r="AV356">
        <f>IF(AL356&gt;'Data Spread &amp; Correlation'!C$8+'Data Spread &amp; Correlation'!C$9,1,0)</f>
        <v>0</v>
      </c>
      <c r="AW356">
        <f>IF(AM356&gt;'Data Spread &amp; Correlation'!D$8+'Data Spread &amp; Correlation'!D$9,1,0)</f>
        <v>0</v>
      </c>
    </row>
    <row r="357" spans="1:49" x14ac:dyDescent="0.2">
      <c r="A357" t="str">
        <f t="shared" si="65"/>
        <v>Rhode Island</v>
      </c>
      <c r="B357" t="str">
        <f t="shared" si="66"/>
        <v>2011</v>
      </c>
      <c r="C357" s="11" t="s">
        <v>386</v>
      </c>
      <c r="D357" s="19">
        <v>68</v>
      </c>
      <c r="E357" s="20">
        <v>70</v>
      </c>
      <c r="F357" s="20">
        <v>53</v>
      </c>
      <c r="G357" s="20">
        <v>45</v>
      </c>
      <c r="H357" s="20">
        <v>56</v>
      </c>
      <c r="I357" s="20">
        <v>59</v>
      </c>
      <c r="J357" s="20">
        <v>45</v>
      </c>
      <c r="K357" s="20">
        <v>42</v>
      </c>
      <c r="L357" s="20">
        <v>66</v>
      </c>
      <c r="M357" s="20">
        <v>58</v>
      </c>
      <c r="N357" s="21">
        <v>115</v>
      </c>
      <c r="O357" s="21">
        <f t="shared" si="77"/>
        <v>677</v>
      </c>
      <c r="P357" s="22">
        <v>368452</v>
      </c>
      <c r="Q357" s="23">
        <v>180882</v>
      </c>
      <c r="R357" s="23">
        <v>187570</v>
      </c>
      <c r="S357" s="23">
        <v>25735</v>
      </c>
      <c r="T357" s="23">
        <v>25774</v>
      </c>
      <c r="U357" s="23">
        <v>27635</v>
      </c>
      <c r="V357" s="23">
        <v>25523</v>
      </c>
      <c r="W357" s="23">
        <v>18604</v>
      </c>
      <c r="X357" s="23">
        <v>21108</v>
      </c>
      <c r="Y357" s="23">
        <v>23840</v>
      </c>
      <c r="Z357" s="23">
        <v>27353</v>
      </c>
      <c r="AA357" s="23">
        <v>28690</v>
      </c>
      <c r="AB357" s="23">
        <v>28077</v>
      </c>
      <c r="AC357" s="23">
        <v>26270</v>
      </c>
      <c r="AD357" s="23">
        <v>22984</v>
      </c>
      <c r="AE357" s="23">
        <v>21402</v>
      </c>
      <c r="AF357" s="23">
        <v>15395</v>
      </c>
      <c r="AG357" s="23">
        <v>11059</v>
      </c>
      <c r="AH357" s="23">
        <v>8634</v>
      </c>
      <c r="AI357" s="23">
        <v>5927</v>
      </c>
      <c r="AJ357" s="24">
        <v>4535</v>
      </c>
      <c r="AK357" s="32">
        <f t="shared" si="67"/>
        <v>5.3623469982514082E-3</v>
      </c>
      <c r="AL357" s="25">
        <f t="shared" si="68"/>
        <v>8.4255462562489469E-4</v>
      </c>
      <c r="AM357" s="25">
        <f t="shared" si="69"/>
        <v>1.201078704647948E-3</v>
      </c>
      <c r="AN357" s="25">
        <f t="shared" si="70"/>
        <v>1.0011568924090059E-3</v>
      </c>
      <c r="AO357" s="25">
        <f t="shared" si="71"/>
        <v>9.9923273200934991E-4</v>
      </c>
      <c r="AP357" s="25">
        <f t="shared" si="72"/>
        <v>1.0856165013708209E-3</v>
      </c>
      <c r="AQ357" s="25">
        <f t="shared" si="73"/>
        <v>9.4624431126931919E-4</v>
      </c>
      <c r="AR357" s="25">
        <f t="shared" si="74"/>
        <v>2.4948968019959175E-3</v>
      </c>
      <c r="AS357" s="25">
        <f t="shared" si="75"/>
        <v>3.983242909140856E-3</v>
      </c>
      <c r="AT357" s="33">
        <f t="shared" si="76"/>
        <v>0.14928335170893053</v>
      </c>
      <c r="AV357">
        <f>IF(AL357&gt;'Data Spread &amp; Correlation'!C$8+'Data Spread &amp; Correlation'!C$9,1,0)</f>
        <v>0</v>
      </c>
      <c r="AW357">
        <f>IF(AM357&gt;'Data Spread &amp; Correlation'!D$8+'Data Spread &amp; Correlation'!D$9,1,0)</f>
        <v>0</v>
      </c>
    </row>
    <row r="358" spans="1:49" x14ac:dyDescent="0.2">
      <c r="A358" t="str">
        <f t="shared" si="65"/>
        <v>Rhode Island</v>
      </c>
      <c r="B358" t="str">
        <f t="shared" si="66"/>
        <v>2012</v>
      </c>
      <c r="C358" s="11" t="s">
        <v>387</v>
      </c>
      <c r="D358" s="19">
        <v>45</v>
      </c>
      <c r="E358" s="20">
        <v>40</v>
      </c>
      <c r="F358" s="20">
        <v>63</v>
      </c>
      <c r="G358" s="20">
        <v>60</v>
      </c>
      <c r="H358" s="20">
        <v>59</v>
      </c>
      <c r="I358" s="20">
        <v>53</v>
      </c>
      <c r="J358" s="20">
        <v>54</v>
      </c>
      <c r="K358" s="20">
        <v>63</v>
      </c>
      <c r="L358" s="20">
        <v>56</v>
      </c>
      <c r="M358" s="20">
        <v>42</v>
      </c>
      <c r="N358" s="21">
        <v>84</v>
      </c>
      <c r="O358" s="21">
        <f t="shared" si="77"/>
        <v>619</v>
      </c>
      <c r="P358" s="22">
        <v>95525</v>
      </c>
      <c r="Q358" s="23">
        <v>47629</v>
      </c>
      <c r="R358" s="23">
        <v>47896</v>
      </c>
      <c r="S358" s="23">
        <v>6230</v>
      </c>
      <c r="T358" s="23">
        <v>6687</v>
      </c>
      <c r="U358" s="23">
        <v>6095</v>
      </c>
      <c r="V358" s="23">
        <v>7332</v>
      </c>
      <c r="W358" s="23">
        <v>7449</v>
      </c>
      <c r="X358" s="23">
        <v>5754</v>
      </c>
      <c r="Y358" s="23">
        <v>5424</v>
      </c>
      <c r="Z358" s="23">
        <v>5004</v>
      </c>
      <c r="AA358" s="23">
        <v>5982</v>
      </c>
      <c r="AB358" s="23">
        <v>6642</v>
      </c>
      <c r="AC358" s="23">
        <v>6927</v>
      </c>
      <c r="AD358" s="23">
        <v>6335</v>
      </c>
      <c r="AE358" s="23">
        <v>5418</v>
      </c>
      <c r="AF358" s="23">
        <v>3523</v>
      </c>
      <c r="AG358" s="23">
        <v>3419</v>
      </c>
      <c r="AH358" s="23">
        <v>2747</v>
      </c>
      <c r="AI358" s="23">
        <v>2338</v>
      </c>
      <c r="AJ358" s="24">
        <v>2219</v>
      </c>
      <c r="AK358" s="32">
        <f t="shared" si="67"/>
        <v>1.3643659711075442E-2</v>
      </c>
      <c r="AL358" s="25">
        <f t="shared" si="68"/>
        <v>4.2246909716789236E-3</v>
      </c>
      <c r="AM358" s="25">
        <f t="shared" si="69"/>
        <v>4.2622285366348692E-3</v>
      </c>
      <c r="AN358" s="25">
        <f t="shared" si="70"/>
        <v>5.3676865271068174E-3</v>
      </c>
      <c r="AO358" s="25">
        <f t="shared" si="71"/>
        <v>5.3704715091935189E-3</v>
      </c>
      <c r="AP358" s="25">
        <f t="shared" si="72"/>
        <v>3.9059621195371803E-3</v>
      </c>
      <c r="AQ358" s="25">
        <f t="shared" si="73"/>
        <v>5.3603335318642047E-3</v>
      </c>
      <c r="AR358" s="25">
        <f t="shared" si="74"/>
        <v>8.0668395275136848E-3</v>
      </c>
      <c r="AS358" s="25">
        <f t="shared" si="75"/>
        <v>8.2595870206489674E-3</v>
      </c>
      <c r="AT358" s="33">
        <f t="shared" si="76"/>
        <v>0.27895448400180262</v>
      </c>
      <c r="AV358">
        <f>IF(AL358&gt;'Data Spread &amp; Correlation'!C$8+'Data Spread &amp; Correlation'!C$9,1,0)</f>
        <v>0</v>
      </c>
      <c r="AW358">
        <f>IF(AM358&gt;'Data Spread &amp; Correlation'!D$8+'Data Spread &amp; Correlation'!D$9,1,0)</f>
        <v>0</v>
      </c>
    </row>
    <row r="359" spans="1:49" x14ac:dyDescent="0.2">
      <c r="A359" t="str">
        <f t="shared" si="65"/>
        <v>Rhode Island</v>
      </c>
      <c r="B359" t="str">
        <f t="shared" si="66"/>
        <v>2013</v>
      </c>
      <c r="C359" s="11" t="s">
        <v>388</v>
      </c>
      <c r="D359" s="19">
        <v>56</v>
      </c>
      <c r="E359" s="20">
        <v>46</v>
      </c>
      <c r="F359" s="20">
        <v>61</v>
      </c>
      <c r="G359" s="20">
        <v>51</v>
      </c>
      <c r="H359" s="20">
        <v>43</v>
      </c>
      <c r="I359" s="20">
        <v>55</v>
      </c>
      <c r="J359" s="20">
        <v>41</v>
      </c>
      <c r="K359" s="20">
        <v>61</v>
      </c>
      <c r="L359" s="20">
        <v>71</v>
      </c>
      <c r="M359" s="20">
        <v>57</v>
      </c>
      <c r="N359" s="21">
        <v>81</v>
      </c>
      <c r="O359" s="21">
        <f t="shared" si="77"/>
        <v>623</v>
      </c>
      <c r="P359" s="22">
        <v>557946</v>
      </c>
      <c r="Q359" s="23">
        <v>275989</v>
      </c>
      <c r="R359" s="23">
        <v>281957</v>
      </c>
      <c r="S359" s="23">
        <v>30681</v>
      </c>
      <c r="T359" s="23">
        <v>32913</v>
      </c>
      <c r="U359" s="23">
        <v>34887</v>
      </c>
      <c r="V359" s="23">
        <v>46098</v>
      </c>
      <c r="W359" s="23">
        <v>54452</v>
      </c>
      <c r="X359" s="23">
        <v>36842</v>
      </c>
      <c r="Y359" s="23">
        <v>34379</v>
      </c>
      <c r="Z359" s="23">
        <v>33296</v>
      </c>
      <c r="AA359" s="23">
        <v>35718</v>
      </c>
      <c r="AB359" s="23">
        <v>38729</v>
      </c>
      <c r="AC359" s="23">
        <v>40374</v>
      </c>
      <c r="AD359" s="23">
        <v>37145</v>
      </c>
      <c r="AE359" s="23">
        <v>32711</v>
      </c>
      <c r="AF359" s="23">
        <v>23678</v>
      </c>
      <c r="AG359" s="23">
        <v>15830</v>
      </c>
      <c r="AH359" s="23">
        <v>11900</v>
      </c>
      <c r="AI359" s="23">
        <v>9128</v>
      </c>
      <c r="AJ359" s="24">
        <v>9114</v>
      </c>
      <c r="AK359" s="32">
        <f t="shared" si="67"/>
        <v>3.3245330986604086E-3</v>
      </c>
      <c r="AL359" s="25">
        <f t="shared" si="68"/>
        <v>6.0471976401179945E-4</v>
      </c>
      <c r="AM359" s="25">
        <f t="shared" si="69"/>
        <v>6.0666335156638485E-4</v>
      </c>
      <c r="AN359" s="25">
        <f t="shared" si="70"/>
        <v>7.1608093118602663E-4</v>
      </c>
      <c r="AO359" s="25">
        <f t="shared" si="71"/>
        <v>6.2306198742284179E-4</v>
      </c>
      <c r="AP359" s="25">
        <f t="shared" si="72"/>
        <v>6.9529600647257376E-4</v>
      </c>
      <c r="AQ359" s="25">
        <f t="shared" si="73"/>
        <v>8.7322491983508931E-4</v>
      </c>
      <c r="AR359" s="25">
        <f t="shared" si="74"/>
        <v>1.7971043839222435E-3</v>
      </c>
      <c r="AS359" s="25">
        <f t="shared" si="75"/>
        <v>2.7106714856381968E-3</v>
      </c>
      <c r="AT359" s="33">
        <f t="shared" si="76"/>
        <v>6.8356374807987716E-2</v>
      </c>
      <c r="AV359">
        <f>IF(AL359&gt;'Data Spread &amp; Correlation'!C$8+'Data Spread &amp; Correlation'!C$9,1,0)</f>
        <v>0</v>
      </c>
      <c r="AW359">
        <f>IF(AM359&gt;'Data Spread &amp; Correlation'!D$8+'Data Spread &amp; Correlation'!D$9,1,0)</f>
        <v>0</v>
      </c>
    </row>
    <row r="360" spans="1:49" x14ac:dyDescent="0.2">
      <c r="A360" t="str">
        <f t="shared" si="65"/>
        <v>Rhode Island</v>
      </c>
      <c r="B360" t="str">
        <f t="shared" si="66"/>
        <v>2014</v>
      </c>
      <c r="C360" s="11" t="s">
        <v>389</v>
      </c>
      <c r="D360" s="19">
        <v>41</v>
      </c>
      <c r="E360" s="20">
        <v>33</v>
      </c>
      <c r="F360" s="20">
        <v>46</v>
      </c>
      <c r="G360" s="20">
        <v>51</v>
      </c>
      <c r="H360" s="20">
        <v>50</v>
      </c>
      <c r="I360" s="20">
        <v>57</v>
      </c>
      <c r="J360" s="20">
        <v>75</v>
      </c>
      <c r="K360" s="20">
        <v>62</v>
      </c>
      <c r="L360" s="20">
        <v>60</v>
      </c>
      <c r="M360" s="20">
        <v>63</v>
      </c>
      <c r="N360" s="21">
        <v>81</v>
      </c>
      <c r="O360" s="21">
        <f t="shared" si="77"/>
        <v>619</v>
      </c>
      <c r="P360" s="22">
        <v>108730</v>
      </c>
      <c r="Q360" s="23">
        <v>53402</v>
      </c>
      <c r="R360" s="23">
        <v>55328</v>
      </c>
      <c r="S360" s="23">
        <v>6781</v>
      </c>
      <c r="T360" s="23">
        <v>7045</v>
      </c>
      <c r="U360" s="23">
        <v>7734</v>
      </c>
      <c r="V360" s="23">
        <v>7712</v>
      </c>
      <c r="W360" s="23">
        <v>6654</v>
      </c>
      <c r="X360" s="23">
        <v>5865</v>
      </c>
      <c r="Y360" s="23">
        <v>6407</v>
      </c>
      <c r="Z360" s="23">
        <v>6409</v>
      </c>
      <c r="AA360" s="23">
        <v>6878</v>
      </c>
      <c r="AB360" s="23">
        <v>7209</v>
      </c>
      <c r="AC360" s="23">
        <v>8039</v>
      </c>
      <c r="AD360" s="23">
        <v>7618</v>
      </c>
      <c r="AE360" s="23">
        <v>6907</v>
      </c>
      <c r="AF360" s="23">
        <v>5033</v>
      </c>
      <c r="AG360" s="23">
        <v>4196</v>
      </c>
      <c r="AH360" s="23">
        <v>3100</v>
      </c>
      <c r="AI360" s="23">
        <v>2641</v>
      </c>
      <c r="AJ360" s="24">
        <v>2742</v>
      </c>
      <c r="AK360" s="32">
        <f t="shared" si="67"/>
        <v>1.0912844713169148E-2</v>
      </c>
      <c r="AL360" s="25">
        <f t="shared" si="68"/>
        <v>5.0747682522498143E-3</v>
      </c>
      <c r="AM360" s="25">
        <f t="shared" si="69"/>
        <v>3.2020047333983013E-3</v>
      </c>
      <c r="AN360" s="25">
        <f t="shared" si="70"/>
        <v>4.1558018252933508E-3</v>
      </c>
      <c r="AO360" s="25">
        <f t="shared" si="71"/>
        <v>3.7630766915029727E-3</v>
      </c>
      <c r="AP360" s="25">
        <f t="shared" si="72"/>
        <v>3.7381951731374607E-3</v>
      </c>
      <c r="AQ360" s="25">
        <f t="shared" si="73"/>
        <v>4.2685025817555938E-3</v>
      </c>
      <c r="AR360" s="25">
        <f t="shared" si="74"/>
        <v>6.5012460721638318E-3</v>
      </c>
      <c r="AS360" s="25">
        <f t="shared" si="75"/>
        <v>1.0973697962027521E-2</v>
      </c>
      <c r="AT360" s="33">
        <f t="shared" si="76"/>
        <v>0.22574762946754193</v>
      </c>
      <c r="AV360">
        <f>IF(AL360&gt;'Data Spread &amp; Correlation'!C$8+'Data Spread &amp; Correlation'!C$9,1,0)</f>
        <v>0</v>
      </c>
      <c r="AW360">
        <f>IF(AM360&gt;'Data Spread &amp; Correlation'!D$8+'Data Spread &amp; Correlation'!D$9,1,0)</f>
        <v>0</v>
      </c>
    </row>
    <row r="361" spans="1:49" x14ac:dyDescent="0.2">
      <c r="A361" t="str">
        <f t="shared" si="65"/>
        <v>Rhode Island</v>
      </c>
      <c r="B361" t="str">
        <f t="shared" si="66"/>
        <v>2015</v>
      </c>
      <c r="C361" s="11" t="s">
        <v>390</v>
      </c>
      <c r="D361" s="19">
        <v>54</v>
      </c>
      <c r="E361" s="20">
        <v>62</v>
      </c>
      <c r="F361" s="20">
        <v>58</v>
      </c>
      <c r="G361" s="20">
        <v>53</v>
      </c>
      <c r="H361" s="20">
        <v>55</v>
      </c>
      <c r="I361" s="20">
        <v>57</v>
      </c>
      <c r="J361" s="20">
        <v>47</v>
      </c>
      <c r="K361" s="20">
        <v>54</v>
      </c>
      <c r="L361" s="20">
        <v>62</v>
      </c>
      <c r="M361" s="20">
        <v>59</v>
      </c>
      <c r="N361" s="21">
        <v>147</v>
      </c>
      <c r="O361" s="21">
        <f t="shared" si="77"/>
        <v>708</v>
      </c>
      <c r="P361" s="22">
        <v>1236594</v>
      </c>
      <c r="Q361" s="23">
        <v>603596</v>
      </c>
      <c r="R361" s="23">
        <v>632998</v>
      </c>
      <c r="S361" s="23">
        <v>59090</v>
      </c>
      <c r="T361" s="23">
        <v>66193</v>
      </c>
      <c r="U361" s="23">
        <v>72957</v>
      </c>
      <c r="V361" s="23">
        <v>71915</v>
      </c>
      <c r="W361" s="23">
        <v>66601</v>
      </c>
      <c r="X361" s="23">
        <v>61929</v>
      </c>
      <c r="Y361" s="23">
        <v>63367</v>
      </c>
      <c r="Z361" s="23">
        <v>66170</v>
      </c>
      <c r="AA361" s="23">
        <v>75372</v>
      </c>
      <c r="AB361" s="23">
        <v>83776</v>
      </c>
      <c r="AC361" s="23">
        <v>91895</v>
      </c>
      <c r="AD361" s="23">
        <v>90124</v>
      </c>
      <c r="AE361" s="23">
        <v>84941</v>
      </c>
      <c r="AF361" s="23">
        <v>83980</v>
      </c>
      <c r="AG361" s="23">
        <v>67383</v>
      </c>
      <c r="AH361" s="23">
        <v>53001</v>
      </c>
      <c r="AI361" s="23">
        <v>38734</v>
      </c>
      <c r="AJ361" s="24">
        <v>39639</v>
      </c>
      <c r="AK361" s="32">
        <f t="shared" si="67"/>
        <v>1.9631071247249959E-3</v>
      </c>
      <c r="AL361" s="25">
        <f t="shared" si="68"/>
        <v>3.3776500179662233E-4</v>
      </c>
      <c r="AM361" s="25">
        <f t="shared" si="69"/>
        <v>4.187241907072107E-4</v>
      </c>
      <c r="AN361" s="25">
        <f t="shared" si="70"/>
        <v>4.2299833993104328E-4</v>
      </c>
      <c r="AO361" s="25">
        <f t="shared" si="71"/>
        <v>3.8857724209068688E-4</v>
      </c>
      <c r="AP361" s="25">
        <f t="shared" si="72"/>
        <v>3.2447017436002527E-4</v>
      </c>
      <c r="AQ361" s="25">
        <f t="shared" si="73"/>
        <v>3.0845685888098709E-4</v>
      </c>
      <c r="AR361" s="25">
        <f t="shared" si="74"/>
        <v>4.0961133169929243E-4</v>
      </c>
      <c r="AS361" s="25">
        <f t="shared" si="75"/>
        <v>6.4315691938736581E-4</v>
      </c>
      <c r="AT361" s="33">
        <f t="shared" si="76"/>
        <v>1.7861197305683797E-2</v>
      </c>
      <c r="AV361">
        <f>IF(AL361&gt;'Data Spread &amp; Correlation'!C$8+'Data Spread &amp; Correlation'!C$9,1,0)</f>
        <v>0</v>
      </c>
      <c r="AW361">
        <f>IF(AM361&gt;'Data Spread &amp; Correlation'!D$8+'Data Spread &amp; Correlation'!D$9,1,0)</f>
        <v>0</v>
      </c>
    </row>
    <row r="362" spans="1:49" x14ac:dyDescent="0.2">
      <c r="A362" t="str">
        <f t="shared" si="65"/>
        <v>Rhode Island</v>
      </c>
      <c r="B362" t="str">
        <f t="shared" si="66"/>
        <v>2016</v>
      </c>
      <c r="C362" s="11" t="s">
        <v>391</v>
      </c>
      <c r="D362" s="19">
        <v>63</v>
      </c>
      <c r="E362" s="20">
        <v>61</v>
      </c>
      <c r="F362" s="20">
        <v>48</v>
      </c>
      <c r="G362" s="20">
        <v>46</v>
      </c>
      <c r="H362" s="20">
        <v>46</v>
      </c>
      <c r="I362" s="20">
        <v>34</v>
      </c>
      <c r="J362" s="20">
        <v>42</v>
      </c>
      <c r="K362" s="20">
        <v>59</v>
      </c>
      <c r="L362" s="20">
        <v>52</v>
      </c>
      <c r="M362" s="20">
        <v>42</v>
      </c>
      <c r="N362" s="21">
        <v>53</v>
      </c>
      <c r="O362" s="21">
        <f t="shared" si="77"/>
        <v>546</v>
      </c>
      <c r="P362" s="22">
        <v>348098</v>
      </c>
      <c r="Q362" s="23">
        <v>173587</v>
      </c>
      <c r="R362" s="23">
        <v>174511</v>
      </c>
      <c r="S362" s="23">
        <v>22462</v>
      </c>
      <c r="T362" s="23">
        <v>22599</v>
      </c>
      <c r="U362" s="23">
        <v>24297</v>
      </c>
      <c r="V362" s="23">
        <v>23061</v>
      </c>
      <c r="W362" s="23">
        <v>21853</v>
      </c>
      <c r="X362" s="23">
        <v>21922</v>
      </c>
      <c r="Y362" s="23">
        <v>22684</v>
      </c>
      <c r="Z362" s="23">
        <v>21366</v>
      </c>
      <c r="AA362" s="23">
        <v>21977</v>
      </c>
      <c r="AB362" s="23">
        <v>25103</v>
      </c>
      <c r="AC362" s="23">
        <v>26759</v>
      </c>
      <c r="AD362" s="23">
        <v>24296</v>
      </c>
      <c r="AE362" s="23">
        <v>21430</v>
      </c>
      <c r="AF362" s="23">
        <v>15270</v>
      </c>
      <c r="AG362" s="23">
        <v>11647</v>
      </c>
      <c r="AH362" s="23">
        <v>8769</v>
      </c>
      <c r="AI362" s="23">
        <v>6003</v>
      </c>
      <c r="AJ362" s="24">
        <v>6649</v>
      </c>
      <c r="AK362" s="32">
        <f t="shared" si="67"/>
        <v>5.5204345116196245E-3</v>
      </c>
      <c r="AL362" s="25">
        <f t="shared" si="68"/>
        <v>8.9559877175025588E-4</v>
      </c>
      <c r="AM362" s="25">
        <f t="shared" si="69"/>
        <v>1.0687090884802066E-3</v>
      </c>
      <c r="AN362" s="25">
        <f t="shared" si="70"/>
        <v>1.031251401156795E-3</v>
      </c>
      <c r="AO362" s="25">
        <f t="shared" si="71"/>
        <v>1.0613017096186236E-3</v>
      </c>
      <c r="AP362" s="25">
        <f t="shared" si="72"/>
        <v>6.5558597817284327E-4</v>
      </c>
      <c r="AQ362" s="25">
        <f t="shared" si="73"/>
        <v>1.2902943620697197E-3</v>
      </c>
      <c r="AR362" s="25">
        <f t="shared" si="74"/>
        <v>1.9318646208715681E-3</v>
      </c>
      <c r="AS362" s="25">
        <f t="shared" si="75"/>
        <v>2.843216896831844E-3</v>
      </c>
      <c r="AT362" s="33">
        <f t="shared" si="76"/>
        <v>8.2117611670927959E-2</v>
      </c>
      <c r="AV362">
        <f>IF(AL362&gt;'Data Spread &amp; Correlation'!C$8+'Data Spread &amp; Correlation'!C$9,1,0)</f>
        <v>0</v>
      </c>
      <c r="AW362">
        <f>IF(AM362&gt;'Data Spread &amp; Correlation'!D$8+'Data Spread &amp; Correlation'!D$9,1,0)</f>
        <v>0</v>
      </c>
    </row>
    <row r="363" spans="1:49" x14ac:dyDescent="0.2">
      <c r="A363" t="str">
        <f t="shared" si="65"/>
        <v>Rhode Island</v>
      </c>
      <c r="B363" t="str">
        <f t="shared" si="66"/>
        <v>2017</v>
      </c>
      <c r="C363" s="11" t="s">
        <v>392</v>
      </c>
      <c r="D363" s="19">
        <v>44</v>
      </c>
      <c r="E363" s="20">
        <v>62</v>
      </c>
      <c r="F363" s="20">
        <v>49</v>
      </c>
      <c r="G363" s="20">
        <v>72</v>
      </c>
      <c r="H363" s="20">
        <v>48</v>
      </c>
      <c r="I363" s="20">
        <v>50</v>
      </c>
      <c r="J363" s="20">
        <v>47</v>
      </c>
      <c r="K363" s="20">
        <v>36</v>
      </c>
      <c r="L363" s="20">
        <v>37</v>
      </c>
      <c r="M363" s="20">
        <v>66</v>
      </c>
      <c r="N363" s="21">
        <v>110</v>
      </c>
      <c r="O363" s="21">
        <f t="shared" si="77"/>
        <v>621</v>
      </c>
      <c r="P363" s="22">
        <v>432621</v>
      </c>
      <c r="Q363" s="23">
        <v>218754</v>
      </c>
      <c r="R363" s="23">
        <v>213867</v>
      </c>
      <c r="S363" s="23">
        <v>26071</v>
      </c>
      <c r="T363" s="23">
        <v>31228</v>
      </c>
      <c r="U363" s="23">
        <v>33510</v>
      </c>
      <c r="V363" s="23">
        <v>29440</v>
      </c>
      <c r="W363" s="23">
        <v>22904</v>
      </c>
      <c r="X363" s="23">
        <v>22001</v>
      </c>
      <c r="Y363" s="23">
        <v>26042</v>
      </c>
      <c r="Z363" s="23">
        <v>29662</v>
      </c>
      <c r="AA363" s="23">
        <v>33169</v>
      </c>
      <c r="AB363" s="23">
        <v>33093</v>
      </c>
      <c r="AC363" s="23">
        <v>33178</v>
      </c>
      <c r="AD363" s="23">
        <v>29450</v>
      </c>
      <c r="AE363" s="23">
        <v>25941</v>
      </c>
      <c r="AF363" s="23">
        <v>21114</v>
      </c>
      <c r="AG363" s="23">
        <v>13777</v>
      </c>
      <c r="AH363" s="23">
        <v>10142</v>
      </c>
      <c r="AI363" s="23">
        <v>6280</v>
      </c>
      <c r="AJ363" s="24">
        <v>5592</v>
      </c>
      <c r="AK363" s="32">
        <f t="shared" si="67"/>
        <v>4.0658202600590693E-3</v>
      </c>
      <c r="AL363" s="25">
        <f t="shared" si="68"/>
        <v>7.2600327473817537E-4</v>
      </c>
      <c r="AM363" s="25">
        <f t="shared" si="69"/>
        <v>9.3611493198838451E-4</v>
      </c>
      <c r="AN363" s="25">
        <f t="shared" si="70"/>
        <v>1.4986574526986241E-3</v>
      </c>
      <c r="AO363" s="25">
        <f t="shared" si="71"/>
        <v>7.6395409909121295E-4</v>
      </c>
      <c r="AP363" s="25">
        <f t="shared" si="72"/>
        <v>7.5447782589669688E-4</v>
      </c>
      <c r="AQ363" s="25">
        <f t="shared" si="73"/>
        <v>6.4992507808127678E-4</v>
      </c>
      <c r="AR363" s="25">
        <f t="shared" si="74"/>
        <v>1.0604453870625664E-3</v>
      </c>
      <c r="AS363" s="25">
        <f t="shared" si="75"/>
        <v>4.0189989039093902E-3</v>
      </c>
      <c r="AT363" s="33">
        <f t="shared" si="76"/>
        <v>0.11105150214592274</v>
      </c>
      <c r="AV363">
        <f>IF(AL363&gt;'Data Spread &amp; Correlation'!C$8+'Data Spread &amp; Correlation'!C$9,1,0)</f>
        <v>0</v>
      </c>
      <c r="AW363">
        <f>IF(AM363&gt;'Data Spread &amp; Correlation'!D$8+'Data Spread &amp; Correlation'!D$9,1,0)</f>
        <v>0</v>
      </c>
    </row>
    <row r="364" spans="1:49" x14ac:dyDescent="0.2">
      <c r="A364" t="str">
        <f t="shared" si="65"/>
        <v>South Carolina</v>
      </c>
      <c r="B364" t="str">
        <f t="shared" si="66"/>
        <v>2009</v>
      </c>
      <c r="C364" s="11" t="s">
        <v>393</v>
      </c>
      <c r="D364" s="19">
        <v>49</v>
      </c>
      <c r="E364" s="20">
        <v>65</v>
      </c>
      <c r="F364" s="20">
        <v>51</v>
      </c>
      <c r="G364" s="20">
        <v>35</v>
      </c>
      <c r="H364" s="20">
        <v>60</v>
      </c>
      <c r="I364" s="20">
        <v>52</v>
      </c>
      <c r="J364" s="20">
        <v>61</v>
      </c>
      <c r="K364" s="20">
        <v>67</v>
      </c>
      <c r="L364" s="20">
        <v>102</v>
      </c>
      <c r="M364" s="20">
        <v>197</v>
      </c>
      <c r="N364" s="21">
        <v>296</v>
      </c>
      <c r="O364" s="21">
        <f t="shared" si="77"/>
        <v>1035</v>
      </c>
      <c r="P364" s="22">
        <v>8018402</v>
      </c>
      <c r="Q364" s="23">
        <v>3890679</v>
      </c>
      <c r="R364" s="23">
        <v>4127723</v>
      </c>
      <c r="S364" s="23">
        <v>491661</v>
      </c>
      <c r="T364" s="23">
        <v>485556</v>
      </c>
      <c r="U364" s="23">
        <v>517707</v>
      </c>
      <c r="V364" s="23">
        <v>575355</v>
      </c>
      <c r="W364" s="23">
        <v>515195</v>
      </c>
      <c r="X364" s="23">
        <v>513378</v>
      </c>
      <c r="Y364" s="23">
        <v>483079</v>
      </c>
      <c r="Z364" s="23">
        <v>535064</v>
      </c>
      <c r="AA364" s="23">
        <v>579337</v>
      </c>
      <c r="AB364" s="23">
        <v>616784</v>
      </c>
      <c r="AC364" s="23">
        <v>582382</v>
      </c>
      <c r="AD364" s="23">
        <v>509374</v>
      </c>
      <c r="AE364" s="23">
        <v>412390</v>
      </c>
      <c r="AF364" s="23">
        <v>321356</v>
      </c>
      <c r="AG364" s="23">
        <v>261987</v>
      </c>
      <c r="AH364" s="23">
        <v>240492</v>
      </c>
      <c r="AI364" s="23">
        <v>200437</v>
      </c>
      <c r="AJ364" s="24">
        <v>174903</v>
      </c>
      <c r="AK364" s="32">
        <f t="shared" si="67"/>
        <v>2.3186707914599693E-4</v>
      </c>
      <c r="AL364" s="25">
        <f t="shared" si="68"/>
        <v>6.0801604364957144E-5</v>
      </c>
      <c r="AM364" s="25">
        <f t="shared" si="69"/>
        <v>4.6765393608729537E-5</v>
      </c>
      <c r="AN364" s="25">
        <f t="shared" si="70"/>
        <v>3.5124445911865739E-5</v>
      </c>
      <c r="AO364" s="25">
        <f t="shared" si="71"/>
        <v>5.38405834165619E-5</v>
      </c>
      <c r="AP364" s="25">
        <f t="shared" si="72"/>
        <v>4.3363470945640556E-5</v>
      </c>
      <c r="AQ364" s="25">
        <f t="shared" si="73"/>
        <v>7.2686718075342489E-5</v>
      </c>
      <c r="AR364" s="25">
        <f t="shared" si="74"/>
        <v>1.7485424527250692E-4</v>
      </c>
      <c r="AS364" s="25">
        <f t="shared" si="75"/>
        <v>4.4678394934331833E-4</v>
      </c>
      <c r="AT364" s="33">
        <f t="shared" si="76"/>
        <v>5.917565736436768E-3</v>
      </c>
      <c r="AV364">
        <f>IF(AL364&gt;'Data Spread &amp; Correlation'!C$8+'Data Spread &amp; Correlation'!C$9,1,0)</f>
        <v>0</v>
      </c>
      <c r="AW364">
        <f>IF(AM364&gt;'Data Spread &amp; Correlation'!D$8+'Data Spread &amp; Correlation'!D$9,1,0)</f>
        <v>0</v>
      </c>
    </row>
    <row r="365" spans="1:49" x14ac:dyDescent="0.2">
      <c r="A365" t="str">
        <f t="shared" si="65"/>
        <v>South Carolina</v>
      </c>
      <c r="B365" t="str">
        <f t="shared" si="66"/>
        <v>2010</v>
      </c>
      <c r="C365" s="11" t="s">
        <v>394</v>
      </c>
      <c r="D365" s="19">
        <v>58</v>
      </c>
      <c r="E365" s="20">
        <v>60</v>
      </c>
      <c r="F365" s="20">
        <v>59</v>
      </c>
      <c r="G365" s="20">
        <v>48</v>
      </c>
      <c r="H365" s="20">
        <v>59</v>
      </c>
      <c r="I365" s="20">
        <v>61</v>
      </c>
      <c r="J365" s="20">
        <v>47</v>
      </c>
      <c r="K365" s="20">
        <v>47</v>
      </c>
      <c r="L365" s="20">
        <v>72</v>
      </c>
      <c r="M365" s="20">
        <v>208</v>
      </c>
      <c r="N365" s="21">
        <v>327</v>
      </c>
      <c r="O365" s="21">
        <f t="shared" si="77"/>
        <v>1046</v>
      </c>
      <c r="P365" s="22">
        <v>4971911</v>
      </c>
      <c r="Q365" s="23">
        <v>2446039</v>
      </c>
      <c r="R365" s="23">
        <v>2525872</v>
      </c>
      <c r="S365" s="23">
        <v>317590</v>
      </c>
      <c r="T365" s="23">
        <v>328934</v>
      </c>
      <c r="U365" s="23">
        <v>339391</v>
      </c>
      <c r="V365" s="23">
        <v>355343</v>
      </c>
      <c r="W365" s="23">
        <v>328158</v>
      </c>
      <c r="X365" s="23">
        <v>307691</v>
      </c>
      <c r="Y365" s="23">
        <v>294770</v>
      </c>
      <c r="Z365" s="23">
        <v>321990</v>
      </c>
      <c r="AA365" s="23">
        <v>346565</v>
      </c>
      <c r="AB365" s="23">
        <v>378817</v>
      </c>
      <c r="AC365" s="23">
        <v>364757</v>
      </c>
      <c r="AD365" s="23">
        <v>329373</v>
      </c>
      <c r="AE365" s="23">
        <v>273639</v>
      </c>
      <c r="AF365" s="23">
        <v>205546</v>
      </c>
      <c r="AG365" s="23">
        <v>160353</v>
      </c>
      <c r="AH365" s="23">
        <v>129885</v>
      </c>
      <c r="AI365" s="23">
        <v>99678</v>
      </c>
      <c r="AJ365" s="24">
        <v>89503</v>
      </c>
      <c r="AK365" s="32">
        <f t="shared" si="67"/>
        <v>3.7154822255108788E-4</v>
      </c>
      <c r="AL365" s="25">
        <f t="shared" si="68"/>
        <v>7.0325066397336619E-5</v>
      </c>
      <c r="AM365" s="25">
        <f t="shared" si="69"/>
        <v>8.6320283364618337E-5</v>
      </c>
      <c r="AN365" s="25">
        <f t="shared" si="70"/>
        <v>7.9673207062365864E-5</v>
      </c>
      <c r="AO365" s="25">
        <f t="shared" si="71"/>
        <v>8.825003178496907E-5</v>
      </c>
      <c r="AP365" s="25">
        <f t="shared" si="72"/>
        <v>8.2036219663409422E-5</v>
      </c>
      <c r="AQ365" s="25">
        <f t="shared" si="73"/>
        <v>7.7942064171193946E-5</v>
      </c>
      <c r="AR365" s="25">
        <f t="shared" si="74"/>
        <v>1.9677561294236933E-4</v>
      </c>
      <c r="AS365" s="25">
        <f t="shared" si="75"/>
        <v>9.0606935786690366E-4</v>
      </c>
      <c r="AT365" s="33">
        <f t="shared" si="76"/>
        <v>1.1686759103046826E-2</v>
      </c>
      <c r="AV365">
        <f>IF(AL365&gt;'Data Spread &amp; Correlation'!C$8+'Data Spread &amp; Correlation'!C$9,1,0)</f>
        <v>0</v>
      </c>
      <c r="AW365">
        <f>IF(AM365&gt;'Data Spread &amp; Correlation'!D$8+'Data Spread &amp; Correlation'!D$9,1,0)</f>
        <v>0</v>
      </c>
    </row>
    <row r="366" spans="1:49" x14ac:dyDescent="0.2">
      <c r="A366" t="str">
        <f t="shared" si="65"/>
        <v>South Carolina</v>
      </c>
      <c r="B366" t="str">
        <f t="shared" si="66"/>
        <v>2011</v>
      </c>
      <c r="C366" s="11" t="s">
        <v>395</v>
      </c>
      <c r="D366" s="19">
        <v>65</v>
      </c>
      <c r="E366" s="20">
        <v>53</v>
      </c>
      <c r="F366" s="20">
        <v>52</v>
      </c>
      <c r="G366" s="20">
        <v>58</v>
      </c>
      <c r="H366" s="20">
        <v>50</v>
      </c>
      <c r="I366" s="20">
        <v>50</v>
      </c>
      <c r="J366" s="20">
        <v>44</v>
      </c>
      <c r="K366" s="20">
        <v>67</v>
      </c>
      <c r="L366" s="20">
        <v>93</v>
      </c>
      <c r="M366" s="20">
        <v>212</v>
      </c>
      <c r="N366" s="21">
        <v>313</v>
      </c>
      <c r="O366" s="21">
        <f t="shared" si="77"/>
        <v>1057</v>
      </c>
      <c r="P366" s="22">
        <v>4395877</v>
      </c>
      <c r="Q366" s="23">
        <v>2144769</v>
      </c>
      <c r="R366" s="23">
        <v>2251108</v>
      </c>
      <c r="S366" s="23">
        <v>298652</v>
      </c>
      <c r="T366" s="23">
        <v>294949</v>
      </c>
      <c r="U366" s="23">
        <v>291679</v>
      </c>
      <c r="V366" s="23">
        <v>309937</v>
      </c>
      <c r="W366" s="23">
        <v>328067</v>
      </c>
      <c r="X366" s="23">
        <v>308280</v>
      </c>
      <c r="Y366" s="23">
        <v>303927</v>
      </c>
      <c r="Z366" s="23">
        <v>312957</v>
      </c>
      <c r="AA366" s="23">
        <v>322979</v>
      </c>
      <c r="AB366" s="23">
        <v>321979</v>
      </c>
      <c r="AC366" s="23">
        <v>302308</v>
      </c>
      <c r="AD366" s="23">
        <v>262038</v>
      </c>
      <c r="AE366" s="23">
        <v>228622</v>
      </c>
      <c r="AF366" s="23">
        <v>163484</v>
      </c>
      <c r="AG366" s="23">
        <v>120298</v>
      </c>
      <c r="AH366" s="23">
        <v>95154</v>
      </c>
      <c r="AI366" s="23">
        <v>68287</v>
      </c>
      <c r="AJ366" s="24">
        <v>60429</v>
      </c>
      <c r="AK366" s="32">
        <f t="shared" si="67"/>
        <v>3.9510868837308973E-4</v>
      </c>
      <c r="AL366" s="25">
        <f t="shared" si="68"/>
        <v>7.5004943507640278E-5</v>
      </c>
      <c r="AM366" s="25">
        <f t="shared" si="69"/>
        <v>8.1504191196293441E-5</v>
      </c>
      <c r="AN366" s="25">
        <f t="shared" si="70"/>
        <v>9.4739197689670327E-5</v>
      </c>
      <c r="AO366" s="25">
        <f t="shared" si="71"/>
        <v>7.8624264076888244E-5</v>
      </c>
      <c r="AP366" s="25">
        <f t="shared" si="72"/>
        <v>8.0091368232880063E-5</v>
      </c>
      <c r="AQ366" s="25">
        <f t="shared" si="73"/>
        <v>1.3655076835283089E-4</v>
      </c>
      <c r="AR366" s="25">
        <f t="shared" si="74"/>
        <v>3.277163456456012E-4</v>
      </c>
      <c r="AS366" s="25">
        <f t="shared" si="75"/>
        <v>1.2971041537925001E-3</v>
      </c>
      <c r="AT366" s="33">
        <f t="shared" si="76"/>
        <v>1.7491601714408646E-2</v>
      </c>
      <c r="AV366">
        <f>IF(AL366&gt;'Data Spread &amp; Correlation'!C$8+'Data Spread &amp; Correlation'!C$9,1,0)</f>
        <v>0</v>
      </c>
      <c r="AW366">
        <f>IF(AM366&gt;'Data Spread &amp; Correlation'!D$8+'Data Spread &amp; Correlation'!D$9,1,0)</f>
        <v>0</v>
      </c>
    </row>
    <row r="367" spans="1:49" x14ac:dyDescent="0.2">
      <c r="A367" t="str">
        <f t="shared" si="65"/>
        <v>South Carolina</v>
      </c>
      <c r="B367" t="str">
        <f t="shared" si="66"/>
        <v>2012</v>
      </c>
      <c r="C367" s="11" t="s">
        <v>396</v>
      </c>
      <c r="D367" s="19">
        <v>65</v>
      </c>
      <c r="E367" s="20">
        <v>51</v>
      </c>
      <c r="F367" s="20">
        <v>45</v>
      </c>
      <c r="G367" s="20">
        <v>44</v>
      </c>
      <c r="H367" s="20">
        <v>66</v>
      </c>
      <c r="I367" s="20">
        <v>50</v>
      </c>
      <c r="J367" s="20">
        <v>45</v>
      </c>
      <c r="K367" s="20">
        <v>71</v>
      </c>
      <c r="L367" s="20">
        <v>81</v>
      </c>
      <c r="M367" s="20">
        <v>205</v>
      </c>
      <c r="N367" s="21">
        <v>287</v>
      </c>
      <c r="O367" s="21">
        <f t="shared" si="77"/>
        <v>1010</v>
      </c>
      <c r="P367" s="22">
        <v>914177</v>
      </c>
      <c r="Q367" s="23">
        <v>451932</v>
      </c>
      <c r="R367" s="23">
        <v>462245</v>
      </c>
      <c r="S367" s="23">
        <v>66144</v>
      </c>
      <c r="T367" s="23">
        <v>64566</v>
      </c>
      <c r="U367" s="23">
        <v>62686</v>
      </c>
      <c r="V367" s="23">
        <v>62085</v>
      </c>
      <c r="W367" s="23">
        <v>58379</v>
      </c>
      <c r="X367" s="23">
        <v>65254</v>
      </c>
      <c r="Y367" s="23">
        <v>60317</v>
      </c>
      <c r="Z367" s="23">
        <v>55306</v>
      </c>
      <c r="AA367" s="23">
        <v>57574</v>
      </c>
      <c r="AB367" s="23">
        <v>63644</v>
      </c>
      <c r="AC367" s="23">
        <v>65011</v>
      </c>
      <c r="AD367" s="23">
        <v>58321</v>
      </c>
      <c r="AE367" s="23">
        <v>49177</v>
      </c>
      <c r="AF367" s="23">
        <v>35434</v>
      </c>
      <c r="AG367" s="23">
        <v>27948</v>
      </c>
      <c r="AH367" s="23">
        <v>23247</v>
      </c>
      <c r="AI367" s="23">
        <v>18994</v>
      </c>
      <c r="AJ367" s="24">
        <v>19511</v>
      </c>
      <c r="AK367" s="32">
        <f t="shared" si="67"/>
        <v>1.7537493952588291E-3</v>
      </c>
      <c r="AL367" s="25">
        <f t="shared" si="68"/>
        <v>3.5362901958318924E-4</v>
      </c>
      <c r="AM367" s="25">
        <f t="shared" si="69"/>
        <v>3.7355558507105857E-4</v>
      </c>
      <c r="AN367" s="25">
        <f t="shared" si="70"/>
        <v>3.5039937565202158E-4</v>
      </c>
      <c r="AO367" s="25">
        <f t="shared" si="71"/>
        <v>5.8469170800850461E-4</v>
      </c>
      <c r="AP367" s="25">
        <f t="shared" si="72"/>
        <v>3.8863627530993743E-4</v>
      </c>
      <c r="AQ367" s="25">
        <f t="shared" si="73"/>
        <v>6.6047740423077637E-4</v>
      </c>
      <c r="AR367" s="25">
        <f t="shared" si="74"/>
        <v>1.2779653529393204E-3</v>
      </c>
      <c r="AS367" s="25">
        <f t="shared" si="75"/>
        <v>4.8531048033900711E-3</v>
      </c>
      <c r="AT367" s="33">
        <f t="shared" si="76"/>
        <v>5.176567064732715E-2</v>
      </c>
      <c r="AV367">
        <f>IF(AL367&gt;'Data Spread &amp; Correlation'!C$8+'Data Spread &amp; Correlation'!C$9,1,0)</f>
        <v>0</v>
      </c>
      <c r="AW367">
        <f>IF(AM367&gt;'Data Spread &amp; Correlation'!D$8+'Data Spread &amp; Correlation'!D$9,1,0)</f>
        <v>0</v>
      </c>
    </row>
    <row r="368" spans="1:49" x14ac:dyDescent="0.2">
      <c r="A368" t="str">
        <f t="shared" si="65"/>
        <v>South Carolina</v>
      </c>
      <c r="B368" t="str">
        <f t="shared" si="66"/>
        <v>2013</v>
      </c>
      <c r="C368" s="11" t="s">
        <v>397</v>
      </c>
      <c r="D368" s="19">
        <v>52</v>
      </c>
      <c r="E368" s="20">
        <v>54</v>
      </c>
      <c r="F368" s="20">
        <v>44</v>
      </c>
      <c r="G368" s="20">
        <v>49</v>
      </c>
      <c r="H368" s="20">
        <v>60</v>
      </c>
      <c r="I368" s="20">
        <v>54</v>
      </c>
      <c r="J368" s="20">
        <v>58</v>
      </c>
      <c r="K368" s="20">
        <v>68</v>
      </c>
      <c r="L368" s="20">
        <v>108</v>
      </c>
      <c r="M368" s="20">
        <v>177</v>
      </c>
      <c r="N368" s="21">
        <v>282</v>
      </c>
      <c r="O368" s="21">
        <f t="shared" si="77"/>
        <v>1006</v>
      </c>
      <c r="P368" s="22">
        <v>4782133</v>
      </c>
      <c r="Q368" s="23">
        <v>2344752</v>
      </c>
      <c r="R368" s="23">
        <v>2437381</v>
      </c>
      <c r="S368" s="23">
        <v>311075</v>
      </c>
      <c r="T368" s="23">
        <v>314857</v>
      </c>
      <c r="U368" s="23">
        <v>324766</v>
      </c>
      <c r="V368" s="23">
        <v>332236</v>
      </c>
      <c r="W368" s="23">
        <v>318449</v>
      </c>
      <c r="X368" s="23">
        <v>322824</v>
      </c>
      <c r="Y368" s="23">
        <v>311855</v>
      </c>
      <c r="Z368" s="23">
        <v>297434</v>
      </c>
      <c r="AA368" s="23">
        <v>323408</v>
      </c>
      <c r="AB368" s="23">
        <v>348044</v>
      </c>
      <c r="AC368" s="23">
        <v>362878</v>
      </c>
      <c r="AD368" s="23">
        <v>325843</v>
      </c>
      <c r="AE368" s="23">
        <v>268275</v>
      </c>
      <c r="AF368" s="23">
        <v>189939</v>
      </c>
      <c r="AG368" s="23">
        <v>140779</v>
      </c>
      <c r="AH368" s="23">
        <v>110557</v>
      </c>
      <c r="AI368" s="23">
        <v>86430</v>
      </c>
      <c r="AJ368" s="24">
        <v>91269</v>
      </c>
      <c r="AK368" s="32">
        <f t="shared" si="67"/>
        <v>3.407538374989954E-4</v>
      </c>
      <c r="AL368" s="25">
        <f t="shared" si="68"/>
        <v>9.067841525398555E-5</v>
      </c>
      <c r="AM368" s="25">
        <f t="shared" si="69"/>
        <v>6.762104551357416E-5</v>
      </c>
      <c r="AN368" s="25">
        <f t="shared" si="70"/>
        <v>7.7204382057701612E-5</v>
      </c>
      <c r="AO368" s="25">
        <f t="shared" si="71"/>
        <v>9.6642946192428987E-5</v>
      </c>
      <c r="AP368" s="25">
        <f t="shared" si="72"/>
        <v>7.595770000084397E-5</v>
      </c>
      <c r="AQ368" s="25">
        <f t="shared" si="73"/>
        <v>1.1445537755126086E-4</v>
      </c>
      <c r="AR368" s="25">
        <f t="shared" si="74"/>
        <v>3.2656220707672395E-4</v>
      </c>
      <c r="AS368" s="25">
        <f t="shared" si="75"/>
        <v>8.9853645164401713E-4</v>
      </c>
      <c r="AT368" s="33">
        <f t="shared" si="76"/>
        <v>1.1022362466993174E-2</v>
      </c>
      <c r="AV368">
        <f>IF(AL368&gt;'Data Spread &amp; Correlation'!C$8+'Data Spread &amp; Correlation'!C$9,1,0)</f>
        <v>0</v>
      </c>
      <c r="AW368">
        <f>IF(AM368&gt;'Data Spread &amp; Correlation'!D$8+'Data Spread &amp; Correlation'!D$9,1,0)</f>
        <v>0</v>
      </c>
    </row>
    <row r="369" spans="1:49" x14ac:dyDescent="0.2">
      <c r="A369" t="str">
        <f t="shared" si="65"/>
        <v>South Carolina</v>
      </c>
      <c r="B369" t="str">
        <f t="shared" si="66"/>
        <v>2014</v>
      </c>
      <c r="C369" s="11" t="s">
        <v>398</v>
      </c>
      <c r="D369" s="19">
        <v>50</v>
      </c>
      <c r="E369" s="20">
        <v>48</v>
      </c>
      <c r="F369" s="20">
        <v>53</v>
      </c>
      <c r="G369" s="20">
        <v>44</v>
      </c>
      <c r="H369" s="20">
        <v>71</v>
      </c>
      <c r="I369" s="20">
        <v>75</v>
      </c>
      <c r="J369" s="20">
        <v>58</v>
      </c>
      <c r="K369" s="20">
        <v>80</v>
      </c>
      <c r="L369" s="20">
        <v>115</v>
      </c>
      <c r="M369" s="20">
        <v>176</v>
      </c>
      <c r="N369" s="21">
        <v>255</v>
      </c>
      <c r="O369" s="21">
        <f t="shared" si="77"/>
        <v>1025</v>
      </c>
      <c r="P369" s="22">
        <v>1010883</v>
      </c>
      <c r="Q369" s="23">
        <v>503707</v>
      </c>
      <c r="R369" s="23">
        <v>507176</v>
      </c>
      <c r="S369" s="23">
        <v>66810</v>
      </c>
      <c r="T369" s="23">
        <v>67900</v>
      </c>
      <c r="U369" s="23">
        <v>68245</v>
      </c>
      <c r="V369" s="23">
        <v>75787</v>
      </c>
      <c r="W369" s="23">
        <v>83461</v>
      </c>
      <c r="X369" s="23">
        <v>63407</v>
      </c>
      <c r="Y369" s="23">
        <v>60224</v>
      </c>
      <c r="Z369" s="23">
        <v>55923</v>
      </c>
      <c r="AA369" s="23">
        <v>58808</v>
      </c>
      <c r="AB369" s="23">
        <v>63890</v>
      </c>
      <c r="AC369" s="23">
        <v>70773</v>
      </c>
      <c r="AD369" s="23">
        <v>67626</v>
      </c>
      <c r="AE369" s="23">
        <v>58178</v>
      </c>
      <c r="AF369" s="23">
        <v>45215</v>
      </c>
      <c r="AG369" s="23">
        <v>33539</v>
      </c>
      <c r="AH369" s="23">
        <v>27107</v>
      </c>
      <c r="AI369" s="23">
        <v>21418</v>
      </c>
      <c r="AJ369" s="24">
        <v>23063</v>
      </c>
      <c r="AK369" s="32">
        <f t="shared" si="67"/>
        <v>1.4668462804969316E-3</v>
      </c>
      <c r="AL369" s="25">
        <f t="shared" si="68"/>
        <v>4.2601637959528444E-4</v>
      </c>
      <c r="AM369" s="25">
        <f t="shared" si="69"/>
        <v>3.328142268662715E-4</v>
      </c>
      <c r="AN369" s="25">
        <f t="shared" si="70"/>
        <v>3.5589779262482709E-4</v>
      </c>
      <c r="AO369" s="25">
        <f t="shared" si="71"/>
        <v>6.1883884913406138E-4</v>
      </c>
      <c r="AP369" s="25">
        <f t="shared" si="72"/>
        <v>5.5694585743671244E-4</v>
      </c>
      <c r="AQ369" s="25">
        <f t="shared" si="73"/>
        <v>6.3590982798639151E-4</v>
      </c>
      <c r="AR369" s="25">
        <f t="shared" si="74"/>
        <v>1.4602432892297534E-3</v>
      </c>
      <c r="AS369" s="25">
        <f t="shared" si="75"/>
        <v>3.6269963936115404E-3</v>
      </c>
      <c r="AT369" s="33">
        <f t="shared" si="76"/>
        <v>4.4443480900143086E-2</v>
      </c>
      <c r="AV369">
        <f>IF(AL369&gt;'Data Spread &amp; Correlation'!C$8+'Data Spread &amp; Correlation'!C$9,1,0)</f>
        <v>0</v>
      </c>
      <c r="AW369">
        <f>IF(AM369&gt;'Data Spread &amp; Correlation'!D$8+'Data Spread &amp; Correlation'!D$9,1,0)</f>
        <v>0</v>
      </c>
    </row>
    <row r="370" spans="1:49" x14ac:dyDescent="0.2">
      <c r="A370" t="str">
        <f t="shared" si="65"/>
        <v>South Carolina</v>
      </c>
      <c r="B370" t="str">
        <f t="shared" si="66"/>
        <v>2015</v>
      </c>
      <c r="C370" s="11" t="s">
        <v>399</v>
      </c>
      <c r="D370" s="19">
        <v>44</v>
      </c>
      <c r="E370" s="20">
        <v>66</v>
      </c>
      <c r="F370" s="20">
        <v>39</v>
      </c>
      <c r="G370" s="20">
        <v>61</v>
      </c>
      <c r="H370" s="20">
        <v>53</v>
      </c>
      <c r="I370" s="20">
        <v>74</v>
      </c>
      <c r="J370" s="20">
        <v>69</v>
      </c>
      <c r="K370" s="20">
        <v>85</v>
      </c>
      <c r="L370" s="20">
        <v>138</v>
      </c>
      <c r="M370" s="20">
        <v>221</v>
      </c>
      <c r="N370" s="21">
        <v>328</v>
      </c>
      <c r="O370" s="21">
        <f t="shared" si="77"/>
        <v>1178</v>
      </c>
      <c r="P370" s="22">
        <v>3850165</v>
      </c>
      <c r="Q370" s="23">
        <v>1889376</v>
      </c>
      <c r="R370" s="23">
        <v>1960789</v>
      </c>
      <c r="S370" s="23">
        <v>234725</v>
      </c>
      <c r="T370" s="23">
        <v>243108</v>
      </c>
      <c r="U370" s="23">
        <v>248126</v>
      </c>
      <c r="V370" s="23">
        <v>265807</v>
      </c>
      <c r="W370" s="23">
        <v>302570</v>
      </c>
      <c r="X370" s="23">
        <v>261843</v>
      </c>
      <c r="Y370" s="23">
        <v>249765</v>
      </c>
      <c r="Z370" s="23">
        <v>240554</v>
      </c>
      <c r="AA370" s="23">
        <v>257150</v>
      </c>
      <c r="AB370" s="23">
        <v>257227</v>
      </c>
      <c r="AC370" s="23">
        <v>267546</v>
      </c>
      <c r="AD370" s="23">
        <v>245436</v>
      </c>
      <c r="AE370" s="23">
        <v>223290</v>
      </c>
      <c r="AF370" s="23">
        <v>189717</v>
      </c>
      <c r="AG370" s="23">
        <v>138837</v>
      </c>
      <c r="AH370" s="23">
        <v>95212</v>
      </c>
      <c r="AI370" s="23">
        <v>65317</v>
      </c>
      <c r="AJ370" s="24">
        <v>62781</v>
      </c>
      <c r="AK370" s="32">
        <f t="shared" si="67"/>
        <v>4.6863350729577167E-4</v>
      </c>
      <c r="AL370" s="25">
        <f t="shared" si="68"/>
        <v>1.4046259013016199E-4</v>
      </c>
      <c r="AM370" s="25">
        <f t="shared" si="69"/>
        <v>6.8616428884349647E-5</v>
      </c>
      <c r="AN370" s="25">
        <f t="shared" si="70"/>
        <v>1.1923191193257337E-4</v>
      </c>
      <c r="AO370" s="25">
        <f t="shared" si="71"/>
        <v>1.0648899747641168E-4</v>
      </c>
      <c r="AP370" s="25">
        <f t="shared" si="72"/>
        <v>1.4101335244000738E-4</v>
      </c>
      <c r="AQ370" s="25">
        <f t="shared" si="73"/>
        <v>1.813426180753788E-4</v>
      </c>
      <c r="AR370" s="25">
        <f t="shared" si="74"/>
        <v>4.2002227944264869E-4</v>
      </c>
      <c r="AS370" s="25">
        <f t="shared" si="75"/>
        <v>1.3766982912744737E-3</v>
      </c>
      <c r="AT370" s="33">
        <f t="shared" si="76"/>
        <v>1.8763638680492505E-2</v>
      </c>
      <c r="AV370">
        <f>IF(AL370&gt;'Data Spread &amp; Correlation'!C$8+'Data Spread &amp; Correlation'!C$9,1,0)</f>
        <v>0</v>
      </c>
      <c r="AW370">
        <f>IF(AM370&gt;'Data Spread &amp; Correlation'!D$8+'Data Spread &amp; Correlation'!D$9,1,0)</f>
        <v>0</v>
      </c>
    </row>
    <row r="371" spans="1:49" x14ac:dyDescent="0.2">
      <c r="A371" t="str">
        <f t="shared" si="65"/>
        <v>South Carolina</v>
      </c>
      <c r="B371" t="str">
        <f t="shared" si="66"/>
        <v>2016</v>
      </c>
      <c r="C371" s="11" t="s">
        <v>400</v>
      </c>
      <c r="D371" s="19">
        <v>61</v>
      </c>
      <c r="E371" s="20">
        <v>53</v>
      </c>
      <c r="F371" s="20">
        <v>41</v>
      </c>
      <c r="G371" s="20">
        <v>63</v>
      </c>
      <c r="H371" s="20">
        <v>56</v>
      </c>
      <c r="I371" s="20">
        <v>44</v>
      </c>
      <c r="J371" s="20">
        <v>48</v>
      </c>
      <c r="K371" s="20">
        <v>82</v>
      </c>
      <c r="L371" s="20">
        <v>103</v>
      </c>
      <c r="M371" s="20">
        <v>160</v>
      </c>
      <c r="N371" s="21">
        <v>244</v>
      </c>
      <c r="O371" s="21">
        <f t="shared" si="77"/>
        <v>955</v>
      </c>
      <c r="P371" s="22">
        <v>3524450</v>
      </c>
      <c r="Q371" s="23">
        <v>1745491</v>
      </c>
      <c r="R371" s="23">
        <v>1778959</v>
      </c>
      <c r="S371" s="23">
        <v>216753</v>
      </c>
      <c r="T371" s="23">
        <v>223266</v>
      </c>
      <c r="U371" s="23">
        <v>226120</v>
      </c>
      <c r="V371" s="23">
        <v>242033</v>
      </c>
      <c r="W371" s="23">
        <v>264820</v>
      </c>
      <c r="X371" s="23">
        <v>238013</v>
      </c>
      <c r="Y371" s="23">
        <v>235248</v>
      </c>
      <c r="Z371" s="23">
        <v>210511</v>
      </c>
      <c r="AA371" s="23">
        <v>219174</v>
      </c>
      <c r="AB371" s="23">
        <v>234555</v>
      </c>
      <c r="AC371" s="23">
        <v>259414</v>
      </c>
      <c r="AD371" s="23">
        <v>244970</v>
      </c>
      <c r="AE371" s="23">
        <v>211100</v>
      </c>
      <c r="AF371" s="23">
        <v>158128</v>
      </c>
      <c r="AG371" s="23">
        <v>113048</v>
      </c>
      <c r="AH371" s="23">
        <v>86044</v>
      </c>
      <c r="AI371" s="23">
        <v>68553</v>
      </c>
      <c r="AJ371" s="24">
        <v>74019</v>
      </c>
      <c r="AK371" s="32">
        <f t="shared" si="67"/>
        <v>5.2594427758785351E-4</v>
      </c>
      <c r="AL371" s="25">
        <f t="shared" si="68"/>
        <v>1.0681240626098722E-4</v>
      </c>
      <c r="AM371" s="25">
        <f t="shared" si="69"/>
        <v>8.0891303790250817E-5</v>
      </c>
      <c r="AN371" s="25">
        <f t="shared" si="70"/>
        <v>1.3311893437236536E-4</v>
      </c>
      <c r="AO371" s="25">
        <f t="shared" si="71"/>
        <v>1.3032803099945309E-4</v>
      </c>
      <c r="AP371" s="25">
        <f t="shared" si="72"/>
        <v>8.9074415600979014E-5</v>
      </c>
      <c r="AQ371" s="25">
        <f t="shared" si="73"/>
        <v>1.7979696099283004E-4</v>
      </c>
      <c r="AR371" s="25">
        <f t="shared" si="74"/>
        <v>3.7982712334424878E-4</v>
      </c>
      <c r="AS371" s="25">
        <f t="shared" si="75"/>
        <v>1.0349489317386495E-3</v>
      </c>
      <c r="AT371" s="33">
        <f t="shared" si="76"/>
        <v>1.2902092705926857E-2</v>
      </c>
      <c r="AV371">
        <f>IF(AL371&gt;'Data Spread &amp; Correlation'!C$8+'Data Spread &amp; Correlation'!C$9,1,0)</f>
        <v>0</v>
      </c>
      <c r="AW371">
        <f>IF(AM371&gt;'Data Spread &amp; Correlation'!D$8+'Data Spread &amp; Correlation'!D$9,1,0)</f>
        <v>0</v>
      </c>
    </row>
    <row r="372" spans="1:49" x14ac:dyDescent="0.2">
      <c r="A372" t="str">
        <f t="shared" si="65"/>
        <v>South Carolina</v>
      </c>
      <c r="B372" t="str">
        <f t="shared" si="66"/>
        <v>2017</v>
      </c>
      <c r="C372" s="11" t="s">
        <v>401</v>
      </c>
      <c r="D372" s="19">
        <v>64</v>
      </c>
      <c r="E372" s="20">
        <v>56</v>
      </c>
      <c r="F372" s="20">
        <v>60</v>
      </c>
      <c r="G372" s="20">
        <v>55</v>
      </c>
      <c r="H372" s="20">
        <v>61</v>
      </c>
      <c r="I372" s="20">
        <v>50</v>
      </c>
      <c r="J372" s="20">
        <v>22</v>
      </c>
      <c r="K372" s="20">
        <v>62</v>
      </c>
      <c r="L372" s="20">
        <v>113</v>
      </c>
      <c r="M372" s="20">
        <v>207</v>
      </c>
      <c r="N372" s="21">
        <v>249</v>
      </c>
      <c r="O372" s="21">
        <f t="shared" si="77"/>
        <v>999</v>
      </c>
      <c r="P372" s="22">
        <v>4875904</v>
      </c>
      <c r="Q372" s="23">
        <v>2420479</v>
      </c>
      <c r="R372" s="23">
        <v>2455425</v>
      </c>
      <c r="S372" s="23">
        <v>356124</v>
      </c>
      <c r="T372" s="23">
        <v>361320</v>
      </c>
      <c r="U372" s="23">
        <v>356825</v>
      </c>
      <c r="V372" s="23">
        <v>352565</v>
      </c>
      <c r="W372" s="23">
        <v>384529</v>
      </c>
      <c r="X372" s="23">
        <v>355768</v>
      </c>
      <c r="Y372" s="23">
        <v>345363</v>
      </c>
      <c r="Z372" s="23">
        <v>319327</v>
      </c>
      <c r="AA372" s="23">
        <v>313470</v>
      </c>
      <c r="AB372" s="23">
        <v>300948</v>
      </c>
      <c r="AC372" s="23">
        <v>308858</v>
      </c>
      <c r="AD372" s="23">
        <v>284318</v>
      </c>
      <c r="AE372" s="23">
        <v>244858</v>
      </c>
      <c r="AF372" s="23">
        <v>202796</v>
      </c>
      <c r="AG372" s="23">
        <v>141538</v>
      </c>
      <c r="AH372" s="23">
        <v>102534</v>
      </c>
      <c r="AI372" s="23">
        <v>76263</v>
      </c>
      <c r="AJ372" s="24">
        <v>67612</v>
      </c>
      <c r="AK372" s="32">
        <f t="shared" si="67"/>
        <v>3.3696128314856621E-4</v>
      </c>
      <c r="AL372" s="25">
        <f t="shared" si="68"/>
        <v>3.0634481894324959E-5</v>
      </c>
      <c r="AM372" s="25">
        <f t="shared" si="69"/>
        <v>8.1400744002800191E-5</v>
      </c>
      <c r="AN372" s="25">
        <f t="shared" si="70"/>
        <v>7.844468437424675E-5</v>
      </c>
      <c r="AO372" s="25">
        <f t="shared" si="71"/>
        <v>9.6397422870209557E-5</v>
      </c>
      <c r="AP372" s="25">
        <f t="shared" si="72"/>
        <v>8.199328966917348E-5</v>
      </c>
      <c r="AQ372" s="25">
        <f t="shared" si="73"/>
        <v>1.1716328782862412E-4</v>
      </c>
      <c r="AR372" s="25">
        <f t="shared" si="74"/>
        <v>3.2816974216894062E-4</v>
      </c>
      <c r="AS372" s="25">
        <f t="shared" si="75"/>
        <v>1.1577375459319787E-3</v>
      </c>
      <c r="AT372" s="33">
        <f t="shared" si="76"/>
        <v>1.4775483641957049E-2</v>
      </c>
      <c r="AV372">
        <f>IF(AL372&gt;'Data Spread &amp; Correlation'!C$8+'Data Spread &amp; Correlation'!C$9,1,0)</f>
        <v>0</v>
      </c>
      <c r="AW372">
        <f>IF(AM372&gt;'Data Spread &amp; Correlation'!D$8+'Data Spread &amp; Correlation'!D$9,1,0)</f>
        <v>0</v>
      </c>
    </row>
    <row r="373" spans="1:49" x14ac:dyDescent="0.2">
      <c r="A373" t="str">
        <f t="shared" si="65"/>
        <v>South Dakota</v>
      </c>
      <c r="B373" t="str">
        <f t="shared" si="66"/>
        <v>2009</v>
      </c>
      <c r="C373" s="11" t="s">
        <v>402</v>
      </c>
      <c r="D373" s="19">
        <v>64</v>
      </c>
      <c r="E373" s="20">
        <v>56</v>
      </c>
      <c r="F373" s="20">
        <v>44</v>
      </c>
      <c r="G373" s="20">
        <v>40</v>
      </c>
      <c r="H373" s="20">
        <v>52</v>
      </c>
      <c r="I373" s="20">
        <v>52</v>
      </c>
      <c r="J373" s="20">
        <v>69</v>
      </c>
      <c r="K373" s="20">
        <v>58</v>
      </c>
      <c r="L373" s="20">
        <v>58</v>
      </c>
      <c r="M373" s="20">
        <v>69</v>
      </c>
      <c r="N373" s="21">
        <v>57</v>
      </c>
      <c r="O373" s="21">
        <f t="shared" si="77"/>
        <v>619</v>
      </c>
      <c r="P373" s="22">
        <v>3937515</v>
      </c>
      <c r="Q373" s="23">
        <v>1918569</v>
      </c>
      <c r="R373" s="23">
        <v>2018946</v>
      </c>
      <c r="S373" s="23">
        <v>264376</v>
      </c>
      <c r="T373" s="23">
        <v>250835</v>
      </c>
      <c r="U373" s="23">
        <v>261793</v>
      </c>
      <c r="V373" s="23">
        <v>289559</v>
      </c>
      <c r="W373" s="23">
        <v>277147</v>
      </c>
      <c r="X373" s="23">
        <v>269358</v>
      </c>
      <c r="Y373" s="23">
        <v>248352</v>
      </c>
      <c r="Z373" s="23">
        <v>262007</v>
      </c>
      <c r="AA373" s="23">
        <v>280293</v>
      </c>
      <c r="AB373" s="23">
        <v>286894</v>
      </c>
      <c r="AC373" s="23">
        <v>273486</v>
      </c>
      <c r="AD373" s="23">
        <v>246855</v>
      </c>
      <c r="AE373" s="23">
        <v>210401</v>
      </c>
      <c r="AF373" s="23">
        <v>156435</v>
      </c>
      <c r="AG373" s="23">
        <v>120046</v>
      </c>
      <c r="AH373" s="23">
        <v>102661</v>
      </c>
      <c r="AI373" s="23">
        <v>75118</v>
      </c>
      <c r="AJ373" s="24">
        <v>61753</v>
      </c>
      <c r="AK373" s="32">
        <f t="shared" si="67"/>
        <v>4.53898992344237E-4</v>
      </c>
      <c r="AL373" s="25">
        <f t="shared" si="68"/>
        <v>1.3460052903860109E-4</v>
      </c>
      <c r="AM373" s="25">
        <f t="shared" si="69"/>
        <v>7.7641669578229272E-5</v>
      </c>
      <c r="AN373" s="25">
        <f t="shared" si="70"/>
        <v>7.7263332753858344E-5</v>
      </c>
      <c r="AO373" s="25">
        <f t="shared" si="71"/>
        <v>9.5887884934538081E-5</v>
      </c>
      <c r="AP373" s="25">
        <f t="shared" si="72"/>
        <v>9.2794175380991474E-5</v>
      </c>
      <c r="AQ373" s="25">
        <f t="shared" si="73"/>
        <v>1.2684360620746364E-4</v>
      </c>
      <c r="AR373" s="25">
        <f t="shared" si="74"/>
        <v>2.097793338421085E-4</v>
      </c>
      <c r="AS373" s="25">
        <f t="shared" si="75"/>
        <v>3.8812233165896984E-4</v>
      </c>
      <c r="AT373" s="33">
        <f t="shared" si="76"/>
        <v>1.0023804511521708E-2</v>
      </c>
      <c r="AV373">
        <f>IF(AL373&gt;'Data Spread &amp; Correlation'!C$8+'Data Spread &amp; Correlation'!C$9,1,0)</f>
        <v>0</v>
      </c>
      <c r="AW373">
        <f>IF(AM373&gt;'Data Spread &amp; Correlation'!D$8+'Data Spread &amp; Correlation'!D$9,1,0)</f>
        <v>0</v>
      </c>
    </row>
    <row r="374" spans="1:49" x14ac:dyDescent="0.2">
      <c r="A374" t="str">
        <f t="shared" si="65"/>
        <v>South Dakota</v>
      </c>
      <c r="B374" t="str">
        <f t="shared" si="66"/>
        <v>2010</v>
      </c>
      <c r="C374" s="11" t="s">
        <v>403</v>
      </c>
      <c r="D374" s="19">
        <v>73</v>
      </c>
      <c r="E374" s="20">
        <v>37</v>
      </c>
      <c r="F374" s="20">
        <v>60</v>
      </c>
      <c r="G374" s="20">
        <v>44</v>
      </c>
      <c r="H374" s="20">
        <v>32</v>
      </c>
      <c r="I374" s="20">
        <v>49</v>
      </c>
      <c r="J374" s="20">
        <v>64</v>
      </c>
      <c r="K374" s="20">
        <v>60</v>
      </c>
      <c r="L374" s="20">
        <v>52</v>
      </c>
      <c r="M374" s="20">
        <v>65</v>
      </c>
      <c r="N374" s="21">
        <v>86</v>
      </c>
      <c r="O374" s="21">
        <f t="shared" si="77"/>
        <v>622</v>
      </c>
      <c r="P374" s="22">
        <v>8221847</v>
      </c>
      <c r="Q374" s="23">
        <v>4022047</v>
      </c>
      <c r="R374" s="23">
        <v>4199800</v>
      </c>
      <c r="S374" s="23">
        <v>476673</v>
      </c>
      <c r="T374" s="23">
        <v>490949</v>
      </c>
      <c r="U374" s="23">
        <v>517381</v>
      </c>
      <c r="V374" s="23">
        <v>592565</v>
      </c>
      <c r="W374" s="23">
        <v>564501</v>
      </c>
      <c r="X374" s="23">
        <v>513523</v>
      </c>
      <c r="Y374" s="23">
        <v>480642</v>
      </c>
      <c r="Z374" s="23">
        <v>531771</v>
      </c>
      <c r="AA374" s="23">
        <v>565012</v>
      </c>
      <c r="AB374" s="23">
        <v>625087</v>
      </c>
      <c r="AC374" s="23">
        <v>624515</v>
      </c>
      <c r="AD374" s="23">
        <v>560139</v>
      </c>
      <c r="AE374" s="23">
        <v>446236</v>
      </c>
      <c r="AF374" s="23">
        <v>339480</v>
      </c>
      <c r="AG374" s="23">
        <v>265475</v>
      </c>
      <c r="AH374" s="23">
        <v>241139</v>
      </c>
      <c r="AI374" s="23">
        <v>200992</v>
      </c>
      <c r="AJ374" s="24">
        <v>188310</v>
      </c>
      <c r="AK374" s="32">
        <f t="shared" si="67"/>
        <v>2.3076616464536484E-4</v>
      </c>
      <c r="AL374" s="25">
        <f t="shared" si="68"/>
        <v>6.3471284202592411E-5</v>
      </c>
      <c r="AM374" s="25">
        <f t="shared" si="69"/>
        <v>5.1855296067812903E-5</v>
      </c>
      <c r="AN374" s="25">
        <f t="shared" si="70"/>
        <v>4.4258246870489304E-5</v>
      </c>
      <c r="AO374" s="25">
        <f t="shared" si="71"/>
        <v>2.9176236320220134E-5</v>
      </c>
      <c r="AP374" s="25">
        <f t="shared" si="72"/>
        <v>3.9212485255305288E-5</v>
      </c>
      <c r="AQ374" s="25">
        <f t="shared" si="73"/>
        <v>5.9619922990932801E-5</v>
      </c>
      <c r="AR374" s="25">
        <f t="shared" si="74"/>
        <v>8.5956806704630927E-5</v>
      </c>
      <c r="AS374" s="25">
        <f t="shared" si="75"/>
        <v>1.4701525113597553E-4</v>
      </c>
      <c r="AT374" s="33">
        <f t="shared" si="76"/>
        <v>3.3030640964367267E-3</v>
      </c>
      <c r="AV374">
        <f>IF(AL374&gt;'Data Spread &amp; Correlation'!C$8+'Data Spread &amp; Correlation'!C$9,1,0)</f>
        <v>0</v>
      </c>
      <c r="AW374">
        <f>IF(AM374&gt;'Data Spread &amp; Correlation'!D$8+'Data Spread &amp; Correlation'!D$9,1,0)</f>
        <v>0</v>
      </c>
    </row>
    <row r="375" spans="1:49" x14ac:dyDescent="0.2">
      <c r="A375" t="str">
        <f t="shared" si="65"/>
        <v>South Dakota</v>
      </c>
      <c r="B375" t="str">
        <f t="shared" si="66"/>
        <v>2011</v>
      </c>
      <c r="C375" s="11" t="s">
        <v>404</v>
      </c>
      <c r="D375" s="19">
        <v>54</v>
      </c>
      <c r="E375" s="20">
        <v>64</v>
      </c>
      <c r="F375" s="20">
        <v>59</v>
      </c>
      <c r="G375" s="20">
        <v>44</v>
      </c>
      <c r="H375" s="20">
        <v>55</v>
      </c>
      <c r="I375" s="20">
        <v>41</v>
      </c>
      <c r="J375" s="20">
        <v>58</v>
      </c>
      <c r="K375" s="20">
        <v>55</v>
      </c>
      <c r="L375" s="20">
        <v>60</v>
      </c>
      <c r="M375" s="20">
        <v>64</v>
      </c>
      <c r="N375" s="21">
        <v>73</v>
      </c>
      <c r="O375" s="21">
        <f t="shared" si="77"/>
        <v>627</v>
      </c>
      <c r="P375" s="22">
        <v>1098215</v>
      </c>
      <c r="Q375" s="23">
        <v>545889</v>
      </c>
      <c r="R375" s="23">
        <v>552326</v>
      </c>
      <c r="S375" s="23">
        <v>67906</v>
      </c>
      <c r="T375" s="23">
        <v>66767</v>
      </c>
      <c r="U375" s="23">
        <v>68408</v>
      </c>
      <c r="V375" s="23">
        <v>80680</v>
      </c>
      <c r="W375" s="23">
        <v>91479</v>
      </c>
      <c r="X375" s="23">
        <v>70255</v>
      </c>
      <c r="Y375" s="23">
        <v>64137</v>
      </c>
      <c r="Z375" s="23">
        <v>63763</v>
      </c>
      <c r="AA375" s="23">
        <v>68955</v>
      </c>
      <c r="AB375" s="23">
        <v>78819</v>
      </c>
      <c r="AC375" s="23">
        <v>81672</v>
      </c>
      <c r="AD375" s="23">
        <v>75373</v>
      </c>
      <c r="AE375" s="23">
        <v>61353</v>
      </c>
      <c r="AF375" s="23">
        <v>44885</v>
      </c>
      <c r="AG375" s="23">
        <v>37042</v>
      </c>
      <c r="AH375" s="23">
        <v>29682</v>
      </c>
      <c r="AI375" s="23">
        <v>24011</v>
      </c>
      <c r="AJ375" s="24">
        <v>22589</v>
      </c>
      <c r="AK375" s="32">
        <f t="shared" si="67"/>
        <v>1.7376962271375136E-3</v>
      </c>
      <c r="AL375" s="25">
        <f t="shared" si="68"/>
        <v>4.2907342334011468E-4</v>
      </c>
      <c r="AM375" s="25">
        <f t="shared" si="69"/>
        <v>3.4270645159416584E-4</v>
      </c>
      <c r="AN375" s="25">
        <f t="shared" si="70"/>
        <v>3.2740044050241085E-4</v>
      </c>
      <c r="AO375" s="25">
        <f t="shared" si="71"/>
        <v>4.1441251375096068E-4</v>
      </c>
      <c r="AP375" s="25">
        <f t="shared" si="72"/>
        <v>2.5546603859406445E-4</v>
      </c>
      <c r="AQ375" s="25">
        <f t="shared" si="73"/>
        <v>4.0226438278015886E-4</v>
      </c>
      <c r="AR375" s="25">
        <f t="shared" si="74"/>
        <v>7.3235929547035773E-4</v>
      </c>
      <c r="AS375" s="25">
        <f t="shared" si="75"/>
        <v>1.191961708230123E-3</v>
      </c>
      <c r="AT375" s="33">
        <f t="shared" si="76"/>
        <v>2.7756872814201604E-2</v>
      </c>
      <c r="AV375">
        <f>IF(AL375&gt;'Data Spread &amp; Correlation'!C$8+'Data Spread &amp; Correlation'!C$9,1,0)</f>
        <v>0</v>
      </c>
      <c r="AW375">
        <f>IF(AM375&gt;'Data Spread &amp; Correlation'!D$8+'Data Spread &amp; Correlation'!D$9,1,0)</f>
        <v>0</v>
      </c>
    </row>
    <row r="376" spans="1:49" x14ac:dyDescent="0.2">
      <c r="A376" t="str">
        <f t="shared" si="65"/>
        <v>South Dakota</v>
      </c>
      <c r="B376" t="str">
        <f t="shared" si="66"/>
        <v>2012</v>
      </c>
      <c r="C376" s="11" t="s">
        <v>405</v>
      </c>
      <c r="D376" s="19">
        <v>51</v>
      </c>
      <c r="E376" s="20">
        <v>46</v>
      </c>
      <c r="F376" s="20">
        <v>38</v>
      </c>
      <c r="G376" s="20">
        <v>52</v>
      </c>
      <c r="H376" s="20">
        <v>65</v>
      </c>
      <c r="I376" s="20">
        <v>36</v>
      </c>
      <c r="J376" s="20">
        <v>69</v>
      </c>
      <c r="K376" s="20">
        <v>55</v>
      </c>
      <c r="L376" s="20">
        <v>56</v>
      </c>
      <c r="M376" s="20">
        <v>55</v>
      </c>
      <c r="N376" s="21">
        <v>101</v>
      </c>
      <c r="O376" s="21">
        <f t="shared" si="77"/>
        <v>624</v>
      </c>
      <c r="P376" s="22">
        <v>1311385</v>
      </c>
      <c r="Q376" s="23">
        <v>652860</v>
      </c>
      <c r="R376" s="23">
        <v>658525</v>
      </c>
      <c r="S376" s="23">
        <v>87620</v>
      </c>
      <c r="T376" s="23">
        <v>88819</v>
      </c>
      <c r="U376" s="23">
        <v>88089</v>
      </c>
      <c r="V376" s="23">
        <v>91620</v>
      </c>
      <c r="W376" s="23">
        <v>91402</v>
      </c>
      <c r="X376" s="23">
        <v>82804</v>
      </c>
      <c r="Y376" s="23">
        <v>81091</v>
      </c>
      <c r="Z376" s="23">
        <v>81557</v>
      </c>
      <c r="AA376" s="23">
        <v>83026</v>
      </c>
      <c r="AB376" s="23">
        <v>93902</v>
      </c>
      <c r="AC376" s="23">
        <v>95249</v>
      </c>
      <c r="AD376" s="23">
        <v>86904</v>
      </c>
      <c r="AE376" s="23">
        <v>74771</v>
      </c>
      <c r="AF376" s="23">
        <v>54336</v>
      </c>
      <c r="AG376" s="23">
        <v>43706</v>
      </c>
      <c r="AH376" s="23">
        <v>34813</v>
      </c>
      <c r="AI376" s="23">
        <v>27121</v>
      </c>
      <c r="AJ376" s="24">
        <v>25313</v>
      </c>
      <c r="AK376" s="32">
        <f t="shared" si="67"/>
        <v>1.1070531842045195E-3</v>
      </c>
      <c r="AL376" s="25">
        <f t="shared" si="68"/>
        <v>3.9003323761503152E-4</v>
      </c>
      <c r="AM376" s="25">
        <f t="shared" si="69"/>
        <v>2.0762531280392522E-4</v>
      </c>
      <c r="AN376" s="25">
        <f t="shared" si="70"/>
        <v>3.1727630495134078E-4</v>
      </c>
      <c r="AO376" s="25">
        <f t="shared" si="71"/>
        <v>3.949375087341949E-4</v>
      </c>
      <c r="AP376" s="25">
        <f t="shared" si="72"/>
        <v>1.9032413257133191E-4</v>
      </c>
      <c r="AQ376" s="25">
        <f t="shared" si="73"/>
        <v>3.4018865006958405E-4</v>
      </c>
      <c r="AR376" s="25">
        <f t="shared" si="74"/>
        <v>5.7118377838069395E-4</v>
      </c>
      <c r="AS376" s="25">
        <f t="shared" si="75"/>
        <v>8.8804210934220295E-4</v>
      </c>
      <c r="AT376" s="33">
        <f t="shared" si="76"/>
        <v>2.4651364911310394E-2</v>
      </c>
      <c r="AV376">
        <f>IF(AL376&gt;'Data Spread &amp; Correlation'!C$8+'Data Spread &amp; Correlation'!C$9,1,0)</f>
        <v>0</v>
      </c>
      <c r="AW376">
        <f>IF(AM376&gt;'Data Spread &amp; Correlation'!D$8+'Data Spread &amp; Correlation'!D$9,1,0)</f>
        <v>0</v>
      </c>
    </row>
    <row r="377" spans="1:49" x14ac:dyDescent="0.2">
      <c r="A377" t="str">
        <f t="shared" si="65"/>
        <v>South Dakota</v>
      </c>
      <c r="B377" t="str">
        <f t="shared" si="66"/>
        <v>2013</v>
      </c>
      <c r="C377" s="11" t="s">
        <v>406</v>
      </c>
      <c r="D377" s="19">
        <v>50</v>
      </c>
      <c r="E377" s="20">
        <v>60</v>
      </c>
      <c r="F377" s="20">
        <v>66</v>
      </c>
      <c r="G377" s="20">
        <v>61</v>
      </c>
      <c r="H377" s="20">
        <v>54</v>
      </c>
      <c r="I377" s="20">
        <v>42</v>
      </c>
      <c r="J377" s="20">
        <v>57</v>
      </c>
      <c r="K377" s="20">
        <v>58</v>
      </c>
      <c r="L377" s="20">
        <v>54</v>
      </c>
      <c r="M377" s="20">
        <v>62</v>
      </c>
      <c r="N377" s="21">
        <v>110</v>
      </c>
      <c r="O377" s="21">
        <f t="shared" si="77"/>
        <v>674</v>
      </c>
      <c r="P377" s="22">
        <v>1999767</v>
      </c>
      <c r="Q377" s="23">
        <v>997273</v>
      </c>
      <c r="R377" s="23">
        <v>1002494</v>
      </c>
      <c r="S377" s="23">
        <v>129782</v>
      </c>
      <c r="T377" s="23">
        <v>131453</v>
      </c>
      <c r="U377" s="23">
        <v>129880</v>
      </c>
      <c r="V377" s="23">
        <v>142617</v>
      </c>
      <c r="W377" s="23">
        <v>141606</v>
      </c>
      <c r="X377" s="23">
        <v>130178</v>
      </c>
      <c r="Y377" s="23">
        <v>125678</v>
      </c>
      <c r="Z377" s="23">
        <v>115615</v>
      </c>
      <c r="AA377" s="23">
        <v>126606</v>
      </c>
      <c r="AB377" s="23">
        <v>141373</v>
      </c>
      <c r="AC377" s="23">
        <v>148728</v>
      </c>
      <c r="AD377" s="23">
        <v>135491</v>
      </c>
      <c r="AE377" s="23">
        <v>113956</v>
      </c>
      <c r="AF377" s="23">
        <v>84449</v>
      </c>
      <c r="AG377" s="23">
        <v>65146</v>
      </c>
      <c r="AH377" s="23">
        <v>52451</v>
      </c>
      <c r="AI377" s="23">
        <v>42603</v>
      </c>
      <c r="AJ377" s="24">
        <v>43104</v>
      </c>
      <c r="AK377" s="32">
        <f t="shared" si="67"/>
        <v>8.4757516450663416E-4</v>
      </c>
      <c r="AL377" s="25">
        <f t="shared" si="68"/>
        <v>2.1811252310270803E-4</v>
      </c>
      <c r="AM377" s="25">
        <f t="shared" si="69"/>
        <v>2.3221203069420841E-4</v>
      </c>
      <c r="AN377" s="25">
        <f t="shared" si="70"/>
        <v>2.3841535863923456E-4</v>
      </c>
      <c r="AO377" s="25">
        <f t="shared" si="71"/>
        <v>2.2293690472750092E-4</v>
      </c>
      <c r="AP377" s="25">
        <f t="shared" si="72"/>
        <v>1.4477716381536087E-4</v>
      </c>
      <c r="AQ377" s="25">
        <f t="shared" si="73"/>
        <v>2.3251432167955519E-4</v>
      </c>
      <c r="AR377" s="25">
        <f t="shared" si="74"/>
        <v>3.6097463150506365E-4</v>
      </c>
      <c r="AS377" s="25">
        <f t="shared" si="75"/>
        <v>6.5226082016537972E-4</v>
      </c>
      <c r="AT377" s="33">
        <f t="shared" si="76"/>
        <v>1.5636599851521899E-2</v>
      </c>
      <c r="AV377">
        <f>IF(AL377&gt;'Data Spread &amp; Correlation'!C$8+'Data Spread &amp; Correlation'!C$9,1,0)</f>
        <v>0</v>
      </c>
      <c r="AW377">
        <f>IF(AM377&gt;'Data Spread &amp; Correlation'!D$8+'Data Spread &amp; Correlation'!D$9,1,0)</f>
        <v>0</v>
      </c>
    </row>
    <row r="378" spans="1:49" x14ac:dyDescent="0.2">
      <c r="A378" t="str">
        <f t="shared" si="65"/>
        <v>South Dakota</v>
      </c>
      <c r="B378" t="str">
        <f t="shared" si="66"/>
        <v>2014</v>
      </c>
      <c r="C378" s="11" t="s">
        <v>407</v>
      </c>
      <c r="D378" s="19">
        <v>76</v>
      </c>
      <c r="E378" s="20">
        <v>42</v>
      </c>
      <c r="F378" s="20">
        <v>56</v>
      </c>
      <c r="G378" s="20">
        <v>42</v>
      </c>
      <c r="H378" s="20">
        <v>41</v>
      </c>
      <c r="I378" s="20">
        <v>67</v>
      </c>
      <c r="J378" s="20">
        <v>60</v>
      </c>
      <c r="K378" s="20">
        <v>31</v>
      </c>
      <c r="L378" s="20">
        <v>73</v>
      </c>
      <c r="M378" s="20">
        <v>55</v>
      </c>
      <c r="N378" s="21">
        <v>95</v>
      </c>
      <c r="O378" s="21">
        <f t="shared" si="77"/>
        <v>638</v>
      </c>
      <c r="P378" s="22">
        <v>2699226</v>
      </c>
      <c r="Q378" s="23">
        <v>1349156</v>
      </c>
      <c r="R378" s="23">
        <v>1350070</v>
      </c>
      <c r="S378" s="23">
        <v>150277</v>
      </c>
      <c r="T378" s="23">
        <v>150712</v>
      </c>
      <c r="U378" s="23">
        <v>151159</v>
      </c>
      <c r="V378" s="23">
        <v>165739</v>
      </c>
      <c r="W378" s="23">
        <v>188543</v>
      </c>
      <c r="X378" s="23">
        <v>210895</v>
      </c>
      <c r="Y378" s="23">
        <v>206883</v>
      </c>
      <c r="Z378" s="23">
        <v>186019</v>
      </c>
      <c r="AA378" s="23">
        <v>183560</v>
      </c>
      <c r="AB378" s="23">
        <v>187850</v>
      </c>
      <c r="AC378" s="23">
        <v>192755</v>
      </c>
      <c r="AD378" s="23">
        <v>182590</v>
      </c>
      <c r="AE378" s="23">
        <v>162674</v>
      </c>
      <c r="AF378" s="23">
        <v>116674</v>
      </c>
      <c r="AG378" s="23">
        <v>86664</v>
      </c>
      <c r="AH378" s="23">
        <v>65920</v>
      </c>
      <c r="AI378" s="23">
        <v>52387</v>
      </c>
      <c r="AJ378" s="24">
        <v>56858</v>
      </c>
      <c r="AK378" s="32">
        <f t="shared" si="67"/>
        <v>7.8521663328386907E-4</v>
      </c>
      <c r="AL378" s="25">
        <f t="shared" si="68"/>
        <v>1.9876039765330224E-4</v>
      </c>
      <c r="AM378" s="25">
        <f t="shared" si="69"/>
        <v>1.5806617327439722E-4</v>
      </c>
      <c r="AN378" s="25">
        <f t="shared" si="70"/>
        <v>1.0053186141922265E-4</v>
      </c>
      <c r="AO378" s="25">
        <f t="shared" si="71"/>
        <v>1.1093703917159796E-4</v>
      </c>
      <c r="AP378" s="25">
        <f t="shared" si="72"/>
        <v>1.7603552239198119E-4</v>
      </c>
      <c r="AQ378" s="25">
        <f t="shared" si="73"/>
        <v>8.9786366374716153E-5</v>
      </c>
      <c r="AR378" s="25">
        <f t="shared" si="74"/>
        <v>3.5900815391122173E-4</v>
      </c>
      <c r="AS378" s="25">
        <f t="shared" si="75"/>
        <v>4.6489218727547823E-4</v>
      </c>
      <c r="AT378" s="33">
        <f t="shared" si="76"/>
        <v>1.1220936367793451E-2</v>
      </c>
      <c r="AV378">
        <f>IF(AL378&gt;'Data Spread &amp; Correlation'!C$8+'Data Spread &amp; Correlation'!C$9,1,0)</f>
        <v>0</v>
      </c>
      <c r="AW378">
        <f>IF(AM378&gt;'Data Spread &amp; Correlation'!D$8+'Data Spread &amp; Correlation'!D$9,1,0)</f>
        <v>0</v>
      </c>
    </row>
    <row r="379" spans="1:49" x14ac:dyDescent="0.2">
      <c r="A379" t="str">
        <f t="shared" si="65"/>
        <v>South Dakota</v>
      </c>
      <c r="B379" t="str">
        <f t="shared" si="66"/>
        <v>2015</v>
      </c>
      <c r="C379" s="11" t="s">
        <v>408</v>
      </c>
      <c r="D379" s="19">
        <v>64</v>
      </c>
      <c r="E379" s="20">
        <v>35</v>
      </c>
      <c r="F379" s="20">
        <v>49</v>
      </c>
      <c r="G379" s="20">
        <v>69</v>
      </c>
      <c r="H379" s="20">
        <v>67</v>
      </c>
      <c r="I379" s="20">
        <v>70</v>
      </c>
      <c r="J379" s="20">
        <v>72</v>
      </c>
      <c r="K379" s="20">
        <v>58</v>
      </c>
      <c r="L379" s="20">
        <v>57</v>
      </c>
      <c r="M379" s="20">
        <v>48</v>
      </c>
      <c r="N379" s="21">
        <v>114</v>
      </c>
      <c r="O379" s="21">
        <f t="shared" si="77"/>
        <v>703</v>
      </c>
      <c r="P379" s="22">
        <v>4051699</v>
      </c>
      <c r="Q379" s="23">
        <v>1975329</v>
      </c>
      <c r="R379" s="23">
        <v>2076370</v>
      </c>
      <c r="S379" s="23">
        <v>268130</v>
      </c>
      <c r="T379" s="23">
        <v>277628</v>
      </c>
      <c r="U379" s="23">
        <v>280447</v>
      </c>
      <c r="V379" s="23">
        <v>277473</v>
      </c>
      <c r="W379" s="23">
        <v>277791</v>
      </c>
      <c r="X379" s="23">
        <v>286106</v>
      </c>
      <c r="Y379" s="23">
        <v>286330</v>
      </c>
      <c r="Z379" s="23">
        <v>276053</v>
      </c>
      <c r="AA379" s="23">
        <v>291697</v>
      </c>
      <c r="AB379" s="23">
        <v>287617</v>
      </c>
      <c r="AC379" s="23">
        <v>284728</v>
      </c>
      <c r="AD379" s="23">
        <v>250245</v>
      </c>
      <c r="AE379" s="23">
        <v>223285</v>
      </c>
      <c r="AF379" s="23">
        <v>168685</v>
      </c>
      <c r="AG379" s="23">
        <v>119481</v>
      </c>
      <c r="AH379" s="23">
        <v>82306</v>
      </c>
      <c r="AI379" s="23">
        <v>59132</v>
      </c>
      <c r="AJ379" s="24">
        <v>54418</v>
      </c>
      <c r="AK379" s="32">
        <f t="shared" si="67"/>
        <v>3.6922388393689629E-4</v>
      </c>
      <c r="AL379" s="25">
        <f t="shared" si="68"/>
        <v>1.2901491734981858E-4</v>
      </c>
      <c r="AM379" s="25">
        <f t="shared" si="69"/>
        <v>8.8246311664361455E-5</v>
      </c>
      <c r="AN379" s="25">
        <f t="shared" si="70"/>
        <v>1.2053749240089721E-4</v>
      </c>
      <c r="AO379" s="25">
        <f t="shared" si="71"/>
        <v>1.1800968736239542E-4</v>
      </c>
      <c r="AP379" s="25">
        <f t="shared" si="72"/>
        <v>1.2230385519223545E-4</v>
      </c>
      <c r="AQ379" s="25">
        <f t="shared" si="73"/>
        <v>1.2248431989525478E-4</v>
      </c>
      <c r="AR379" s="25">
        <f t="shared" si="74"/>
        <v>1.9780265541389339E-4</v>
      </c>
      <c r="AS379" s="25">
        <f t="shared" si="75"/>
        <v>3.3937131463963009E-4</v>
      </c>
      <c r="AT379" s="33">
        <f t="shared" si="76"/>
        <v>1.2918519607482817E-2</v>
      </c>
      <c r="AV379">
        <f>IF(AL379&gt;'Data Spread &amp; Correlation'!C$8+'Data Spread &amp; Correlation'!C$9,1,0)</f>
        <v>0</v>
      </c>
      <c r="AW379">
        <f>IF(AM379&gt;'Data Spread &amp; Correlation'!D$8+'Data Spread &amp; Correlation'!D$9,1,0)</f>
        <v>0</v>
      </c>
    </row>
    <row r="380" spans="1:49" x14ac:dyDescent="0.2">
      <c r="A380" t="str">
        <f t="shared" si="65"/>
        <v>South Dakota</v>
      </c>
      <c r="B380" t="str">
        <f t="shared" si="66"/>
        <v>2016</v>
      </c>
      <c r="C380" s="11" t="s">
        <v>409</v>
      </c>
      <c r="D380" s="19">
        <v>67</v>
      </c>
      <c r="E380" s="20">
        <v>62</v>
      </c>
      <c r="F380" s="20">
        <v>68</v>
      </c>
      <c r="G380" s="20">
        <v>68</v>
      </c>
      <c r="H380" s="20">
        <v>61</v>
      </c>
      <c r="I380" s="20">
        <v>64</v>
      </c>
      <c r="J380" s="20">
        <v>61</v>
      </c>
      <c r="K380" s="20">
        <v>59</v>
      </c>
      <c r="L380" s="20">
        <v>46</v>
      </c>
      <c r="M380" s="20">
        <v>69</v>
      </c>
      <c r="N380" s="21">
        <v>72</v>
      </c>
      <c r="O380" s="21">
        <f t="shared" si="77"/>
        <v>697</v>
      </c>
      <c r="P380" s="22">
        <v>3468697</v>
      </c>
      <c r="Q380" s="23">
        <v>1702048</v>
      </c>
      <c r="R380" s="23">
        <v>1766649</v>
      </c>
      <c r="S380" s="23">
        <v>203876</v>
      </c>
      <c r="T380" s="23">
        <v>217056</v>
      </c>
      <c r="U380" s="23">
        <v>226191</v>
      </c>
      <c r="V380" s="23">
        <v>230774</v>
      </c>
      <c r="W380" s="23">
        <v>223530</v>
      </c>
      <c r="X380" s="23">
        <v>210179</v>
      </c>
      <c r="Y380" s="23">
        <v>213181</v>
      </c>
      <c r="Z380" s="23">
        <v>199982</v>
      </c>
      <c r="AA380" s="23">
        <v>214654</v>
      </c>
      <c r="AB380" s="23">
        <v>237654</v>
      </c>
      <c r="AC380" s="23">
        <v>268166</v>
      </c>
      <c r="AD380" s="23">
        <v>257064</v>
      </c>
      <c r="AE380" s="23">
        <v>224526</v>
      </c>
      <c r="AF380" s="23">
        <v>168856</v>
      </c>
      <c r="AG380" s="23">
        <v>123367</v>
      </c>
      <c r="AH380" s="23">
        <v>93586</v>
      </c>
      <c r="AI380" s="23">
        <v>74260</v>
      </c>
      <c r="AJ380" s="24">
        <v>80187</v>
      </c>
      <c r="AK380" s="32">
        <f t="shared" ref="AK380:AK443" si="78">(D380+E380)/S380</f>
        <v>6.3273754635170397E-4</v>
      </c>
      <c r="AL380" s="25">
        <f t="shared" ref="AL380:AL443" si="79">J380/(T380+U380)</f>
        <v>1.3762078479944592E-4</v>
      </c>
      <c r="AM380" s="25">
        <f t="shared" ref="AM380:AM443" si="80">F380/(V380+W380)</f>
        <v>1.4967950975558217E-4</v>
      </c>
      <c r="AN380" s="25">
        <f t="shared" ref="AN380:AN443" si="81">G380/(X380+Y380)</f>
        <v>1.6061980347694633E-4</v>
      </c>
      <c r="AO380" s="25">
        <f t="shared" ref="AO380:AO443" si="82">H380/(Z380+AA380)</f>
        <v>1.4711698935934169E-4</v>
      </c>
      <c r="AP380" s="25">
        <f t="shared" ref="AP380:AP443" si="83">I380/(AB380+AC380)</f>
        <v>1.2652722312285003E-4</v>
      </c>
      <c r="AQ380" s="25">
        <f t="shared" ref="AQ380:AQ443" si="84">K380/(AD380+AE380)</f>
        <v>1.2251084947777154E-4</v>
      </c>
      <c r="AR380" s="25">
        <f t="shared" ref="AR380:AR443" si="85">L380/(AF380+AG380)</f>
        <v>1.574140296964989E-4</v>
      </c>
      <c r="AS380" s="25">
        <f t="shared" ref="AS380:AS443" si="86">M380/(AH380+AI380)</f>
        <v>4.1109111924025595E-4</v>
      </c>
      <c r="AT380" s="33">
        <f t="shared" ref="AT380:AT443" si="87">O380/AJ380</f>
        <v>8.6921820245176896E-3</v>
      </c>
      <c r="AV380">
        <f>IF(AL380&gt;'Data Spread &amp; Correlation'!C$8+'Data Spread &amp; Correlation'!C$9,1,0)</f>
        <v>0</v>
      </c>
      <c r="AW380">
        <f>IF(AM380&gt;'Data Spread &amp; Correlation'!D$8+'Data Spread &amp; Correlation'!D$9,1,0)</f>
        <v>0</v>
      </c>
    </row>
    <row r="381" spans="1:49" x14ac:dyDescent="0.2">
      <c r="A381" t="str">
        <f t="shared" si="65"/>
        <v>South Dakota</v>
      </c>
      <c r="B381" t="str">
        <f t="shared" si="66"/>
        <v>2017</v>
      </c>
      <c r="C381" s="11" t="s">
        <v>410</v>
      </c>
      <c r="D381" s="19">
        <v>55</v>
      </c>
      <c r="E381" s="20">
        <v>55</v>
      </c>
      <c r="F381" s="20">
        <v>57</v>
      </c>
      <c r="G381" s="20">
        <v>44</v>
      </c>
      <c r="H381" s="20">
        <v>61</v>
      </c>
      <c r="I381" s="20">
        <v>52</v>
      </c>
      <c r="J381" s="20">
        <v>44</v>
      </c>
      <c r="K381" s="20">
        <v>35</v>
      </c>
      <c r="L381" s="20">
        <v>68</v>
      </c>
      <c r="M381" s="20">
        <v>32</v>
      </c>
      <c r="N381" s="21">
        <v>106</v>
      </c>
      <c r="O381" s="21">
        <f t="shared" si="77"/>
        <v>609</v>
      </c>
      <c r="P381" s="22">
        <v>6791786</v>
      </c>
      <c r="Q381" s="23">
        <v>3341139</v>
      </c>
      <c r="R381" s="23">
        <v>3450647</v>
      </c>
      <c r="S381" s="23">
        <v>485358</v>
      </c>
      <c r="T381" s="23">
        <v>497026</v>
      </c>
      <c r="U381" s="23">
        <v>486046</v>
      </c>
      <c r="V381" s="23">
        <v>485621</v>
      </c>
      <c r="W381" s="23">
        <v>502633</v>
      </c>
      <c r="X381" s="23">
        <v>489199</v>
      </c>
      <c r="Y381" s="23">
        <v>476690</v>
      </c>
      <c r="Z381" s="23">
        <v>454215</v>
      </c>
      <c r="AA381" s="23">
        <v>452649</v>
      </c>
      <c r="AB381" s="23">
        <v>442917</v>
      </c>
      <c r="AC381" s="23">
        <v>452248</v>
      </c>
      <c r="AD381" s="23">
        <v>410411</v>
      </c>
      <c r="AE381" s="23">
        <v>350484</v>
      </c>
      <c r="AF381" s="23">
        <v>272324</v>
      </c>
      <c r="AG381" s="23">
        <v>193339</v>
      </c>
      <c r="AH381" s="23">
        <v>139229</v>
      </c>
      <c r="AI381" s="23">
        <v>102081</v>
      </c>
      <c r="AJ381" s="24">
        <v>104009</v>
      </c>
      <c r="AK381" s="32">
        <f t="shared" si="78"/>
        <v>2.2663683301810209E-4</v>
      </c>
      <c r="AL381" s="25">
        <f t="shared" si="79"/>
        <v>4.4757657628332411E-5</v>
      </c>
      <c r="AM381" s="25">
        <f t="shared" si="80"/>
        <v>5.7677479676277557E-5</v>
      </c>
      <c r="AN381" s="25">
        <f t="shared" si="81"/>
        <v>4.5553888697355495E-5</v>
      </c>
      <c r="AO381" s="25">
        <f t="shared" si="82"/>
        <v>6.7264771784964454E-5</v>
      </c>
      <c r="AP381" s="25">
        <f t="shared" si="83"/>
        <v>5.8089849357381044E-5</v>
      </c>
      <c r="AQ381" s="25">
        <f t="shared" si="84"/>
        <v>4.5998462337116158E-5</v>
      </c>
      <c r="AR381" s="25">
        <f t="shared" si="85"/>
        <v>1.460283509748466E-4</v>
      </c>
      <c r="AS381" s="25">
        <f t="shared" si="86"/>
        <v>1.3260950644399319E-4</v>
      </c>
      <c r="AT381" s="33">
        <f t="shared" si="87"/>
        <v>5.8552625253583826E-3</v>
      </c>
      <c r="AV381">
        <f>IF(AL381&gt;'Data Spread &amp; Correlation'!C$8+'Data Spread &amp; Correlation'!C$9,1,0)</f>
        <v>0</v>
      </c>
      <c r="AW381">
        <f>IF(AM381&gt;'Data Spread &amp; Correlation'!D$8+'Data Spread &amp; Correlation'!D$9,1,0)</f>
        <v>0</v>
      </c>
    </row>
    <row r="382" spans="1:49" x14ac:dyDescent="0.2">
      <c r="A382" t="str">
        <f t="shared" si="65"/>
        <v>Tennessee</v>
      </c>
      <c r="B382" t="str">
        <f t="shared" si="66"/>
        <v>2009</v>
      </c>
      <c r="C382" s="11" t="s">
        <v>411</v>
      </c>
      <c r="D382" s="19">
        <v>34</v>
      </c>
      <c r="E382" s="20">
        <v>56</v>
      </c>
      <c r="F382" s="20">
        <v>49</v>
      </c>
      <c r="G382" s="20">
        <v>49</v>
      </c>
      <c r="H382" s="20">
        <v>36</v>
      </c>
      <c r="I382" s="20">
        <v>55</v>
      </c>
      <c r="J382" s="20">
        <v>51</v>
      </c>
      <c r="K382" s="20">
        <v>142</v>
      </c>
      <c r="L382" s="20">
        <v>161</v>
      </c>
      <c r="M382" s="20">
        <v>378</v>
      </c>
      <c r="N382" s="21">
        <v>554</v>
      </c>
      <c r="O382" s="21">
        <f t="shared" si="77"/>
        <v>1565</v>
      </c>
      <c r="P382" s="22">
        <v>3625945</v>
      </c>
      <c r="Q382" s="23">
        <v>1775055</v>
      </c>
      <c r="R382" s="23">
        <v>1850890</v>
      </c>
      <c r="S382" s="23">
        <v>237311</v>
      </c>
      <c r="T382" s="23">
        <v>226722</v>
      </c>
      <c r="U382" s="23">
        <v>224859</v>
      </c>
      <c r="V382" s="23">
        <v>240198</v>
      </c>
      <c r="W382" s="23">
        <v>247994</v>
      </c>
      <c r="X382" s="23">
        <v>255875</v>
      </c>
      <c r="Y382" s="23">
        <v>233680</v>
      </c>
      <c r="Z382" s="23">
        <v>241884</v>
      </c>
      <c r="AA382" s="23">
        <v>258694</v>
      </c>
      <c r="AB382" s="23">
        <v>269957</v>
      </c>
      <c r="AC382" s="23">
        <v>256253</v>
      </c>
      <c r="AD382" s="23">
        <v>232769</v>
      </c>
      <c r="AE382" s="23">
        <v>193781</v>
      </c>
      <c r="AF382" s="23">
        <v>147881</v>
      </c>
      <c r="AG382" s="23">
        <v>121167</v>
      </c>
      <c r="AH382" s="23">
        <v>99974</v>
      </c>
      <c r="AI382" s="23">
        <v>72304</v>
      </c>
      <c r="AJ382" s="24">
        <v>64944</v>
      </c>
      <c r="AK382" s="32">
        <f t="shared" si="78"/>
        <v>3.7924917091917358E-4</v>
      </c>
      <c r="AL382" s="25">
        <f t="shared" si="79"/>
        <v>1.1293654958911026E-4</v>
      </c>
      <c r="AM382" s="25">
        <f t="shared" si="80"/>
        <v>1.0037034609334032E-4</v>
      </c>
      <c r="AN382" s="25">
        <f t="shared" si="81"/>
        <v>1.0009089887755206E-4</v>
      </c>
      <c r="AO382" s="25">
        <f t="shared" si="82"/>
        <v>7.1916864105094506E-5</v>
      </c>
      <c r="AP382" s="25">
        <f t="shared" si="83"/>
        <v>1.0452100872275327E-4</v>
      </c>
      <c r="AQ382" s="25">
        <f t="shared" si="84"/>
        <v>3.3290352830852188E-4</v>
      </c>
      <c r="AR382" s="25">
        <f t="shared" si="85"/>
        <v>5.9840623234515776E-4</v>
      </c>
      <c r="AS382" s="25">
        <f t="shared" si="86"/>
        <v>2.1941280952878488E-3</v>
      </c>
      <c r="AT382" s="33">
        <f t="shared" si="87"/>
        <v>2.4097684158659767E-2</v>
      </c>
      <c r="AV382">
        <f>IF(AL382&gt;'Data Spread &amp; Correlation'!C$8+'Data Spread &amp; Correlation'!C$9,1,0)</f>
        <v>0</v>
      </c>
      <c r="AW382">
        <f>IF(AM382&gt;'Data Spread &amp; Correlation'!D$8+'Data Spread &amp; Correlation'!D$9,1,0)</f>
        <v>0</v>
      </c>
    </row>
    <row r="383" spans="1:49" x14ac:dyDescent="0.2">
      <c r="A383" t="str">
        <f t="shared" si="65"/>
        <v>Tennessee</v>
      </c>
      <c r="B383" t="str">
        <f t="shared" si="66"/>
        <v>2010</v>
      </c>
      <c r="C383" s="11" t="s">
        <v>412</v>
      </c>
      <c r="D383" s="19">
        <v>58</v>
      </c>
      <c r="E383" s="20">
        <v>72</v>
      </c>
      <c r="F383" s="20">
        <v>40</v>
      </c>
      <c r="G383" s="20">
        <v>56</v>
      </c>
      <c r="H383" s="20">
        <v>53</v>
      </c>
      <c r="I383" s="20">
        <v>69</v>
      </c>
      <c r="J383" s="20">
        <v>42</v>
      </c>
      <c r="K383" s="20">
        <v>131</v>
      </c>
      <c r="L383" s="20">
        <v>209</v>
      </c>
      <c r="M383" s="20">
        <v>373</v>
      </c>
      <c r="N383" s="21">
        <v>535</v>
      </c>
      <c r="O383" s="21">
        <f t="shared" si="77"/>
        <v>1638</v>
      </c>
      <c r="P383" s="22">
        <v>11661326</v>
      </c>
      <c r="Q383" s="23">
        <v>5670955</v>
      </c>
      <c r="R383" s="23">
        <v>5990371</v>
      </c>
      <c r="S383" s="23">
        <v>714998</v>
      </c>
      <c r="T383" s="23">
        <v>723715</v>
      </c>
      <c r="U383" s="23">
        <v>751221</v>
      </c>
      <c r="V383" s="23">
        <v>849319</v>
      </c>
      <c r="W383" s="23">
        <v>808639</v>
      </c>
      <c r="X383" s="23">
        <v>753692</v>
      </c>
      <c r="Y383" s="23">
        <v>695296</v>
      </c>
      <c r="Z383" s="23">
        <v>765399</v>
      </c>
      <c r="AA383" s="23">
        <v>818817</v>
      </c>
      <c r="AB383" s="23">
        <v>877973</v>
      </c>
      <c r="AC383" s="23">
        <v>852504</v>
      </c>
      <c r="AD383" s="23">
        <v>756924</v>
      </c>
      <c r="AE383" s="23">
        <v>638166</v>
      </c>
      <c r="AF383" s="23">
        <v>483186</v>
      </c>
      <c r="AG383" s="23">
        <v>376089</v>
      </c>
      <c r="AH383" s="23">
        <v>316441</v>
      </c>
      <c r="AI383" s="23">
        <v>254600</v>
      </c>
      <c r="AJ383" s="24">
        <v>224402</v>
      </c>
      <c r="AK383" s="32">
        <f t="shared" si="78"/>
        <v>1.8181869040193119E-4</v>
      </c>
      <c r="AL383" s="25">
        <f t="shared" si="79"/>
        <v>2.8475811831835414E-5</v>
      </c>
      <c r="AM383" s="25">
        <f t="shared" si="80"/>
        <v>2.412606350703697E-5</v>
      </c>
      <c r="AN383" s="25">
        <f t="shared" si="81"/>
        <v>3.8647663058631266E-5</v>
      </c>
      <c r="AO383" s="25">
        <f t="shared" si="82"/>
        <v>3.345503390951739E-5</v>
      </c>
      <c r="AP383" s="25">
        <f t="shared" si="83"/>
        <v>3.9873399068580511E-5</v>
      </c>
      <c r="AQ383" s="25">
        <f t="shared" si="84"/>
        <v>9.390075192281502E-5</v>
      </c>
      <c r="AR383" s="25">
        <f t="shared" si="85"/>
        <v>2.4322830292979546E-4</v>
      </c>
      <c r="AS383" s="25">
        <f t="shared" si="86"/>
        <v>6.5319302817135722E-4</v>
      </c>
      <c r="AT383" s="33">
        <f t="shared" si="87"/>
        <v>7.2994001835990771E-3</v>
      </c>
      <c r="AV383">
        <f>IF(AL383&gt;'Data Spread &amp; Correlation'!C$8+'Data Spread &amp; Correlation'!C$9,1,0)</f>
        <v>0</v>
      </c>
      <c r="AW383">
        <f>IF(AM383&gt;'Data Spread &amp; Correlation'!D$8+'Data Spread &amp; Correlation'!D$9,1,0)</f>
        <v>0</v>
      </c>
    </row>
    <row r="384" spans="1:49" x14ac:dyDescent="0.2">
      <c r="A384" t="str">
        <f t="shared" si="65"/>
        <v>Tennessee</v>
      </c>
      <c r="B384" t="str">
        <f t="shared" si="66"/>
        <v>2011</v>
      </c>
      <c r="C384" s="11" t="s">
        <v>413</v>
      </c>
      <c r="D384" s="19">
        <v>46</v>
      </c>
      <c r="E384" s="20">
        <v>62</v>
      </c>
      <c r="F384" s="20">
        <v>34</v>
      </c>
      <c r="G384" s="20">
        <v>53</v>
      </c>
      <c r="H384" s="20">
        <v>47</v>
      </c>
      <c r="I384" s="20">
        <v>66</v>
      </c>
      <c r="J384" s="20">
        <v>51</v>
      </c>
      <c r="K384" s="20">
        <v>113</v>
      </c>
      <c r="L384" s="20">
        <v>236</v>
      </c>
      <c r="M384" s="20">
        <v>406</v>
      </c>
      <c r="N384" s="21">
        <v>550</v>
      </c>
      <c r="O384" s="21">
        <f t="shared" si="77"/>
        <v>1664</v>
      </c>
      <c r="P384" s="22">
        <v>11138586</v>
      </c>
      <c r="Q384" s="23">
        <v>5434451</v>
      </c>
      <c r="R384" s="23">
        <v>5704135</v>
      </c>
      <c r="S384" s="23">
        <v>699601</v>
      </c>
      <c r="T384" s="23">
        <v>724942</v>
      </c>
      <c r="U384" s="23">
        <v>746894</v>
      </c>
      <c r="V384" s="23">
        <v>798567</v>
      </c>
      <c r="W384" s="23">
        <v>731821</v>
      </c>
      <c r="X384" s="23">
        <v>712295</v>
      </c>
      <c r="Y384" s="23">
        <v>664452</v>
      </c>
      <c r="Z384" s="23">
        <v>702575</v>
      </c>
      <c r="AA384" s="23">
        <v>754683</v>
      </c>
      <c r="AB384" s="23">
        <v>832608</v>
      </c>
      <c r="AC384" s="23">
        <v>844638</v>
      </c>
      <c r="AD384" s="23">
        <v>743093</v>
      </c>
      <c r="AE384" s="23">
        <v>621298</v>
      </c>
      <c r="AF384" s="23">
        <v>451488</v>
      </c>
      <c r="AG384" s="23">
        <v>356630</v>
      </c>
      <c r="AH384" s="23">
        <v>292647</v>
      </c>
      <c r="AI384" s="23">
        <v>237731</v>
      </c>
      <c r="AJ384" s="24">
        <v>217982</v>
      </c>
      <c r="AK384" s="32">
        <f t="shared" si="78"/>
        <v>1.5437370729887466E-4</v>
      </c>
      <c r="AL384" s="25">
        <f t="shared" si="79"/>
        <v>3.4650599659201162E-5</v>
      </c>
      <c r="AM384" s="25">
        <f t="shared" si="80"/>
        <v>2.2216588211616922E-5</v>
      </c>
      <c r="AN384" s="25">
        <f t="shared" si="81"/>
        <v>3.8496542937809199E-5</v>
      </c>
      <c r="AO384" s="25">
        <f t="shared" si="82"/>
        <v>3.2252353392467222E-5</v>
      </c>
      <c r="AP384" s="25">
        <f t="shared" si="83"/>
        <v>3.9350220540099665E-5</v>
      </c>
      <c r="AQ384" s="25">
        <f t="shared" si="84"/>
        <v>8.2820833617342835E-5</v>
      </c>
      <c r="AR384" s="25">
        <f t="shared" si="85"/>
        <v>2.9203655901737121E-4</v>
      </c>
      <c r="AS384" s="25">
        <f t="shared" si="86"/>
        <v>7.6549178133331324E-4</v>
      </c>
      <c r="AT384" s="33">
        <f t="shared" si="87"/>
        <v>7.6336578249580241E-3</v>
      </c>
      <c r="AV384">
        <f>IF(AL384&gt;'Data Spread &amp; Correlation'!C$8+'Data Spread &amp; Correlation'!C$9,1,0)</f>
        <v>0</v>
      </c>
      <c r="AW384">
        <f>IF(AM384&gt;'Data Spread &amp; Correlation'!D$8+'Data Spread &amp; Correlation'!D$9,1,0)</f>
        <v>0</v>
      </c>
    </row>
    <row r="385" spans="1:49" x14ac:dyDescent="0.2">
      <c r="A385" t="str">
        <f t="shared" si="65"/>
        <v>Tennessee</v>
      </c>
      <c r="B385" t="str">
        <f t="shared" si="66"/>
        <v>2012</v>
      </c>
      <c r="C385" s="11" t="s">
        <v>414</v>
      </c>
      <c r="D385" s="19">
        <v>43</v>
      </c>
      <c r="E385" s="20">
        <v>76</v>
      </c>
      <c r="F385" s="20">
        <v>49</v>
      </c>
      <c r="G385" s="20">
        <v>42</v>
      </c>
      <c r="H385" s="20">
        <v>39</v>
      </c>
      <c r="I385" s="20">
        <v>56</v>
      </c>
      <c r="J385" s="20">
        <v>50</v>
      </c>
      <c r="K385" s="20">
        <v>112</v>
      </c>
      <c r="L385" s="20">
        <v>211</v>
      </c>
      <c r="M385" s="20">
        <v>355</v>
      </c>
      <c r="N385" s="21">
        <v>630</v>
      </c>
      <c r="O385" s="21">
        <f t="shared" si="77"/>
        <v>1663</v>
      </c>
      <c r="P385" s="22">
        <v>14570293</v>
      </c>
      <c r="Q385" s="23">
        <v>7115927</v>
      </c>
      <c r="R385" s="23">
        <v>7454366</v>
      </c>
      <c r="S385" s="23">
        <v>907375</v>
      </c>
      <c r="T385" s="23">
        <v>934521</v>
      </c>
      <c r="U385" s="23">
        <v>967356</v>
      </c>
      <c r="V385" s="23">
        <v>1029381</v>
      </c>
      <c r="W385" s="23">
        <v>971732</v>
      </c>
      <c r="X385" s="23">
        <v>938869</v>
      </c>
      <c r="Y385" s="23">
        <v>909373</v>
      </c>
      <c r="Z385" s="23">
        <v>941887</v>
      </c>
      <c r="AA385" s="23">
        <v>1027220</v>
      </c>
      <c r="AB385" s="23">
        <v>1114888</v>
      </c>
      <c r="AC385" s="23">
        <v>1091479</v>
      </c>
      <c r="AD385" s="23">
        <v>946504</v>
      </c>
      <c r="AE385" s="23">
        <v>816178</v>
      </c>
      <c r="AF385" s="23">
        <v>599301</v>
      </c>
      <c r="AG385" s="23">
        <v>449793</v>
      </c>
      <c r="AH385" s="23">
        <v>358477</v>
      </c>
      <c r="AI385" s="23">
        <v>286628</v>
      </c>
      <c r="AJ385" s="24">
        <v>279000</v>
      </c>
      <c r="AK385" s="32">
        <f t="shared" si="78"/>
        <v>1.3114754098360657E-4</v>
      </c>
      <c r="AL385" s="25">
        <f t="shared" si="79"/>
        <v>2.6289817900947326E-5</v>
      </c>
      <c r="AM385" s="25">
        <f t="shared" si="80"/>
        <v>2.448637333324005E-5</v>
      </c>
      <c r="AN385" s="25">
        <f t="shared" si="81"/>
        <v>2.2724296926484734E-5</v>
      </c>
      <c r="AO385" s="25">
        <f t="shared" si="82"/>
        <v>1.9805932333793947E-5</v>
      </c>
      <c r="AP385" s="25">
        <f t="shared" si="83"/>
        <v>2.5381090271926656E-5</v>
      </c>
      <c r="AQ385" s="25">
        <f t="shared" si="84"/>
        <v>6.3539538044865717E-5</v>
      </c>
      <c r="AR385" s="25">
        <f t="shared" si="85"/>
        <v>2.0112592389242526E-4</v>
      </c>
      <c r="AS385" s="25">
        <f t="shared" si="86"/>
        <v>5.5029801350167803E-4</v>
      </c>
      <c r="AT385" s="33">
        <f t="shared" si="87"/>
        <v>5.9605734767025093E-3</v>
      </c>
      <c r="AV385">
        <f>IF(AL385&gt;'Data Spread &amp; Correlation'!C$8+'Data Spread &amp; Correlation'!C$9,1,0)</f>
        <v>0</v>
      </c>
      <c r="AW385">
        <f>IF(AM385&gt;'Data Spread &amp; Correlation'!D$8+'Data Spread &amp; Correlation'!D$9,1,0)</f>
        <v>0</v>
      </c>
    </row>
    <row r="386" spans="1:49" x14ac:dyDescent="0.2">
      <c r="A386" t="str">
        <f t="shared" si="65"/>
        <v>Tennessee</v>
      </c>
      <c r="B386" t="str">
        <f t="shared" si="66"/>
        <v>2013</v>
      </c>
      <c r="C386" s="11" t="s">
        <v>415</v>
      </c>
      <c r="D386" s="19">
        <v>50</v>
      </c>
      <c r="E386" s="20">
        <v>71</v>
      </c>
      <c r="F386" s="20">
        <v>68</v>
      </c>
      <c r="G386" s="20">
        <v>47</v>
      </c>
      <c r="H386" s="20">
        <v>61</v>
      </c>
      <c r="I386" s="20">
        <v>74</v>
      </c>
      <c r="J386" s="20">
        <v>59</v>
      </c>
      <c r="K386" s="20">
        <v>156</v>
      </c>
      <c r="L386" s="20">
        <v>253</v>
      </c>
      <c r="M386" s="20">
        <v>411</v>
      </c>
      <c r="N386" s="21">
        <v>597</v>
      </c>
      <c r="O386" s="21">
        <f t="shared" si="77"/>
        <v>1847</v>
      </c>
      <c r="P386" s="22">
        <v>3889610</v>
      </c>
      <c r="Q386" s="23">
        <v>1893752</v>
      </c>
      <c r="R386" s="23">
        <v>1995858</v>
      </c>
      <c r="S386" s="23">
        <v>262847</v>
      </c>
      <c r="T386" s="23">
        <v>268655</v>
      </c>
      <c r="U386" s="23">
        <v>274499</v>
      </c>
      <c r="V386" s="23">
        <v>282329</v>
      </c>
      <c r="W386" s="23">
        <v>270023</v>
      </c>
      <c r="X386" s="23">
        <v>249662</v>
      </c>
      <c r="Y386" s="23">
        <v>247853</v>
      </c>
      <c r="Z386" s="23">
        <v>238598</v>
      </c>
      <c r="AA386" s="23">
        <v>262805</v>
      </c>
      <c r="AB386" s="23">
        <v>273712</v>
      </c>
      <c r="AC386" s="23">
        <v>280221</v>
      </c>
      <c r="AD386" s="23">
        <v>250466</v>
      </c>
      <c r="AE386" s="23">
        <v>218359</v>
      </c>
      <c r="AF386" s="23">
        <v>163006</v>
      </c>
      <c r="AG386" s="23">
        <v>121402</v>
      </c>
      <c r="AH386" s="23">
        <v>90048</v>
      </c>
      <c r="AI386" s="23">
        <v>68959</v>
      </c>
      <c r="AJ386" s="24">
        <v>65019</v>
      </c>
      <c r="AK386" s="32">
        <f t="shared" si="78"/>
        <v>4.6034385022465543E-4</v>
      </c>
      <c r="AL386" s="25">
        <f t="shared" si="79"/>
        <v>1.0862480990658266E-4</v>
      </c>
      <c r="AM386" s="25">
        <f t="shared" si="80"/>
        <v>1.2310990093273853E-4</v>
      </c>
      <c r="AN386" s="25">
        <f t="shared" si="81"/>
        <v>9.4469513482005565E-5</v>
      </c>
      <c r="AO386" s="25">
        <f t="shared" si="82"/>
        <v>1.2165862589573656E-4</v>
      </c>
      <c r="AP386" s="25">
        <f t="shared" si="83"/>
        <v>1.335901634313175E-4</v>
      </c>
      <c r="AQ386" s="25">
        <f t="shared" si="84"/>
        <v>3.3274676051831708E-4</v>
      </c>
      <c r="AR386" s="25">
        <f t="shared" si="85"/>
        <v>8.8956710078478803E-4</v>
      </c>
      <c r="AS386" s="25">
        <f t="shared" si="86"/>
        <v>2.5847918645091096E-3</v>
      </c>
      <c r="AT386" s="33">
        <f t="shared" si="87"/>
        <v>2.8407081007090235E-2</v>
      </c>
      <c r="AV386">
        <f>IF(AL386&gt;'Data Spread &amp; Correlation'!C$8+'Data Spread &amp; Correlation'!C$9,1,0)</f>
        <v>0</v>
      </c>
      <c r="AW386">
        <f>IF(AM386&gt;'Data Spread &amp; Correlation'!D$8+'Data Spread &amp; Correlation'!D$9,1,0)</f>
        <v>0</v>
      </c>
    </row>
    <row r="387" spans="1:49" x14ac:dyDescent="0.2">
      <c r="A387" t="str">
        <f t="shared" si="65"/>
        <v>Tennessee</v>
      </c>
      <c r="B387" t="str">
        <f t="shared" si="66"/>
        <v>2014</v>
      </c>
      <c r="C387" s="11" t="s">
        <v>416</v>
      </c>
      <c r="D387" s="19">
        <v>46</v>
      </c>
      <c r="E387" s="20">
        <v>36</v>
      </c>
      <c r="F387" s="20">
        <v>51</v>
      </c>
      <c r="G387" s="20">
        <v>48</v>
      </c>
      <c r="H387" s="20">
        <v>67</v>
      </c>
      <c r="I387" s="20">
        <v>100</v>
      </c>
      <c r="J387" s="20">
        <v>61</v>
      </c>
      <c r="K387" s="20">
        <v>170</v>
      </c>
      <c r="L387" s="20">
        <v>257</v>
      </c>
      <c r="M387" s="20">
        <v>409</v>
      </c>
      <c r="N387" s="21">
        <v>582</v>
      </c>
      <c r="O387" s="21">
        <f t="shared" si="77"/>
        <v>1827</v>
      </c>
      <c r="P387" s="22">
        <v>5440300</v>
      </c>
      <c r="Q387" s="23">
        <v>2679268</v>
      </c>
      <c r="R387" s="23">
        <v>2761032</v>
      </c>
      <c r="S387" s="23">
        <v>367657</v>
      </c>
      <c r="T387" s="23">
        <v>375690</v>
      </c>
      <c r="U387" s="23">
        <v>374444</v>
      </c>
      <c r="V387" s="23">
        <v>368485</v>
      </c>
      <c r="W387" s="23">
        <v>374520</v>
      </c>
      <c r="X387" s="23">
        <v>357853</v>
      </c>
      <c r="Y387" s="23">
        <v>357958</v>
      </c>
      <c r="Z387" s="23">
        <v>350897</v>
      </c>
      <c r="AA387" s="23">
        <v>362866</v>
      </c>
      <c r="AB387" s="23">
        <v>376284</v>
      </c>
      <c r="AC387" s="23">
        <v>387272</v>
      </c>
      <c r="AD387" s="23">
        <v>354914</v>
      </c>
      <c r="AE387" s="23">
        <v>306485</v>
      </c>
      <c r="AF387" s="23">
        <v>236268</v>
      </c>
      <c r="AG387" s="23">
        <v>172582</v>
      </c>
      <c r="AH387" s="23">
        <v>128022</v>
      </c>
      <c r="AI387" s="23">
        <v>97365</v>
      </c>
      <c r="AJ387" s="24">
        <v>93479</v>
      </c>
      <c r="AK387" s="32">
        <f t="shared" si="78"/>
        <v>2.2303396916147387E-4</v>
      </c>
      <c r="AL387" s="25">
        <f t="shared" si="79"/>
        <v>8.1318804373618585E-5</v>
      </c>
      <c r="AM387" s="25">
        <f t="shared" si="80"/>
        <v>6.8640184117199751E-5</v>
      </c>
      <c r="AN387" s="25">
        <f t="shared" si="81"/>
        <v>6.7056806894557358E-5</v>
      </c>
      <c r="AO387" s="25">
        <f t="shared" si="82"/>
        <v>9.3868693109617622E-5</v>
      </c>
      <c r="AP387" s="25">
        <f t="shared" si="83"/>
        <v>1.3096616358197695E-4</v>
      </c>
      <c r="AQ387" s="25">
        <f t="shared" si="84"/>
        <v>2.5703092989254594E-4</v>
      </c>
      <c r="AR387" s="25">
        <f t="shared" si="85"/>
        <v>6.2859239329827565E-4</v>
      </c>
      <c r="AS387" s="25">
        <f t="shared" si="86"/>
        <v>1.8146565684799922E-3</v>
      </c>
      <c r="AT387" s="33">
        <f t="shared" si="87"/>
        <v>1.9544496624910406E-2</v>
      </c>
      <c r="AV387">
        <f>IF(AL387&gt;'Data Spread &amp; Correlation'!C$8+'Data Spread &amp; Correlation'!C$9,1,0)</f>
        <v>0</v>
      </c>
      <c r="AW387">
        <f>IF(AM387&gt;'Data Spread &amp; Correlation'!D$8+'Data Spread &amp; Correlation'!D$9,1,0)</f>
        <v>0</v>
      </c>
    </row>
    <row r="388" spans="1:49" x14ac:dyDescent="0.2">
      <c r="A388" t="str">
        <f t="shared" si="65"/>
        <v>Tennessee</v>
      </c>
      <c r="B388" t="str">
        <f t="shared" si="66"/>
        <v>2015</v>
      </c>
      <c r="C388" s="11" t="s">
        <v>417</v>
      </c>
      <c r="D388" s="19">
        <v>36</v>
      </c>
      <c r="E388" s="20">
        <v>54</v>
      </c>
      <c r="F388" s="20">
        <v>56</v>
      </c>
      <c r="G388" s="20">
        <v>33</v>
      </c>
      <c r="H388" s="20">
        <v>60</v>
      </c>
      <c r="I388" s="20">
        <v>62</v>
      </c>
      <c r="J388" s="20">
        <v>60</v>
      </c>
      <c r="K388" s="20">
        <v>103</v>
      </c>
      <c r="L388" s="20">
        <v>308</v>
      </c>
      <c r="M388" s="20">
        <v>485</v>
      </c>
      <c r="N388" s="21">
        <v>645</v>
      </c>
      <c r="O388" s="21">
        <f t="shared" si="77"/>
        <v>1902</v>
      </c>
      <c r="P388" s="22">
        <v>5244595</v>
      </c>
      <c r="Q388" s="23">
        <v>2564298</v>
      </c>
      <c r="R388" s="23">
        <v>2680297</v>
      </c>
      <c r="S388" s="23">
        <v>320494</v>
      </c>
      <c r="T388" s="23">
        <v>324826</v>
      </c>
      <c r="U388" s="23">
        <v>324730</v>
      </c>
      <c r="V388" s="23">
        <v>336813</v>
      </c>
      <c r="W388" s="23">
        <v>362117</v>
      </c>
      <c r="X388" s="23">
        <v>391861</v>
      </c>
      <c r="Y388" s="23">
        <v>368683</v>
      </c>
      <c r="Z388" s="23">
        <v>333899</v>
      </c>
      <c r="AA388" s="23">
        <v>346052</v>
      </c>
      <c r="AB388" s="23">
        <v>357496</v>
      </c>
      <c r="AC388" s="23">
        <v>375714</v>
      </c>
      <c r="AD388" s="23">
        <v>349460</v>
      </c>
      <c r="AE388" s="23">
        <v>310346</v>
      </c>
      <c r="AF388" s="23">
        <v>239413</v>
      </c>
      <c r="AG388" s="23">
        <v>175892</v>
      </c>
      <c r="AH388" s="23">
        <v>129776</v>
      </c>
      <c r="AI388" s="23">
        <v>99226</v>
      </c>
      <c r="AJ388" s="24">
        <v>99079</v>
      </c>
      <c r="AK388" s="32">
        <f t="shared" si="78"/>
        <v>2.8081648954426605E-4</v>
      </c>
      <c r="AL388" s="25">
        <f t="shared" si="79"/>
        <v>9.2370788661793598E-5</v>
      </c>
      <c r="AM388" s="25">
        <f t="shared" si="80"/>
        <v>8.0122472922896431E-5</v>
      </c>
      <c r="AN388" s="25">
        <f t="shared" si="81"/>
        <v>4.338999453023099E-5</v>
      </c>
      <c r="AO388" s="25">
        <f t="shared" si="82"/>
        <v>8.8241652707327434E-5</v>
      </c>
      <c r="AP388" s="25">
        <f t="shared" si="83"/>
        <v>8.4559675945499919E-5</v>
      </c>
      <c r="AQ388" s="25">
        <f t="shared" si="84"/>
        <v>1.5610649190822757E-4</v>
      </c>
      <c r="AR388" s="25">
        <f t="shared" si="85"/>
        <v>7.4162362600980005E-4</v>
      </c>
      <c r="AS388" s="25">
        <f t="shared" si="86"/>
        <v>2.1178854333149927E-3</v>
      </c>
      <c r="AT388" s="33">
        <f t="shared" si="87"/>
        <v>1.9196802551499307E-2</v>
      </c>
      <c r="AV388">
        <f>IF(AL388&gt;'Data Spread &amp; Correlation'!C$8+'Data Spread &amp; Correlation'!C$9,1,0)</f>
        <v>0</v>
      </c>
      <c r="AW388">
        <f>IF(AM388&gt;'Data Spread &amp; Correlation'!D$8+'Data Spread &amp; Correlation'!D$9,1,0)</f>
        <v>0</v>
      </c>
    </row>
    <row r="389" spans="1:49" x14ac:dyDescent="0.2">
      <c r="A389" t="str">
        <f t="shared" ref="A389:A452" si="88">LEFT(C389,LEN(C389)-6)</f>
        <v>Tennessee</v>
      </c>
      <c r="B389" t="str">
        <f t="shared" ref="B389:B452" si="89">RIGHT(C389,4)</f>
        <v>2016</v>
      </c>
      <c r="C389" s="11" t="s">
        <v>418</v>
      </c>
      <c r="D389" s="19">
        <v>61</v>
      </c>
      <c r="E389" s="20">
        <v>65</v>
      </c>
      <c r="F389" s="20">
        <v>48</v>
      </c>
      <c r="G389" s="20">
        <v>40</v>
      </c>
      <c r="H389" s="20">
        <v>59</v>
      </c>
      <c r="I389" s="20">
        <v>71</v>
      </c>
      <c r="J389" s="20">
        <v>54</v>
      </c>
      <c r="K389" s="20">
        <v>185</v>
      </c>
      <c r="L389" s="20">
        <v>281</v>
      </c>
      <c r="M389" s="20">
        <v>412</v>
      </c>
      <c r="N389" s="21">
        <v>519</v>
      </c>
      <c r="O389" s="21">
        <f t="shared" si="77"/>
        <v>1795</v>
      </c>
      <c r="P389" s="22">
        <v>3929244</v>
      </c>
      <c r="Q389" s="23">
        <v>1889457</v>
      </c>
      <c r="R389" s="23">
        <v>2039787</v>
      </c>
      <c r="S389" s="23">
        <v>214232</v>
      </c>
      <c r="T389" s="23">
        <v>237886</v>
      </c>
      <c r="U389" s="23">
        <v>262656</v>
      </c>
      <c r="V389" s="23">
        <v>280502</v>
      </c>
      <c r="W389" s="23">
        <v>275893</v>
      </c>
      <c r="X389" s="23">
        <v>241496</v>
      </c>
      <c r="Y389" s="23">
        <v>246084</v>
      </c>
      <c r="Z389" s="23">
        <v>244247</v>
      </c>
      <c r="AA389" s="23">
        <v>259089</v>
      </c>
      <c r="AB389" s="23">
        <v>269201</v>
      </c>
      <c r="AC389" s="23">
        <v>271258</v>
      </c>
      <c r="AD389" s="23">
        <v>247016</v>
      </c>
      <c r="AE389" s="23">
        <v>237498</v>
      </c>
      <c r="AF389" s="23">
        <v>206741</v>
      </c>
      <c r="AG389" s="23">
        <v>159289</v>
      </c>
      <c r="AH389" s="23">
        <v>117641</v>
      </c>
      <c r="AI389" s="23">
        <v>81344</v>
      </c>
      <c r="AJ389" s="24">
        <v>79153</v>
      </c>
      <c r="AK389" s="32">
        <f t="shared" si="78"/>
        <v>5.8814742895552487E-4</v>
      </c>
      <c r="AL389" s="25">
        <f t="shared" si="79"/>
        <v>1.078830547686308E-4</v>
      </c>
      <c r="AM389" s="25">
        <f t="shared" si="80"/>
        <v>8.6269646564041737E-5</v>
      </c>
      <c r="AN389" s="25">
        <f t="shared" si="81"/>
        <v>8.2037819434759428E-5</v>
      </c>
      <c r="AO389" s="25">
        <f t="shared" si="82"/>
        <v>1.1721792202425417E-4</v>
      </c>
      <c r="AP389" s="25">
        <f t="shared" si="83"/>
        <v>1.3136981713691509E-4</v>
      </c>
      <c r="AQ389" s="25">
        <f t="shared" si="84"/>
        <v>3.8182591215114528E-4</v>
      </c>
      <c r="AR389" s="25">
        <f t="shared" si="85"/>
        <v>7.676966368876868E-4</v>
      </c>
      <c r="AS389" s="25">
        <f t="shared" si="86"/>
        <v>2.0705078272231577E-3</v>
      </c>
      <c r="AT389" s="33">
        <f t="shared" si="87"/>
        <v>2.2677599080262276E-2</v>
      </c>
      <c r="AV389">
        <f>IF(AL389&gt;'Data Spread &amp; Correlation'!C$8+'Data Spread &amp; Correlation'!C$9,1,0)</f>
        <v>0</v>
      </c>
      <c r="AW389">
        <f>IF(AM389&gt;'Data Spread &amp; Correlation'!D$8+'Data Spread &amp; Correlation'!D$9,1,0)</f>
        <v>0</v>
      </c>
    </row>
    <row r="390" spans="1:49" x14ac:dyDescent="0.2">
      <c r="A390" t="str">
        <f t="shared" si="88"/>
        <v>Tennessee</v>
      </c>
      <c r="B390" t="str">
        <f t="shared" si="89"/>
        <v>2017</v>
      </c>
      <c r="C390" s="11" t="s">
        <v>419</v>
      </c>
      <c r="D390" s="19">
        <v>64</v>
      </c>
      <c r="E390" s="20">
        <v>75</v>
      </c>
      <c r="F390" s="20">
        <v>54</v>
      </c>
      <c r="G390" s="20">
        <v>66</v>
      </c>
      <c r="H390" s="20">
        <v>52</v>
      </c>
      <c r="I390" s="20">
        <v>79</v>
      </c>
      <c r="J390" s="20">
        <v>56</v>
      </c>
      <c r="K390" s="20">
        <v>171</v>
      </c>
      <c r="L390" s="20">
        <v>337</v>
      </c>
      <c r="M390" s="20">
        <v>439</v>
      </c>
      <c r="N390" s="21">
        <v>545</v>
      </c>
      <c r="O390" s="21">
        <f t="shared" ref="O390:O453" si="90">SUM(D390:N390)</f>
        <v>1938</v>
      </c>
      <c r="P390" s="22">
        <v>8996821</v>
      </c>
      <c r="Q390" s="23">
        <v>4472147</v>
      </c>
      <c r="R390" s="23">
        <v>4524674</v>
      </c>
      <c r="S390" s="23">
        <v>668584</v>
      </c>
      <c r="T390" s="23">
        <v>673908</v>
      </c>
      <c r="U390" s="23">
        <v>661257</v>
      </c>
      <c r="V390" s="23">
        <v>648468</v>
      </c>
      <c r="W390" s="23">
        <v>675198</v>
      </c>
      <c r="X390" s="23">
        <v>650871</v>
      </c>
      <c r="Y390" s="23">
        <v>649885</v>
      </c>
      <c r="Z390" s="23">
        <v>596381</v>
      </c>
      <c r="AA390" s="23">
        <v>596559</v>
      </c>
      <c r="AB390" s="23">
        <v>562109</v>
      </c>
      <c r="AC390" s="23">
        <v>572650</v>
      </c>
      <c r="AD390" s="23">
        <v>537970</v>
      </c>
      <c r="AE390" s="23">
        <v>458191</v>
      </c>
      <c r="AF390" s="23">
        <v>360772</v>
      </c>
      <c r="AG390" s="23">
        <v>254570</v>
      </c>
      <c r="AH390" s="23">
        <v>180233</v>
      </c>
      <c r="AI390" s="23">
        <v>130846</v>
      </c>
      <c r="AJ390" s="24">
        <v>121446</v>
      </c>
      <c r="AK390" s="32">
        <f t="shared" si="78"/>
        <v>2.0790207363622222E-4</v>
      </c>
      <c r="AL390" s="25">
        <f t="shared" si="79"/>
        <v>4.1942381653203913E-5</v>
      </c>
      <c r="AM390" s="25">
        <f t="shared" si="80"/>
        <v>4.0795789874484956E-5</v>
      </c>
      <c r="AN390" s="25">
        <f t="shared" si="81"/>
        <v>5.0739723668389769E-5</v>
      </c>
      <c r="AO390" s="25">
        <f t="shared" si="82"/>
        <v>4.3589786577698793E-5</v>
      </c>
      <c r="AP390" s="25">
        <f t="shared" si="83"/>
        <v>6.9618306618409722E-5</v>
      </c>
      <c r="AQ390" s="25">
        <f t="shared" si="84"/>
        <v>1.7165899889676469E-4</v>
      </c>
      <c r="AR390" s="25">
        <f t="shared" si="85"/>
        <v>5.4766292565760176E-4</v>
      </c>
      <c r="AS390" s="25">
        <f t="shared" si="86"/>
        <v>1.4112170863349823E-3</v>
      </c>
      <c r="AT390" s="33">
        <f t="shared" si="87"/>
        <v>1.5957709599328098E-2</v>
      </c>
      <c r="AV390">
        <f>IF(AL390&gt;'Data Spread &amp; Correlation'!C$8+'Data Spread &amp; Correlation'!C$9,1,0)</f>
        <v>0</v>
      </c>
      <c r="AW390">
        <f>IF(AM390&gt;'Data Spread &amp; Correlation'!D$8+'Data Spread &amp; Correlation'!D$9,1,0)</f>
        <v>0</v>
      </c>
    </row>
    <row r="391" spans="1:49" x14ac:dyDescent="0.2">
      <c r="A391" t="str">
        <f t="shared" si="88"/>
        <v>Texas</v>
      </c>
      <c r="B391" t="str">
        <f t="shared" si="89"/>
        <v>2009</v>
      </c>
      <c r="C391" s="11" t="s">
        <v>420</v>
      </c>
      <c r="D391" s="19">
        <v>47</v>
      </c>
      <c r="E391" s="20">
        <v>38</v>
      </c>
      <c r="F391" s="20">
        <v>61</v>
      </c>
      <c r="G391" s="20">
        <v>87</v>
      </c>
      <c r="H391" s="20">
        <v>130</v>
      </c>
      <c r="I391" s="20">
        <v>229</v>
      </c>
      <c r="J391" s="20">
        <v>47</v>
      </c>
      <c r="K391" s="20">
        <v>317</v>
      </c>
      <c r="L391" s="20">
        <v>415</v>
      </c>
      <c r="M391" s="20">
        <v>852</v>
      </c>
      <c r="N391" s="21">
        <v>1245</v>
      </c>
      <c r="O391" s="21">
        <f t="shared" si="90"/>
        <v>3468</v>
      </c>
      <c r="P391" s="22">
        <v>22084626</v>
      </c>
      <c r="Q391" s="23">
        <v>10969672</v>
      </c>
      <c r="R391" s="23">
        <v>11114954</v>
      </c>
      <c r="S391" s="23">
        <v>1805555</v>
      </c>
      <c r="T391" s="23">
        <v>1650840</v>
      </c>
      <c r="U391" s="23">
        <v>1659435</v>
      </c>
      <c r="V391" s="23">
        <v>1626298</v>
      </c>
      <c r="W391" s="23">
        <v>1615818</v>
      </c>
      <c r="X391" s="23">
        <v>1606873</v>
      </c>
      <c r="Y391" s="23">
        <v>1535702</v>
      </c>
      <c r="Z391" s="23">
        <v>1562634</v>
      </c>
      <c r="AA391" s="23">
        <v>1579317</v>
      </c>
      <c r="AB391" s="23">
        <v>1587441</v>
      </c>
      <c r="AC391" s="23">
        <v>1425327</v>
      </c>
      <c r="AD391" s="23">
        <v>1194864</v>
      </c>
      <c r="AE391" s="23">
        <v>947648</v>
      </c>
      <c r="AF391" s="23">
        <v>693955</v>
      </c>
      <c r="AG391" s="23">
        <v>546366</v>
      </c>
      <c r="AH391" s="23">
        <v>446222</v>
      </c>
      <c r="AI391" s="23">
        <v>327974</v>
      </c>
      <c r="AJ391" s="24">
        <v>278545</v>
      </c>
      <c r="AK391" s="32">
        <f t="shared" si="78"/>
        <v>4.7076937562134633E-5</v>
      </c>
      <c r="AL391" s="25">
        <f t="shared" si="79"/>
        <v>1.4198216160288798E-5</v>
      </c>
      <c r="AM391" s="25">
        <f t="shared" si="80"/>
        <v>1.8814872755940874E-5</v>
      </c>
      <c r="AN391" s="25">
        <f t="shared" si="81"/>
        <v>2.768430347724398E-5</v>
      </c>
      <c r="AO391" s="25">
        <f t="shared" si="82"/>
        <v>4.137556569150824E-5</v>
      </c>
      <c r="AP391" s="25">
        <f t="shared" si="83"/>
        <v>7.6009835473557873E-5</v>
      </c>
      <c r="AQ391" s="25">
        <f t="shared" si="84"/>
        <v>1.4795716430059669E-4</v>
      </c>
      <c r="AR391" s="25">
        <f t="shared" si="85"/>
        <v>3.3459080350973662E-4</v>
      </c>
      <c r="AS391" s="25">
        <f t="shared" si="86"/>
        <v>1.1004965150943689E-3</v>
      </c>
      <c r="AT391" s="33">
        <f t="shared" si="87"/>
        <v>1.2450411962160512E-2</v>
      </c>
      <c r="AV391">
        <f>IF(AL391&gt;'Data Spread &amp; Correlation'!C$8+'Data Spread &amp; Correlation'!C$9,1,0)</f>
        <v>0</v>
      </c>
      <c r="AW391">
        <f>IF(AM391&gt;'Data Spread &amp; Correlation'!D$8+'Data Spread &amp; Correlation'!D$9,1,0)</f>
        <v>0</v>
      </c>
    </row>
    <row r="392" spans="1:49" x14ac:dyDescent="0.2">
      <c r="A392" t="str">
        <f t="shared" si="88"/>
        <v>Texas</v>
      </c>
      <c r="B392" t="str">
        <f t="shared" si="89"/>
        <v>2010</v>
      </c>
      <c r="C392" s="11" t="s">
        <v>421</v>
      </c>
      <c r="D392" s="19">
        <v>52</v>
      </c>
      <c r="E392" s="20">
        <v>60</v>
      </c>
      <c r="F392" s="20">
        <v>49</v>
      </c>
      <c r="G392" s="20">
        <v>48</v>
      </c>
      <c r="H392" s="20">
        <v>69</v>
      </c>
      <c r="I392" s="20">
        <v>142</v>
      </c>
      <c r="J392" s="20">
        <v>61</v>
      </c>
      <c r="K392" s="20">
        <v>266</v>
      </c>
      <c r="L392" s="20">
        <v>390</v>
      </c>
      <c r="M392" s="20">
        <v>826</v>
      </c>
      <c r="N392" s="21">
        <v>1219</v>
      </c>
      <c r="O392" s="21">
        <f t="shared" si="90"/>
        <v>3182</v>
      </c>
      <c r="P392" s="22">
        <v>17169225</v>
      </c>
      <c r="Q392" s="23">
        <v>8447180</v>
      </c>
      <c r="R392" s="23">
        <v>8722045</v>
      </c>
      <c r="S392" s="23">
        <v>1255487</v>
      </c>
      <c r="T392" s="23">
        <v>1231598</v>
      </c>
      <c r="U392" s="23">
        <v>1228788</v>
      </c>
      <c r="V392" s="23">
        <v>1254243</v>
      </c>
      <c r="W392" s="23">
        <v>1213936</v>
      </c>
      <c r="X392" s="23">
        <v>1224243</v>
      </c>
      <c r="Y392" s="23">
        <v>1169631</v>
      </c>
      <c r="Z392" s="23">
        <v>1215038</v>
      </c>
      <c r="AA392" s="23">
        <v>1215695</v>
      </c>
      <c r="AB392" s="23">
        <v>1248820</v>
      </c>
      <c r="AC392" s="23">
        <v>1156963</v>
      </c>
      <c r="AD392" s="23">
        <v>997849</v>
      </c>
      <c r="AE392" s="23">
        <v>821221</v>
      </c>
      <c r="AF392" s="23">
        <v>601180</v>
      </c>
      <c r="AG392" s="23">
        <v>468087</v>
      </c>
      <c r="AH392" s="23">
        <v>363232</v>
      </c>
      <c r="AI392" s="23">
        <v>267657</v>
      </c>
      <c r="AJ392" s="24">
        <v>235908</v>
      </c>
      <c r="AK392" s="32">
        <f t="shared" si="78"/>
        <v>8.9208410760127345E-5</v>
      </c>
      <c r="AL392" s="25">
        <f t="shared" si="79"/>
        <v>2.4792857706067258E-5</v>
      </c>
      <c r="AM392" s="25">
        <f t="shared" si="80"/>
        <v>1.9852693017807866E-5</v>
      </c>
      <c r="AN392" s="25">
        <f t="shared" si="81"/>
        <v>2.0051180638579976E-5</v>
      </c>
      <c r="AO392" s="25">
        <f t="shared" si="82"/>
        <v>2.8386499051932072E-5</v>
      </c>
      <c r="AP392" s="25">
        <f t="shared" si="83"/>
        <v>5.9024442354110904E-5</v>
      </c>
      <c r="AQ392" s="25">
        <f t="shared" si="84"/>
        <v>1.4622856734485204E-4</v>
      </c>
      <c r="AR392" s="25">
        <f t="shared" si="85"/>
        <v>3.6473584240418903E-4</v>
      </c>
      <c r="AS392" s="25">
        <f t="shared" si="86"/>
        <v>1.3092635947052492E-3</v>
      </c>
      <c r="AT392" s="33">
        <f t="shared" si="87"/>
        <v>1.3488309001814266E-2</v>
      </c>
      <c r="AV392">
        <f>IF(AL392&gt;'Data Spread &amp; Correlation'!C$8+'Data Spread &amp; Correlation'!C$9,1,0)</f>
        <v>0</v>
      </c>
      <c r="AW392">
        <f>IF(AM392&gt;'Data Spread &amp; Correlation'!D$8+'Data Spread &amp; Correlation'!D$9,1,0)</f>
        <v>0</v>
      </c>
    </row>
    <row r="393" spans="1:49" x14ac:dyDescent="0.2">
      <c r="A393" t="str">
        <f t="shared" si="88"/>
        <v>Texas</v>
      </c>
      <c r="B393" t="str">
        <f t="shared" si="89"/>
        <v>2011</v>
      </c>
      <c r="C393" s="11" t="s">
        <v>422</v>
      </c>
      <c r="D393" s="19">
        <v>41</v>
      </c>
      <c r="E393" s="20">
        <v>52</v>
      </c>
      <c r="F393" s="20">
        <v>48</v>
      </c>
      <c r="G393" s="20">
        <v>46</v>
      </c>
      <c r="H393" s="20">
        <v>86</v>
      </c>
      <c r="I393" s="20">
        <v>118</v>
      </c>
      <c r="J393" s="20">
        <v>56</v>
      </c>
      <c r="K393" s="20">
        <v>280</v>
      </c>
      <c r="L393" s="20">
        <v>405</v>
      </c>
      <c r="M393" s="20">
        <v>803</v>
      </c>
      <c r="N393" s="21">
        <v>1265</v>
      </c>
      <c r="O393" s="21">
        <f t="shared" si="90"/>
        <v>3200</v>
      </c>
      <c r="P393" s="22">
        <v>28035153</v>
      </c>
      <c r="Q393" s="23">
        <v>13718263</v>
      </c>
      <c r="R393" s="23">
        <v>14316890</v>
      </c>
      <c r="S393" s="23">
        <v>1722297</v>
      </c>
      <c r="T393" s="23">
        <v>1748185</v>
      </c>
      <c r="U393" s="23">
        <v>1791068</v>
      </c>
      <c r="V393" s="23">
        <v>1974312</v>
      </c>
      <c r="W393" s="23">
        <v>1904910</v>
      </c>
      <c r="X393" s="23">
        <v>1839565</v>
      </c>
      <c r="Y393" s="23">
        <v>1733552</v>
      </c>
      <c r="Z393" s="23">
        <v>1815034</v>
      </c>
      <c r="AA393" s="23">
        <v>1915621</v>
      </c>
      <c r="AB393" s="23">
        <v>2076915</v>
      </c>
      <c r="AC393" s="23">
        <v>2073674</v>
      </c>
      <c r="AD393" s="23">
        <v>1857671</v>
      </c>
      <c r="AE393" s="23">
        <v>1580889</v>
      </c>
      <c r="AF393" s="23">
        <v>1177439</v>
      </c>
      <c r="AG393" s="23">
        <v>902345</v>
      </c>
      <c r="AH393" s="23">
        <v>745591</v>
      </c>
      <c r="AI393" s="23">
        <v>604405</v>
      </c>
      <c r="AJ393" s="24">
        <v>561679</v>
      </c>
      <c r="AK393" s="32">
        <f t="shared" si="78"/>
        <v>5.3997655456637268E-5</v>
      </c>
      <c r="AL393" s="25">
        <f t="shared" si="79"/>
        <v>1.5822547865326384E-5</v>
      </c>
      <c r="AM393" s="25">
        <f t="shared" si="80"/>
        <v>1.2373615121795041E-5</v>
      </c>
      <c r="AN393" s="25">
        <f t="shared" si="81"/>
        <v>1.2873913728545692E-5</v>
      </c>
      <c r="AO393" s="25">
        <f t="shared" si="82"/>
        <v>2.3052252218444215E-5</v>
      </c>
      <c r="AP393" s="25">
        <f t="shared" si="83"/>
        <v>2.8429699977521263E-5</v>
      </c>
      <c r="AQ393" s="25">
        <f t="shared" si="84"/>
        <v>8.1429435577683686E-5</v>
      </c>
      <c r="AR393" s="25">
        <f t="shared" si="85"/>
        <v>1.9473176060590908E-4</v>
      </c>
      <c r="AS393" s="25">
        <f t="shared" si="86"/>
        <v>5.9481657723430296E-4</v>
      </c>
      <c r="AT393" s="33">
        <f t="shared" si="87"/>
        <v>5.6972042750396577E-3</v>
      </c>
      <c r="AV393">
        <f>IF(AL393&gt;'Data Spread &amp; Correlation'!C$8+'Data Spread &amp; Correlation'!C$9,1,0)</f>
        <v>0</v>
      </c>
      <c r="AW393">
        <f>IF(AM393&gt;'Data Spread &amp; Correlation'!D$8+'Data Spread &amp; Correlation'!D$9,1,0)</f>
        <v>0</v>
      </c>
    </row>
    <row r="394" spans="1:49" x14ac:dyDescent="0.2">
      <c r="A394" t="str">
        <f t="shared" si="88"/>
        <v>Texas</v>
      </c>
      <c r="B394" t="str">
        <f t="shared" si="89"/>
        <v>2012</v>
      </c>
      <c r="C394" s="11" t="s">
        <v>423</v>
      </c>
      <c r="D394" s="19">
        <v>51</v>
      </c>
      <c r="E394" s="20">
        <v>44</v>
      </c>
      <c r="F394" s="20">
        <v>45</v>
      </c>
      <c r="G394" s="20">
        <v>53</v>
      </c>
      <c r="H394" s="20">
        <v>85</v>
      </c>
      <c r="I394" s="20">
        <v>125</v>
      </c>
      <c r="J394" s="20">
        <v>77</v>
      </c>
      <c r="K394" s="20">
        <v>257</v>
      </c>
      <c r="L394" s="20">
        <v>440</v>
      </c>
      <c r="M394" s="20">
        <v>784</v>
      </c>
      <c r="N394" s="21">
        <v>1211</v>
      </c>
      <c r="O394" s="21">
        <f t="shared" si="90"/>
        <v>3172</v>
      </c>
      <c r="P394" s="22">
        <v>29689127</v>
      </c>
      <c r="Q394" s="23">
        <v>14444187</v>
      </c>
      <c r="R394" s="23">
        <v>15244940</v>
      </c>
      <c r="S394" s="23">
        <v>1829964</v>
      </c>
      <c r="T394" s="23">
        <v>1833659</v>
      </c>
      <c r="U394" s="23">
        <v>1884803</v>
      </c>
      <c r="V394" s="23">
        <v>2039498</v>
      </c>
      <c r="W394" s="23">
        <v>2111296</v>
      </c>
      <c r="X394" s="23">
        <v>2070759</v>
      </c>
      <c r="Y394" s="23">
        <v>1967088</v>
      </c>
      <c r="Z394" s="23">
        <v>1962600</v>
      </c>
      <c r="AA394" s="23">
        <v>2097549</v>
      </c>
      <c r="AB394" s="23">
        <v>2186181</v>
      </c>
      <c r="AC394" s="23">
        <v>2139151</v>
      </c>
      <c r="AD394" s="23">
        <v>1900673</v>
      </c>
      <c r="AE394" s="23">
        <v>1655636</v>
      </c>
      <c r="AF394" s="23">
        <v>1223271</v>
      </c>
      <c r="AG394" s="23">
        <v>919226</v>
      </c>
      <c r="AH394" s="23">
        <v>724303</v>
      </c>
      <c r="AI394" s="23">
        <v>576200</v>
      </c>
      <c r="AJ394" s="24">
        <v>558985</v>
      </c>
      <c r="AK394" s="32">
        <f t="shared" si="78"/>
        <v>5.191358955695303E-5</v>
      </c>
      <c r="AL394" s="25">
        <f t="shared" si="79"/>
        <v>2.0707486052029039E-5</v>
      </c>
      <c r="AM394" s="25">
        <f t="shared" si="80"/>
        <v>1.0841299279125874E-5</v>
      </c>
      <c r="AN394" s="25">
        <f t="shared" si="81"/>
        <v>1.3125806896596132E-5</v>
      </c>
      <c r="AO394" s="25">
        <f t="shared" si="82"/>
        <v>2.0935192279889234E-5</v>
      </c>
      <c r="AP394" s="25">
        <f t="shared" si="83"/>
        <v>2.8899515690356254E-5</v>
      </c>
      <c r="AQ394" s="25">
        <f t="shared" si="84"/>
        <v>7.2265936396415499E-5</v>
      </c>
      <c r="AR394" s="25">
        <f t="shared" si="85"/>
        <v>2.0536784882312553E-4</v>
      </c>
      <c r="AS394" s="25">
        <f t="shared" si="86"/>
        <v>6.0284366894962946E-4</v>
      </c>
      <c r="AT394" s="33">
        <f t="shared" si="87"/>
        <v>5.6745708739948299E-3</v>
      </c>
      <c r="AV394">
        <f>IF(AL394&gt;'Data Spread &amp; Correlation'!C$8+'Data Spread &amp; Correlation'!C$9,1,0)</f>
        <v>0</v>
      </c>
      <c r="AW394">
        <f>IF(AM394&gt;'Data Spread &amp; Correlation'!D$8+'Data Spread &amp; Correlation'!D$9,1,0)</f>
        <v>0</v>
      </c>
    </row>
    <row r="395" spans="1:49" x14ac:dyDescent="0.2">
      <c r="A395" t="str">
        <f t="shared" si="88"/>
        <v>Texas</v>
      </c>
      <c r="B395" t="str">
        <f t="shared" si="89"/>
        <v>2013</v>
      </c>
      <c r="C395" s="11" t="s">
        <v>424</v>
      </c>
      <c r="D395" s="19">
        <v>72</v>
      </c>
      <c r="E395" s="20">
        <v>47</v>
      </c>
      <c r="F395" s="20">
        <v>64</v>
      </c>
      <c r="G395" s="20">
        <v>63</v>
      </c>
      <c r="H395" s="20">
        <v>85</v>
      </c>
      <c r="I395" s="20">
        <v>180</v>
      </c>
      <c r="J395" s="20">
        <v>55</v>
      </c>
      <c r="K395" s="20">
        <v>365</v>
      </c>
      <c r="L395" s="20">
        <v>490</v>
      </c>
      <c r="M395" s="20">
        <v>841</v>
      </c>
      <c r="N395" s="21">
        <v>1277</v>
      </c>
      <c r="O395" s="21">
        <f t="shared" si="90"/>
        <v>3539</v>
      </c>
      <c r="P395" s="22">
        <v>9510695</v>
      </c>
      <c r="Q395" s="23">
        <v>4673010</v>
      </c>
      <c r="R395" s="23">
        <v>4837685</v>
      </c>
      <c r="S395" s="23">
        <v>608346</v>
      </c>
      <c r="T395" s="23">
        <v>625590</v>
      </c>
      <c r="U395" s="23">
        <v>629191</v>
      </c>
      <c r="V395" s="23">
        <v>649860</v>
      </c>
      <c r="W395" s="23">
        <v>642063</v>
      </c>
      <c r="X395" s="23">
        <v>623634</v>
      </c>
      <c r="Y395" s="23">
        <v>602805</v>
      </c>
      <c r="Z395" s="23">
        <v>572480</v>
      </c>
      <c r="AA395" s="23">
        <v>597456</v>
      </c>
      <c r="AB395" s="23">
        <v>667388</v>
      </c>
      <c r="AC395" s="23">
        <v>705798</v>
      </c>
      <c r="AD395" s="23">
        <v>643762</v>
      </c>
      <c r="AE395" s="23">
        <v>561465</v>
      </c>
      <c r="AF395" s="23">
        <v>433280</v>
      </c>
      <c r="AG395" s="23">
        <v>325457</v>
      </c>
      <c r="AH395" s="23">
        <v>246080</v>
      </c>
      <c r="AI395" s="23">
        <v>190414</v>
      </c>
      <c r="AJ395" s="24">
        <v>183936</v>
      </c>
      <c r="AK395" s="32">
        <f t="shared" si="78"/>
        <v>1.9561236533157118E-4</v>
      </c>
      <c r="AL395" s="25">
        <f t="shared" si="79"/>
        <v>4.3832350027614379E-5</v>
      </c>
      <c r="AM395" s="25">
        <f t="shared" si="80"/>
        <v>4.9538556090417155E-5</v>
      </c>
      <c r="AN395" s="25">
        <f t="shared" si="81"/>
        <v>5.1368229483896058E-5</v>
      </c>
      <c r="AO395" s="25">
        <f t="shared" si="82"/>
        <v>7.2653546860682982E-5</v>
      </c>
      <c r="AP395" s="25">
        <f t="shared" si="83"/>
        <v>1.3108202384818954E-4</v>
      </c>
      <c r="AQ395" s="25">
        <f t="shared" si="84"/>
        <v>3.0284751337299946E-4</v>
      </c>
      <c r="AR395" s="25">
        <f t="shared" si="85"/>
        <v>6.4581007648236474E-4</v>
      </c>
      <c r="AS395" s="25">
        <f t="shared" si="86"/>
        <v>1.926716060243669E-3</v>
      </c>
      <c r="AT395" s="33">
        <f t="shared" si="87"/>
        <v>1.9240387961029923E-2</v>
      </c>
      <c r="AV395">
        <f>IF(AL395&gt;'Data Spread &amp; Correlation'!C$8+'Data Spread &amp; Correlation'!C$9,1,0)</f>
        <v>0</v>
      </c>
      <c r="AW395">
        <f>IF(AM395&gt;'Data Spread &amp; Correlation'!D$8+'Data Spread &amp; Correlation'!D$9,1,0)</f>
        <v>0</v>
      </c>
    </row>
    <row r="396" spans="1:49" x14ac:dyDescent="0.2">
      <c r="A396" t="str">
        <f t="shared" si="88"/>
        <v>Texas</v>
      </c>
      <c r="B396" t="str">
        <f t="shared" si="89"/>
        <v>2014</v>
      </c>
      <c r="C396" s="11" t="s">
        <v>425</v>
      </c>
      <c r="D396" s="19">
        <v>47</v>
      </c>
      <c r="E396" s="20">
        <v>55</v>
      </c>
      <c r="F396" s="20">
        <v>52</v>
      </c>
      <c r="G396" s="20">
        <v>86</v>
      </c>
      <c r="H396" s="20">
        <v>118</v>
      </c>
      <c r="I396" s="20">
        <v>208</v>
      </c>
      <c r="J396" s="20">
        <v>64</v>
      </c>
      <c r="K396" s="20">
        <v>458</v>
      </c>
      <c r="L396" s="20">
        <v>533</v>
      </c>
      <c r="M396" s="20">
        <v>829</v>
      </c>
      <c r="N396" s="21">
        <v>1190</v>
      </c>
      <c r="O396" s="21">
        <f t="shared" si="90"/>
        <v>3640</v>
      </c>
      <c r="P396" s="22">
        <v>19109098</v>
      </c>
      <c r="Q396" s="23">
        <v>9329125</v>
      </c>
      <c r="R396" s="23">
        <v>9779973</v>
      </c>
      <c r="S396" s="23">
        <v>1238351</v>
      </c>
      <c r="T396" s="23">
        <v>1266761</v>
      </c>
      <c r="U396" s="23">
        <v>1269895</v>
      </c>
      <c r="V396" s="23">
        <v>1310221</v>
      </c>
      <c r="W396" s="23">
        <v>1342361</v>
      </c>
      <c r="X396" s="23">
        <v>1292994</v>
      </c>
      <c r="Y396" s="23">
        <v>1247862</v>
      </c>
      <c r="Z396" s="23">
        <v>1176203</v>
      </c>
      <c r="AA396" s="23">
        <v>1246502</v>
      </c>
      <c r="AB396" s="23">
        <v>1339909</v>
      </c>
      <c r="AC396" s="23">
        <v>1396328</v>
      </c>
      <c r="AD396" s="23">
        <v>1279849</v>
      </c>
      <c r="AE396" s="23">
        <v>1109155</v>
      </c>
      <c r="AF396" s="23">
        <v>838892</v>
      </c>
      <c r="AG396" s="23">
        <v>615268</v>
      </c>
      <c r="AH396" s="23">
        <v>453750</v>
      </c>
      <c r="AI396" s="23">
        <v>343893</v>
      </c>
      <c r="AJ396" s="24">
        <v>338105</v>
      </c>
      <c r="AK396" s="32">
        <f t="shared" si="78"/>
        <v>8.2367600139217394E-5</v>
      </c>
      <c r="AL396" s="25">
        <f t="shared" si="79"/>
        <v>2.5230066670451177E-5</v>
      </c>
      <c r="AM396" s="25">
        <f t="shared" si="80"/>
        <v>1.9603541002690964E-5</v>
      </c>
      <c r="AN396" s="25">
        <f t="shared" si="81"/>
        <v>3.384686105784822E-5</v>
      </c>
      <c r="AO396" s="25">
        <f t="shared" si="82"/>
        <v>4.870588866576822E-5</v>
      </c>
      <c r="AP396" s="25">
        <f t="shared" si="83"/>
        <v>7.6016807023660598E-5</v>
      </c>
      <c r="AQ396" s="25">
        <f t="shared" si="84"/>
        <v>1.9171169240403115E-4</v>
      </c>
      <c r="AR396" s="25">
        <f t="shared" si="85"/>
        <v>3.6653463167739448E-4</v>
      </c>
      <c r="AS396" s="25">
        <f t="shared" si="86"/>
        <v>1.0393120731956528E-3</v>
      </c>
      <c r="AT396" s="33">
        <f t="shared" si="87"/>
        <v>1.0765886337084633E-2</v>
      </c>
      <c r="AV396">
        <f>IF(AL396&gt;'Data Spread &amp; Correlation'!C$8+'Data Spread &amp; Correlation'!C$9,1,0)</f>
        <v>0</v>
      </c>
      <c r="AW396">
        <f>IF(AM396&gt;'Data Spread &amp; Correlation'!D$8+'Data Spread &amp; Correlation'!D$9,1,0)</f>
        <v>0</v>
      </c>
    </row>
    <row r="397" spans="1:49" x14ac:dyDescent="0.2">
      <c r="A397" t="str">
        <f t="shared" si="88"/>
        <v>Texas</v>
      </c>
      <c r="B397" t="str">
        <f t="shared" si="89"/>
        <v>2015</v>
      </c>
      <c r="C397" s="11" t="s">
        <v>426</v>
      </c>
      <c r="D397" s="19">
        <v>66</v>
      </c>
      <c r="E397" s="20">
        <v>61</v>
      </c>
      <c r="F397" s="20">
        <v>51</v>
      </c>
      <c r="G397" s="20">
        <v>63</v>
      </c>
      <c r="H397" s="20">
        <v>63</v>
      </c>
      <c r="I397" s="20">
        <v>163</v>
      </c>
      <c r="J397" s="20">
        <v>54</v>
      </c>
      <c r="K397" s="20">
        <v>318</v>
      </c>
      <c r="L397" s="20">
        <v>496</v>
      </c>
      <c r="M397" s="20">
        <v>826</v>
      </c>
      <c r="N397" s="21">
        <v>1253</v>
      </c>
      <c r="O397" s="21">
        <f t="shared" si="90"/>
        <v>3414</v>
      </c>
      <c r="P397" s="22">
        <v>18181667</v>
      </c>
      <c r="Q397" s="23">
        <v>8974071</v>
      </c>
      <c r="R397" s="23">
        <v>9207596</v>
      </c>
      <c r="S397" s="23">
        <v>1150265</v>
      </c>
      <c r="T397" s="23">
        <v>1199983</v>
      </c>
      <c r="U397" s="23">
        <v>1213767</v>
      </c>
      <c r="V397" s="23">
        <v>1233761</v>
      </c>
      <c r="W397" s="23">
        <v>1272666</v>
      </c>
      <c r="X397" s="23">
        <v>1240860</v>
      </c>
      <c r="Y397" s="23">
        <v>1237820</v>
      </c>
      <c r="Z397" s="23">
        <v>1155679</v>
      </c>
      <c r="AA397" s="23">
        <v>1191837</v>
      </c>
      <c r="AB397" s="23">
        <v>1209890</v>
      </c>
      <c r="AC397" s="23">
        <v>1287098</v>
      </c>
      <c r="AD397" s="23">
        <v>1207079</v>
      </c>
      <c r="AE397" s="23">
        <v>1054590</v>
      </c>
      <c r="AF397" s="23">
        <v>808781</v>
      </c>
      <c r="AG397" s="23">
        <v>590008</v>
      </c>
      <c r="AH397" s="23">
        <v>434488</v>
      </c>
      <c r="AI397" s="23">
        <v>332657</v>
      </c>
      <c r="AJ397" s="24">
        <v>353382</v>
      </c>
      <c r="AK397" s="32">
        <f t="shared" si="78"/>
        <v>1.1040934045632962E-4</v>
      </c>
      <c r="AL397" s="25">
        <f t="shared" si="79"/>
        <v>2.2371828068358362E-5</v>
      </c>
      <c r="AM397" s="25">
        <f t="shared" si="80"/>
        <v>2.0347690158141449E-5</v>
      </c>
      <c r="AN397" s="25">
        <f t="shared" si="81"/>
        <v>2.5416754078783871E-5</v>
      </c>
      <c r="AO397" s="25">
        <f t="shared" si="82"/>
        <v>2.6836877789118371E-5</v>
      </c>
      <c r="AP397" s="25">
        <f t="shared" si="83"/>
        <v>6.5278647714766758E-5</v>
      </c>
      <c r="AQ397" s="25">
        <f t="shared" si="84"/>
        <v>1.4060412907459049E-4</v>
      </c>
      <c r="AR397" s="25">
        <f t="shared" si="85"/>
        <v>3.5459243674349742E-4</v>
      </c>
      <c r="AS397" s="25">
        <f t="shared" si="86"/>
        <v>1.0767195249920159E-3</v>
      </c>
      <c r="AT397" s="33">
        <f t="shared" si="87"/>
        <v>9.6609334940659115E-3</v>
      </c>
      <c r="AV397">
        <f>IF(AL397&gt;'Data Spread &amp; Correlation'!C$8+'Data Spread &amp; Correlation'!C$9,1,0)</f>
        <v>0</v>
      </c>
      <c r="AW397">
        <f>IF(AM397&gt;'Data Spread &amp; Correlation'!D$8+'Data Spread &amp; Correlation'!D$9,1,0)</f>
        <v>0</v>
      </c>
    </row>
    <row r="398" spans="1:49" x14ac:dyDescent="0.2">
      <c r="A398" t="str">
        <f t="shared" si="88"/>
        <v>Texas</v>
      </c>
      <c r="B398" t="str">
        <f t="shared" si="89"/>
        <v>2016</v>
      </c>
      <c r="C398" s="11" t="s">
        <v>427</v>
      </c>
      <c r="D398" s="19">
        <v>37</v>
      </c>
      <c r="E398" s="20">
        <v>39</v>
      </c>
      <c r="F398" s="20">
        <v>63</v>
      </c>
      <c r="G398" s="20">
        <v>46</v>
      </c>
      <c r="H398" s="20">
        <v>83</v>
      </c>
      <c r="I398" s="20">
        <v>103</v>
      </c>
      <c r="J398" s="20">
        <v>37</v>
      </c>
      <c r="K398" s="20">
        <v>320</v>
      </c>
      <c r="L398" s="20">
        <v>518</v>
      </c>
      <c r="M398" s="20">
        <v>716</v>
      </c>
      <c r="N398" s="21">
        <v>1026</v>
      </c>
      <c r="O398" s="21">
        <f t="shared" si="90"/>
        <v>2988</v>
      </c>
      <c r="P398" s="22">
        <v>17853275</v>
      </c>
      <c r="Q398" s="23">
        <v>8778810</v>
      </c>
      <c r="R398" s="23">
        <v>9074465</v>
      </c>
      <c r="S398" s="23">
        <v>1126843</v>
      </c>
      <c r="T398" s="23">
        <v>1169178</v>
      </c>
      <c r="U398" s="23">
        <v>1170947</v>
      </c>
      <c r="V398" s="23">
        <v>1201586</v>
      </c>
      <c r="W398" s="23">
        <v>1275739</v>
      </c>
      <c r="X398" s="23">
        <v>1214726</v>
      </c>
      <c r="Y398" s="23">
        <v>1174075</v>
      </c>
      <c r="Z398" s="23">
        <v>1101215</v>
      </c>
      <c r="AA398" s="23">
        <v>1127471</v>
      </c>
      <c r="AB398" s="23">
        <v>1136168</v>
      </c>
      <c r="AC398" s="23">
        <v>1210042</v>
      </c>
      <c r="AD398" s="23">
        <v>1159443</v>
      </c>
      <c r="AE398" s="23">
        <v>1057791</v>
      </c>
      <c r="AF398" s="23">
        <v>904790</v>
      </c>
      <c r="AG398" s="23">
        <v>672766</v>
      </c>
      <c r="AH398" s="23">
        <v>483457</v>
      </c>
      <c r="AI398" s="23">
        <v>341706</v>
      </c>
      <c r="AJ398" s="24">
        <v>328094</v>
      </c>
      <c r="AK398" s="32">
        <f t="shared" si="78"/>
        <v>6.7445065550391669E-5</v>
      </c>
      <c r="AL398" s="25">
        <f t="shared" si="79"/>
        <v>1.5811121200790555E-5</v>
      </c>
      <c r="AM398" s="25">
        <f t="shared" si="80"/>
        <v>2.5430656050376919E-5</v>
      </c>
      <c r="AN398" s="25">
        <f t="shared" si="81"/>
        <v>1.925652241438278E-5</v>
      </c>
      <c r="AO398" s="25">
        <f t="shared" si="82"/>
        <v>3.7241675139521672E-5</v>
      </c>
      <c r="AP398" s="25">
        <f t="shared" si="83"/>
        <v>4.3900588608862805E-5</v>
      </c>
      <c r="AQ398" s="25">
        <f t="shared" si="84"/>
        <v>1.4432396400199527E-4</v>
      </c>
      <c r="AR398" s="25">
        <f t="shared" si="85"/>
        <v>3.283560139861913E-4</v>
      </c>
      <c r="AS398" s="25">
        <f t="shared" si="86"/>
        <v>8.6770734994176904E-4</v>
      </c>
      <c r="AT398" s="33">
        <f t="shared" si="87"/>
        <v>9.1071461227575021E-3</v>
      </c>
      <c r="AV398">
        <f>IF(AL398&gt;'Data Spread &amp; Correlation'!C$8+'Data Spread &amp; Correlation'!C$9,1,0)</f>
        <v>0</v>
      </c>
      <c r="AW398">
        <f>IF(AM398&gt;'Data Spread &amp; Correlation'!D$8+'Data Spread &amp; Correlation'!D$9,1,0)</f>
        <v>0</v>
      </c>
    </row>
    <row r="399" spans="1:49" x14ac:dyDescent="0.2">
      <c r="A399" t="str">
        <f t="shared" si="88"/>
        <v>Texas</v>
      </c>
      <c r="B399" t="str">
        <f t="shared" si="89"/>
        <v>2017</v>
      </c>
      <c r="C399" s="11" t="s">
        <v>428</v>
      </c>
      <c r="D399" s="19">
        <v>59</v>
      </c>
      <c r="E399" s="20">
        <v>43</v>
      </c>
      <c r="F399" s="20">
        <v>52</v>
      </c>
      <c r="G399" s="20">
        <v>51</v>
      </c>
      <c r="H399" s="20">
        <v>42</v>
      </c>
      <c r="I399" s="20">
        <v>156</v>
      </c>
      <c r="J399" s="20">
        <v>44</v>
      </c>
      <c r="K399" s="20">
        <v>326</v>
      </c>
      <c r="L399" s="20">
        <v>518</v>
      </c>
      <c r="M399" s="20">
        <v>741</v>
      </c>
      <c r="N399" s="21">
        <v>1031</v>
      </c>
      <c r="O399" s="21">
        <f t="shared" si="90"/>
        <v>3063</v>
      </c>
      <c r="P399" s="22">
        <v>15571347</v>
      </c>
      <c r="Q399" s="23">
        <v>7726899</v>
      </c>
      <c r="R399" s="23">
        <v>7844448</v>
      </c>
      <c r="S399" s="23">
        <v>1068371</v>
      </c>
      <c r="T399" s="23">
        <v>1102824</v>
      </c>
      <c r="U399" s="23">
        <v>1094922</v>
      </c>
      <c r="V399" s="23">
        <v>1079009</v>
      </c>
      <c r="W399" s="23">
        <v>1104997</v>
      </c>
      <c r="X399" s="23">
        <v>1113304</v>
      </c>
      <c r="Y399" s="23">
        <v>1120884</v>
      </c>
      <c r="Z399" s="23">
        <v>1061489</v>
      </c>
      <c r="AA399" s="23">
        <v>1035392</v>
      </c>
      <c r="AB399" s="23">
        <v>1004703</v>
      </c>
      <c r="AC399" s="23">
        <v>1030864</v>
      </c>
      <c r="AD399" s="23">
        <v>974682</v>
      </c>
      <c r="AE399" s="23">
        <v>842103</v>
      </c>
      <c r="AF399" s="23">
        <v>671642</v>
      </c>
      <c r="AG399" s="23">
        <v>472028</v>
      </c>
      <c r="AH399" s="23">
        <v>331377</v>
      </c>
      <c r="AI399" s="23">
        <v>232943</v>
      </c>
      <c r="AJ399" s="24">
        <v>228574</v>
      </c>
      <c r="AK399" s="32">
        <f t="shared" si="78"/>
        <v>9.5472452921316659E-5</v>
      </c>
      <c r="AL399" s="25">
        <f t="shared" si="79"/>
        <v>2.0020511924489908E-5</v>
      </c>
      <c r="AM399" s="25">
        <f t="shared" si="80"/>
        <v>2.3809458398923812E-5</v>
      </c>
      <c r="AN399" s="25">
        <f t="shared" si="81"/>
        <v>2.2827085276619513E-5</v>
      </c>
      <c r="AO399" s="25">
        <f t="shared" si="82"/>
        <v>2.0029748946172913E-5</v>
      </c>
      <c r="AP399" s="25">
        <f t="shared" si="83"/>
        <v>7.6637123710494422E-5</v>
      </c>
      <c r="AQ399" s="25">
        <f t="shared" si="84"/>
        <v>1.7943785313066763E-4</v>
      </c>
      <c r="AR399" s="25">
        <f t="shared" si="85"/>
        <v>4.5292785506308636E-4</v>
      </c>
      <c r="AS399" s="25">
        <f t="shared" si="86"/>
        <v>1.3130847745959739E-3</v>
      </c>
      <c r="AT399" s="33">
        <f t="shared" si="87"/>
        <v>1.3400474244664748E-2</v>
      </c>
      <c r="AV399">
        <f>IF(AL399&gt;'Data Spread &amp; Correlation'!C$8+'Data Spread &amp; Correlation'!C$9,1,0)</f>
        <v>0</v>
      </c>
      <c r="AW399">
        <f>IF(AM399&gt;'Data Spread &amp; Correlation'!D$8+'Data Spread &amp; Correlation'!D$9,1,0)</f>
        <v>0</v>
      </c>
    </row>
    <row r="400" spans="1:49" x14ac:dyDescent="0.2">
      <c r="A400" t="str">
        <f t="shared" si="88"/>
        <v>Utah</v>
      </c>
      <c r="B400" t="str">
        <f t="shared" si="89"/>
        <v>2009</v>
      </c>
      <c r="C400" s="11" t="s">
        <v>429</v>
      </c>
      <c r="D400" s="19">
        <v>50</v>
      </c>
      <c r="E400" s="20">
        <v>48</v>
      </c>
      <c r="F400" s="20">
        <v>80</v>
      </c>
      <c r="G400" s="20">
        <v>63</v>
      </c>
      <c r="H400" s="20">
        <v>39</v>
      </c>
      <c r="I400" s="20">
        <v>56</v>
      </c>
      <c r="J400" s="20">
        <v>50</v>
      </c>
      <c r="K400" s="20">
        <v>61</v>
      </c>
      <c r="L400" s="20">
        <v>58</v>
      </c>
      <c r="M400" s="20">
        <v>83</v>
      </c>
      <c r="N400" s="21">
        <v>113</v>
      </c>
      <c r="O400" s="21">
        <f t="shared" si="90"/>
        <v>701</v>
      </c>
      <c r="P400" s="22">
        <v>3463954</v>
      </c>
      <c r="Q400" s="23">
        <v>1735354</v>
      </c>
      <c r="R400" s="23">
        <v>1728600</v>
      </c>
      <c r="S400" s="23">
        <v>287825</v>
      </c>
      <c r="T400" s="23">
        <v>253222</v>
      </c>
      <c r="U400" s="23">
        <v>241784</v>
      </c>
      <c r="V400" s="23">
        <v>240136</v>
      </c>
      <c r="W400" s="23">
        <v>253917</v>
      </c>
      <c r="X400" s="23">
        <v>316635</v>
      </c>
      <c r="Y400" s="23">
        <v>272568</v>
      </c>
      <c r="Z400" s="23">
        <v>257278</v>
      </c>
      <c r="AA400" s="23">
        <v>247065</v>
      </c>
      <c r="AB400" s="23">
        <v>246427</v>
      </c>
      <c r="AC400" s="23">
        <v>216695</v>
      </c>
      <c r="AD400" s="23">
        <v>177183</v>
      </c>
      <c r="AE400" s="23">
        <v>137297</v>
      </c>
      <c r="AF400" s="23">
        <v>98392</v>
      </c>
      <c r="AG400" s="23">
        <v>73723</v>
      </c>
      <c r="AH400" s="23">
        <v>64089</v>
      </c>
      <c r="AI400" s="23">
        <v>45203</v>
      </c>
      <c r="AJ400" s="24">
        <v>41495</v>
      </c>
      <c r="AK400" s="32">
        <f t="shared" si="78"/>
        <v>3.4048466950403891E-4</v>
      </c>
      <c r="AL400" s="25">
        <f t="shared" si="79"/>
        <v>1.0100887666008089E-4</v>
      </c>
      <c r="AM400" s="25">
        <f t="shared" si="80"/>
        <v>1.6192594721618935E-4</v>
      </c>
      <c r="AN400" s="25">
        <f t="shared" si="81"/>
        <v>1.0692409916446454E-4</v>
      </c>
      <c r="AO400" s="25">
        <f t="shared" si="82"/>
        <v>7.732832615898307E-5</v>
      </c>
      <c r="AP400" s="25">
        <f t="shared" si="83"/>
        <v>1.2091846208990288E-4</v>
      </c>
      <c r="AQ400" s="25">
        <f t="shared" si="84"/>
        <v>1.939709997456118E-4</v>
      </c>
      <c r="AR400" s="25">
        <f t="shared" si="85"/>
        <v>3.3698399326032014E-4</v>
      </c>
      <c r="AS400" s="25">
        <f t="shared" si="86"/>
        <v>7.5943344435091317E-4</v>
      </c>
      <c r="AT400" s="33">
        <f t="shared" si="87"/>
        <v>1.6893601638751657E-2</v>
      </c>
      <c r="AV400">
        <f>IF(AL400&gt;'Data Spread &amp; Correlation'!C$8+'Data Spread &amp; Correlation'!C$9,1,0)</f>
        <v>0</v>
      </c>
      <c r="AW400">
        <f>IF(AM400&gt;'Data Spread &amp; Correlation'!D$8+'Data Spread &amp; Correlation'!D$9,1,0)</f>
        <v>0</v>
      </c>
    </row>
    <row r="401" spans="1:49" x14ac:dyDescent="0.2">
      <c r="A401" t="str">
        <f t="shared" si="88"/>
        <v>Utah</v>
      </c>
      <c r="B401" t="str">
        <f t="shared" si="89"/>
        <v>2010</v>
      </c>
      <c r="C401" s="11" t="s">
        <v>430</v>
      </c>
      <c r="D401" s="19">
        <v>53</v>
      </c>
      <c r="E401" s="20">
        <v>59</v>
      </c>
      <c r="F401" s="20">
        <v>53</v>
      </c>
      <c r="G401" s="20">
        <v>40</v>
      </c>
      <c r="H401" s="20">
        <v>60</v>
      </c>
      <c r="I401" s="20">
        <v>60</v>
      </c>
      <c r="J401" s="20">
        <v>59</v>
      </c>
      <c r="K401" s="20">
        <v>55</v>
      </c>
      <c r="L401" s="20">
        <v>46</v>
      </c>
      <c r="M401" s="20">
        <v>89</v>
      </c>
      <c r="N401" s="21">
        <v>147</v>
      </c>
      <c r="O401" s="21">
        <f t="shared" si="90"/>
        <v>721</v>
      </c>
      <c r="P401" s="22">
        <v>5523189</v>
      </c>
      <c r="Q401" s="23">
        <v>2744389</v>
      </c>
      <c r="R401" s="23">
        <v>2778800</v>
      </c>
      <c r="S401" s="23">
        <v>444904</v>
      </c>
      <c r="T401" s="23">
        <v>426105</v>
      </c>
      <c r="U401" s="23">
        <v>416879</v>
      </c>
      <c r="V401" s="23">
        <v>410830</v>
      </c>
      <c r="W401" s="23">
        <v>381212</v>
      </c>
      <c r="X401" s="23">
        <v>424006</v>
      </c>
      <c r="Y401" s="23">
        <v>406350</v>
      </c>
      <c r="Z401" s="23">
        <v>413022</v>
      </c>
      <c r="AA401" s="23">
        <v>392008</v>
      </c>
      <c r="AB401" s="23">
        <v>403114</v>
      </c>
      <c r="AC401" s="23">
        <v>374051</v>
      </c>
      <c r="AD401" s="23">
        <v>307735</v>
      </c>
      <c r="AE401" s="23">
        <v>234689</v>
      </c>
      <c r="AF401" s="23">
        <v>163791</v>
      </c>
      <c r="AG401" s="23">
        <v>116655</v>
      </c>
      <c r="AH401" s="23">
        <v>88379</v>
      </c>
      <c r="AI401" s="23">
        <v>65214</v>
      </c>
      <c r="AJ401" s="24">
        <v>55341</v>
      </c>
      <c r="AK401" s="32">
        <f t="shared" si="78"/>
        <v>2.5173970114901191E-4</v>
      </c>
      <c r="AL401" s="25">
        <f t="shared" si="79"/>
        <v>6.9989465992237104E-5</v>
      </c>
      <c r="AM401" s="25">
        <f t="shared" si="80"/>
        <v>6.691564336234695E-5</v>
      </c>
      <c r="AN401" s="25">
        <f t="shared" si="81"/>
        <v>4.8172109312150449E-5</v>
      </c>
      <c r="AO401" s="25">
        <f t="shared" si="82"/>
        <v>7.453138392358049E-5</v>
      </c>
      <c r="AP401" s="25">
        <f t="shared" si="83"/>
        <v>7.7203682615660773E-5</v>
      </c>
      <c r="AQ401" s="25">
        <f t="shared" si="84"/>
        <v>1.0139669336165066E-4</v>
      </c>
      <c r="AR401" s="25">
        <f t="shared" si="85"/>
        <v>1.6402444677406702E-4</v>
      </c>
      <c r="AS401" s="25">
        <f t="shared" si="86"/>
        <v>5.794534907189781E-4</v>
      </c>
      <c r="AT401" s="33">
        <f t="shared" si="87"/>
        <v>1.3028315353896749E-2</v>
      </c>
      <c r="AV401">
        <f>IF(AL401&gt;'Data Spread &amp; Correlation'!C$8+'Data Spread &amp; Correlation'!C$9,1,0)</f>
        <v>0</v>
      </c>
      <c r="AW401">
        <f>IF(AM401&gt;'Data Spread &amp; Correlation'!D$8+'Data Spread &amp; Correlation'!D$9,1,0)</f>
        <v>0</v>
      </c>
    </row>
    <row r="402" spans="1:49" x14ac:dyDescent="0.2">
      <c r="A402" t="str">
        <f t="shared" si="88"/>
        <v>Utah</v>
      </c>
      <c r="B402" t="str">
        <f t="shared" si="89"/>
        <v>2011</v>
      </c>
      <c r="C402" s="11" t="s">
        <v>431</v>
      </c>
      <c r="D402" s="19">
        <v>60</v>
      </c>
      <c r="E402" s="20">
        <v>65</v>
      </c>
      <c r="F402" s="20">
        <v>60</v>
      </c>
      <c r="G402" s="20">
        <v>60</v>
      </c>
      <c r="H402" s="20">
        <v>43</v>
      </c>
      <c r="I402" s="20">
        <v>56</v>
      </c>
      <c r="J402" s="20">
        <v>65</v>
      </c>
      <c r="K402" s="20">
        <v>56</v>
      </c>
      <c r="L402" s="20">
        <v>47</v>
      </c>
      <c r="M402" s="20">
        <v>71</v>
      </c>
      <c r="N402" s="21">
        <v>155</v>
      </c>
      <c r="O402" s="21">
        <f t="shared" si="90"/>
        <v>738</v>
      </c>
      <c r="P402" s="22">
        <v>1546548</v>
      </c>
      <c r="Q402" s="23">
        <v>757641</v>
      </c>
      <c r="R402" s="23">
        <v>788907</v>
      </c>
      <c r="S402" s="23">
        <v>97934</v>
      </c>
      <c r="T402" s="23">
        <v>96353</v>
      </c>
      <c r="U402" s="23">
        <v>97936</v>
      </c>
      <c r="V402" s="23">
        <v>124028</v>
      </c>
      <c r="W402" s="23">
        <v>135285</v>
      </c>
      <c r="X402" s="23">
        <v>102414</v>
      </c>
      <c r="Y402" s="23">
        <v>92473</v>
      </c>
      <c r="Z402" s="23">
        <v>95903</v>
      </c>
      <c r="AA402" s="23">
        <v>100786</v>
      </c>
      <c r="AB402" s="23">
        <v>108113</v>
      </c>
      <c r="AC402" s="23">
        <v>108636</v>
      </c>
      <c r="AD402" s="23">
        <v>98014</v>
      </c>
      <c r="AE402" s="23">
        <v>85994</v>
      </c>
      <c r="AF402" s="23">
        <v>64223</v>
      </c>
      <c r="AG402" s="23">
        <v>48925</v>
      </c>
      <c r="AH402" s="23">
        <v>38494</v>
      </c>
      <c r="AI402" s="23">
        <v>27218</v>
      </c>
      <c r="AJ402" s="24">
        <v>23600</v>
      </c>
      <c r="AK402" s="32">
        <f t="shared" si="78"/>
        <v>1.2763698000694346E-3</v>
      </c>
      <c r="AL402" s="25">
        <f t="shared" si="79"/>
        <v>3.3455316564499275E-4</v>
      </c>
      <c r="AM402" s="25">
        <f t="shared" si="80"/>
        <v>2.3138060953365239E-4</v>
      </c>
      <c r="AN402" s="25">
        <f t="shared" si="81"/>
        <v>3.0787071482448803E-4</v>
      </c>
      <c r="AO402" s="25">
        <f t="shared" si="82"/>
        <v>2.1861924154375689E-4</v>
      </c>
      <c r="AP402" s="25">
        <f t="shared" si="83"/>
        <v>2.5836336038459229E-4</v>
      </c>
      <c r="AQ402" s="25">
        <f t="shared" si="84"/>
        <v>3.0433459414808052E-4</v>
      </c>
      <c r="AR402" s="25">
        <f t="shared" si="85"/>
        <v>4.1538515926043768E-4</v>
      </c>
      <c r="AS402" s="25">
        <f t="shared" si="86"/>
        <v>1.0804723642561481E-3</v>
      </c>
      <c r="AT402" s="33">
        <f t="shared" si="87"/>
        <v>3.1271186440677966E-2</v>
      </c>
      <c r="AV402">
        <f>IF(AL402&gt;'Data Spread &amp; Correlation'!C$8+'Data Spread &amp; Correlation'!C$9,1,0)</f>
        <v>0</v>
      </c>
      <c r="AW402">
        <f>IF(AM402&gt;'Data Spread &amp; Correlation'!D$8+'Data Spread &amp; Correlation'!D$9,1,0)</f>
        <v>0</v>
      </c>
    </row>
    <row r="403" spans="1:49" x14ac:dyDescent="0.2">
      <c r="A403" t="str">
        <f t="shared" si="88"/>
        <v>Utah</v>
      </c>
      <c r="B403" t="str">
        <f t="shared" si="89"/>
        <v>2012</v>
      </c>
      <c r="C403" s="11" t="s">
        <v>432</v>
      </c>
      <c r="D403" s="19">
        <v>48</v>
      </c>
      <c r="E403" s="20">
        <v>42</v>
      </c>
      <c r="F403" s="20">
        <v>46</v>
      </c>
      <c r="G403" s="20">
        <v>51</v>
      </c>
      <c r="H403" s="20">
        <v>58</v>
      </c>
      <c r="I403" s="20">
        <v>44</v>
      </c>
      <c r="J403" s="20">
        <v>55</v>
      </c>
      <c r="K403" s="20">
        <v>67</v>
      </c>
      <c r="L403" s="20">
        <v>58</v>
      </c>
      <c r="M403" s="20">
        <v>71</v>
      </c>
      <c r="N403" s="21">
        <v>145</v>
      </c>
      <c r="O403" s="21">
        <f t="shared" si="90"/>
        <v>685</v>
      </c>
      <c r="P403" s="22">
        <v>4927163</v>
      </c>
      <c r="Q403" s="23">
        <v>2386245</v>
      </c>
      <c r="R403" s="23">
        <v>2540918</v>
      </c>
      <c r="S403" s="23">
        <v>314565</v>
      </c>
      <c r="T403" s="23">
        <v>318015</v>
      </c>
      <c r="U403" s="23">
        <v>329460</v>
      </c>
      <c r="V403" s="23">
        <v>346825</v>
      </c>
      <c r="W403" s="23">
        <v>340477</v>
      </c>
      <c r="X403" s="23">
        <v>340908</v>
      </c>
      <c r="Y403" s="23">
        <v>313248</v>
      </c>
      <c r="Z403" s="23">
        <v>308942</v>
      </c>
      <c r="AA403" s="23">
        <v>328609</v>
      </c>
      <c r="AB403" s="23">
        <v>358069</v>
      </c>
      <c r="AC403" s="23">
        <v>371081</v>
      </c>
      <c r="AD403" s="23">
        <v>326311</v>
      </c>
      <c r="AE403" s="23">
        <v>272578</v>
      </c>
      <c r="AF403" s="23">
        <v>193348</v>
      </c>
      <c r="AG403" s="23">
        <v>151320</v>
      </c>
      <c r="AH403" s="23">
        <v>121704</v>
      </c>
      <c r="AI403" s="23">
        <v>99054</v>
      </c>
      <c r="AJ403" s="24">
        <v>95965</v>
      </c>
      <c r="AK403" s="32">
        <f t="shared" si="78"/>
        <v>2.8610938915645413E-4</v>
      </c>
      <c r="AL403" s="25">
        <f t="shared" si="79"/>
        <v>8.4945364685895205E-5</v>
      </c>
      <c r="AM403" s="25">
        <f t="shared" si="80"/>
        <v>6.6928366278579143E-5</v>
      </c>
      <c r="AN403" s="25">
        <f t="shared" si="81"/>
        <v>7.7963054684203765E-5</v>
      </c>
      <c r="AO403" s="25">
        <f t="shared" si="82"/>
        <v>9.0973114307718128E-5</v>
      </c>
      <c r="AP403" s="25">
        <f t="shared" si="83"/>
        <v>6.0344236439690049E-5</v>
      </c>
      <c r="AQ403" s="25">
        <f t="shared" si="84"/>
        <v>1.1187381968945831E-4</v>
      </c>
      <c r="AR403" s="25">
        <f t="shared" si="85"/>
        <v>1.6827787900240232E-4</v>
      </c>
      <c r="AS403" s="25">
        <f t="shared" si="86"/>
        <v>3.2161914856992723E-4</v>
      </c>
      <c r="AT403" s="33">
        <f t="shared" si="87"/>
        <v>7.1380190694524046E-3</v>
      </c>
      <c r="AV403">
        <f>IF(AL403&gt;'Data Spread &amp; Correlation'!C$8+'Data Spread &amp; Correlation'!C$9,1,0)</f>
        <v>0</v>
      </c>
      <c r="AW403">
        <f>IF(AM403&gt;'Data Spread &amp; Correlation'!D$8+'Data Spread &amp; Correlation'!D$9,1,0)</f>
        <v>0</v>
      </c>
    </row>
    <row r="404" spans="1:49" x14ac:dyDescent="0.2">
      <c r="A404" t="str">
        <f t="shared" si="88"/>
        <v>Utah</v>
      </c>
      <c r="B404" t="str">
        <f t="shared" si="89"/>
        <v>2013</v>
      </c>
      <c r="C404" s="11" t="s">
        <v>433</v>
      </c>
      <c r="D404" s="19">
        <v>49</v>
      </c>
      <c r="E404" s="20">
        <v>65</v>
      </c>
      <c r="F404" s="20">
        <v>55</v>
      </c>
      <c r="G404" s="20">
        <v>61</v>
      </c>
      <c r="H404" s="20">
        <v>63</v>
      </c>
      <c r="I404" s="20">
        <v>57</v>
      </c>
      <c r="J404" s="20">
        <v>49</v>
      </c>
      <c r="K404" s="20">
        <v>53</v>
      </c>
      <c r="L404" s="20">
        <v>62</v>
      </c>
      <c r="M404" s="20">
        <v>114</v>
      </c>
      <c r="N404" s="21">
        <v>175</v>
      </c>
      <c r="O404" s="21">
        <f t="shared" si="90"/>
        <v>803</v>
      </c>
      <c r="P404" s="22">
        <v>477841</v>
      </c>
      <c r="Q404" s="23">
        <v>236806</v>
      </c>
      <c r="R404" s="23">
        <v>241035</v>
      </c>
      <c r="S404" s="23">
        <v>29350</v>
      </c>
      <c r="T404" s="23">
        <v>31275</v>
      </c>
      <c r="U404" s="23">
        <v>30002</v>
      </c>
      <c r="V404" s="23">
        <v>34410</v>
      </c>
      <c r="W404" s="23">
        <v>37005</v>
      </c>
      <c r="X404" s="23">
        <v>28447</v>
      </c>
      <c r="Y404" s="23">
        <v>27844</v>
      </c>
      <c r="Z404" s="23">
        <v>26968</v>
      </c>
      <c r="AA404" s="23">
        <v>29970</v>
      </c>
      <c r="AB404" s="23">
        <v>32963</v>
      </c>
      <c r="AC404" s="23">
        <v>34110</v>
      </c>
      <c r="AD404" s="23">
        <v>31577</v>
      </c>
      <c r="AE404" s="23">
        <v>29030</v>
      </c>
      <c r="AF404" s="23">
        <v>23526</v>
      </c>
      <c r="AG404" s="23">
        <v>17141</v>
      </c>
      <c r="AH404" s="23">
        <v>13935</v>
      </c>
      <c r="AI404" s="23">
        <v>10269</v>
      </c>
      <c r="AJ404" s="24">
        <v>9982</v>
      </c>
      <c r="AK404" s="32">
        <f t="shared" si="78"/>
        <v>3.8841567291311753E-3</v>
      </c>
      <c r="AL404" s="25">
        <f t="shared" si="79"/>
        <v>7.9964750232550553E-4</v>
      </c>
      <c r="AM404" s="25">
        <f t="shared" si="80"/>
        <v>7.7014632780228248E-4</v>
      </c>
      <c r="AN404" s="25">
        <f t="shared" si="81"/>
        <v>1.0836545806612069E-3</v>
      </c>
      <c r="AO404" s="25">
        <f t="shared" si="82"/>
        <v>1.1064666830587658E-3</v>
      </c>
      <c r="AP404" s="25">
        <f t="shared" si="83"/>
        <v>8.4982034499724176E-4</v>
      </c>
      <c r="AQ404" s="25">
        <f t="shared" si="84"/>
        <v>8.7448644546009541E-4</v>
      </c>
      <c r="AR404" s="25">
        <f t="shared" si="85"/>
        <v>1.524577667396169E-3</v>
      </c>
      <c r="AS404" s="25">
        <f t="shared" si="86"/>
        <v>4.7099652949925633E-3</v>
      </c>
      <c r="AT404" s="33">
        <f t="shared" si="87"/>
        <v>8.0444800641154071E-2</v>
      </c>
      <c r="AV404">
        <f>IF(AL404&gt;'Data Spread &amp; Correlation'!C$8+'Data Spread &amp; Correlation'!C$9,1,0)</f>
        <v>0</v>
      </c>
      <c r="AW404">
        <f>IF(AM404&gt;'Data Spread &amp; Correlation'!D$8+'Data Spread &amp; Correlation'!D$9,1,0)</f>
        <v>0</v>
      </c>
    </row>
    <row r="405" spans="1:49" x14ac:dyDescent="0.2">
      <c r="A405" t="str">
        <f t="shared" si="88"/>
        <v>Utah</v>
      </c>
      <c r="B405" t="str">
        <f t="shared" si="89"/>
        <v>2014</v>
      </c>
      <c r="C405" s="11" t="s">
        <v>434</v>
      </c>
      <c r="D405" s="19">
        <v>56</v>
      </c>
      <c r="E405" s="20">
        <v>46</v>
      </c>
      <c r="F405" s="20">
        <v>54</v>
      </c>
      <c r="G405" s="20">
        <v>63</v>
      </c>
      <c r="H405" s="20">
        <v>71</v>
      </c>
      <c r="I405" s="20">
        <v>63</v>
      </c>
      <c r="J405" s="20">
        <v>53</v>
      </c>
      <c r="K405" s="20">
        <v>57</v>
      </c>
      <c r="L405" s="20">
        <v>40</v>
      </c>
      <c r="M405" s="20">
        <v>91</v>
      </c>
      <c r="N405" s="21">
        <v>153</v>
      </c>
      <c r="O405" s="21">
        <f t="shared" si="90"/>
        <v>747</v>
      </c>
      <c r="P405" s="22">
        <v>6062031</v>
      </c>
      <c r="Q405" s="23">
        <v>2952970</v>
      </c>
      <c r="R405" s="23">
        <v>3109061</v>
      </c>
      <c r="S405" s="23">
        <v>338703</v>
      </c>
      <c r="T405" s="23">
        <v>350780</v>
      </c>
      <c r="U405" s="23">
        <v>365337</v>
      </c>
      <c r="V405" s="23">
        <v>418848</v>
      </c>
      <c r="W405" s="23">
        <v>437581</v>
      </c>
      <c r="X405" s="23">
        <v>433479</v>
      </c>
      <c r="Y405" s="23">
        <v>398850</v>
      </c>
      <c r="Z405" s="23">
        <v>365136</v>
      </c>
      <c r="AA405" s="23">
        <v>406688</v>
      </c>
      <c r="AB405" s="23">
        <v>441432</v>
      </c>
      <c r="AC405" s="23">
        <v>454399</v>
      </c>
      <c r="AD405" s="23">
        <v>413348</v>
      </c>
      <c r="AE405" s="23">
        <v>352570</v>
      </c>
      <c r="AF405" s="23">
        <v>270993</v>
      </c>
      <c r="AG405" s="23">
        <v>201166</v>
      </c>
      <c r="AH405" s="23">
        <v>153887</v>
      </c>
      <c r="AI405" s="23">
        <v>126024</v>
      </c>
      <c r="AJ405" s="24">
        <v>132224</v>
      </c>
      <c r="AK405" s="32">
        <f t="shared" si="78"/>
        <v>3.0114879407622605E-4</v>
      </c>
      <c r="AL405" s="25">
        <f t="shared" si="79"/>
        <v>7.4010252514603063E-5</v>
      </c>
      <c r="AM405" s="25">
        <f t="shared" si="80"/>
        <v>6.3052512233938837E-5</v>
      </c>
      <c r="AN405" s="25">
        <f t="shared" si="81"/>
        <v>7.569122306203437E-5</v>
      </c>
      <c r="AO405" s="25">
        <f t="shared" si="82"/>
        <v>9.1989883704056888E-5</v>
      </c>
      <c r="AP405" s="25">
        <f t="shared" si="83"/>
        <v>7.0325764569433293E-5</v>
      </c>
      <c r="AQ405" s="25">
        <f t="shared" si="84"/>
        <v>7.4420499322381764E-5</v>
      </c>
      <c r="AR405" s="25">
        <f t="shared" si="85"/>
        <v>8.4717224494291113E-5</v>
      </c>
      <c r="AS405" s="25">
        <f t="shared" si="86"/>
        <v>3.2510333641764703E-4</v>
      </c>
      <c r="AT405" s="33">
        <f t="shared" si="87"/>
        <v>5.6495038722168441E-3</v>
      </c>
      <c r="AV405">
        <f>IF(AL405&gt;'Data Spread &amp; Correlation'!C$8+'Data Spread &amp; Correlation'!C$9,1,0)</f>
        <v>0</v>
      </c>
      <c r="AW405">
        <f>IF(AM405&gt;'Data Spread &amp; Correlation'!D$8+'Data Spread &amp; Correlation'!D$9,1,0)</f>
        <v>0</v>
      </c>
    </row>
    <row r="406" spans="1:49" x14ac:dyDescent="0.2">
      <c r="A406" t="str">
        <f t="shared" si="88"/>
        <v>Utah</v>
      </c>
      <c r="B406" t="str">
        <f t="shared" si="89"/>
        <v>2015</v>
      </c>
      <c r="C406" s="11" t="s">
        <v>435</v>
      </c>
      <c r="D406" s="19">
        <v>53</v>
      </c>
      <c r="E406" s="20">
        <v>51</v>
      </c>
      <c r="F406" s="20">
        <v>58</v>
      </c>
      <c r="G406" s="20">
        <v>51</v>
      </c>
      <c r="H406" s="20">
        <v>53</v>
      </c>
      <c r="I406" s="20">
        <v>61</v>
      </c>
      <c r="J406" s="20">
        <v>44</v>
      </c>
      <c r="K406" s="20">
        <v>48</v>
      </c>
      <c r="L406" s="20">
        <v>42</v>
      </c>
      <c r="M406" s="20">
        <v>54</v>
      </c>
      <c r="N406" s="21">
        <v>161</v>
      </c>
      <c r="O406" s="21">
        <f t="shared" si="90"/>
        <v>676</v>
      </c>
      <c r="P406" s="22">
        <v>1157085</v>
      </c>
      <c r="Q406" s="23">
        <v>572690</v>
      </c>
      <c r="R406" s="23">
        <v>584395</v>
      </c>
      <c r="S406" s="23">
        <v>68549</v>
      </c>
      <c r="T406" s="23">
        <v>79146</v>
      </c>
      <c r="U406" s="23">
        <v>83195</v>
      </c>
      <c r="V406" s="23">
        <v>80314</v>
      </c>
      <c r="W406" s="23">
        <v>66814</v>
      </c>
      <c r="X406" s="23">
        <v>60018</v>
      </c>
      <c r="Y406" s="23">
        <v>68145</v>
      </c>
      <c r="Z406" s="23">
        <v>72194</v>
      </c>
      <c r="AA406" s="23">
        <v>83485</v>
      </c>
      <c r="AB406" s="23">
        <v>84876</v>
      </c>
      <c r="AC406" s="23">
        <v>88019</v>
      </c>
      <c r="AD406" s="23">
        <v>79900</v>
      </c>
      <c r="AE406" s="23">
        <v>69365</v>
      </c>
      <c r="AF406" s="23">
        <v>58081</v>
      </c>
      <c r="AG406" s="23">
        <v>41973</v>
      </c>
      <c r="AH406" s="23">
        <v>29921</v>
      </c>
      <c r="AI406" s="23">
        <v>22085</v>
      </c>
      <c r="AJ406" s="24">
        <v>20616</v>
      </c>
      <c r="AK406" s="32">
        <f t="shared" si="78"/>
        <v>1.5171629053669638E-3</v>
      </c>
      <c r="AL406" s="25">
        <f t="shared" si="79"/>
        <v>2.7103442753216995E-4</v>
      </c>
      <c r="AM406" s="25">
        <f t="shared" si="80"/>
        <v>3.9421456147028437E-4</v>
      </c>
      <c r="AN406" s="25">
        <f t="shared" si="81"/>
        <v>3.9793076004775168E-4</v>
      </c>
      <c r="AO406" s="25">
        <f t="shared" si="82"/>
        <v>3.4044411898843133E-4</v>
      </c>
      <c r="AP406" s="25">
        <f t="shared" si="83"/>
        <v>3.5281529251858062E-4</v>
      </c>
      <c r="AQ406" s="25">
        <f t="shared" si="84"/>
        <v>3.2157572103306203E-4</v>
      </c>
      <c r="AR406" s="25">
        <f t="shared" si="85"/>
        <v>4.1977332240590083E-4</v>
      </c>
      <c r="AS406" s="25">
        <f t="shared" si="86"/>
        <v>1.0383417298004077E-3</v>
      </c>
      <c r="AT406" s="33">
        <f t="shared" si="87"/>
        <v>3.2790065968180057E-2</v>
      </c>
      <c r="AV406">
        <f>IF(AL406&gt;'Data Spread &amp; Correlation'!C$8+'Data Spread &amp; Correlation'!C$9,1,0)</f>
        <v>0</v>
      </c>
      <c r="AW406">
        <f>IF(AM406&gt;'Data Spread &amp; Correlation'!D$8+'Data Spread &amp; Correlation'!D$9,1,0)</f>
        <v>0</v>
      </c>
    </row>
    <row r="407" spans="1:49" x14ac:dyDescent="0.2">
      <c r="A407" t="str">
        <f t="shared" si="88"/>
        <v>Utah</v>
      </c>
      <c r="B407" t="str">
        <f t="shared" si="89"/>
        <v>2016</v>
      </c>
      <c r="C407" s="11" t="s">
        <v>436</v>
      </c>
      <c r="D407" s="19">
        <v>61</v>
      </c>
      <c r="E407" s="20">
        <v>59</v>
      </c>
      <c r="F407" s="20">
        <v>45</v>
      </c>
      <c r="G407" s="20">
        <v>66</v>
      </c>
      <c r="H407" s="20">
        <v>39</v>
      </c>
      <c r="I407" s="20">
        <v>67</v>
      </c>
      <c r="J407" s="20">
        <v>54</v>
      </c>
      <c r="K407" s="20">
        <v>57</v>
      </c>
      <c r="L407" s="20">
        <v>55</v>
      </c>
      <c r="M407" s="20">
        <v>78</v>
      </c>
      <c r="N407" s="21">
        <v>157</v>
      </c>
      <c r="O407" s="21">
        <f t="shared" si="90"/>
        <v>738</v>
      </c>
      <c r="P407" s="22">
        <v>16134553</v>
      </c>
      <c r="Q407" s="23">
        <v>7989321</v>
      </c>
      <c r="R407" s="23">
        <v>8145232</v>
      </c>
      <c r="S407" s="23">
        <v>1041861</v>
      </c>
      <c r="T407" s="23">
        <v>1048311</v>
      </c>
      <c r="U407" s="23">
        <v>1043775</v>
      </c>
      <c r="V407" s="23">
        <v>1094863</v>
      </c>
      <c r="W407" s="23">
        <v>1216794</v>
      </c>
      <c r="X407" s="23">
        <v>1247964</v>
      </c>
      <c r="Y407" s="23">
        <v>1180718</v>
      </c>
      <c r="Z407" s="23">
        <v>1094114</v>
      </c>
      <c r="AA407" s="23">
        <v>1101367</v>
      </c>
      <c r="AB407" s="23">
        <v>1092861</v>
      </c>
      <c r="AC407" s="23">
        <v>1096104</v>
      </c>
      <c r="AD407" s="23">
        <v>1010766</v>
      </c>
      <c r="AE407" s="23">
        <v>860444</v>
      </c>
      <c r="AF407" s="23">
        <v>672093</v>
      </c>
      <c r="AG407" s="23">
        <v>469512</v>
      </c>
      <c r="AH407" s="23">
        <v>340397</v>
      </c>
      <c r="AI407" s="23">
        <v>257451</v>
      </c>
      <c r="AJ407" s="24">
        <v>272861</v>
      </c>
      <c r="AK407" s="32">
        <f t="shared" si="78"/>
        <v>1.1517851229674592E-4</v>
      </c>
      <c r="AL407" s="25">
        <f t="shared" si="79"/>
        <v>2.5811558415858622E-5</v>
      </c>
      <c r="AM407" s="25">
        <f t="shared" si="80"/>
        <v>1.9466555808236258E-5</v>
      </c>
      <c r="AN407" s="25">
        <f t="shared" si="81"/>
        <v>2.7175233315847856E-5</v>
      </c>
      <c r="AO407" s="25">
        <f t="shared" si="82"/>
        <v>1.7763761107474855E-5</v>
      </c>
      <c r="AP407" s="25">
        <f t="shared" si="83"/>
        <v>3.0608072764982539E-5</v>
      </c>
      <c r="AQ407" s="25">
        <f t="shared" si="84"/>
        <v>3.0461572992876266E-5</v>
      </c>
      <c r="AR407" s="25">
        <f t="shared" si="85"/>
        <v>4.8177784785455564E-5</v>
      </c>
      <c r="AS407" s="25">
        <f t="shared" si="86"/>
        <v>1.3046794502950582E-4</v>
      </c>
      <c r="AT407" s="33">
        <f t="shared" si="87"/>
        <v>2.7046738082760085E-3</v>
      </c>
      <c r="AV407">
        <f>IF(AL407&gt;'Data Spread &amp; Correlation'!C$8+'Data Spread &amp; Correlation'!C$9,1,0)</f>
        <v>0</v>
      </c>
      <c r="AW407">
        <f>IF(AM407&gt;'Data Spread &amp; Correlation'!D$8+'Data Spread &amp; Correlation'!D$9,1,0)</f>
        <v>0</v>
      </c>
    </row>
    <row r="408" spans="1:49" x14ac:dyDescent="0.2">
      <c r="A408" t="str">
        <f t="shared" si="88"/>
        <v>Utah</v>
      </c>
      <c r="B408" t="str">
        <f t="shared" si="89"/>
        <v>2017</v>
      </c>
      <c r="C408" s="11" t="s">
        <v>437</v>
      </c>
      <c r="D408" s="19">
        <v>58</v>
      </c>
      <c r="E408" s="20">
        <v>58</v>
      </c>
      <c r="F408" s="20">
        <v>55</v>
      </c>
      <c r="G408" s="20">
        <v>48</v>
      </c>
      <c r="H408" s="20">
        <v>57</v>
      </c>
      <c r="I408" s="20">
        <v>44</v>
      </c>
      <c r="J408" s="20">
        <v>54</v>
      </c>
      <c r="K408" s="20">
        <v>51</v>
      </c>
      <c r="L408" s="20">
        <v>50</v>
      </c>
      <c r="M408" s="20">
        <v>89</v>
      </c>
      <c r="N408" s="21">
        <v>105</v>
      </c>
      <c r="O408" s="21">
        <f t="shared" si="90"/>
        <v>669</v>
      </c>
      <c r="P408" s="22">
        <v>1260757</v>
      </c>
      <c r="Q408" s="23">
        <v>613328</v>
      </c>
      <c r="R408" s="23">
        <v>647429</v>
      </c>
      <c r="S408" s="23">
        <v>72071</v>
      </c>
      <c r="T408" s="23">
        <v>78786</v>
      </c>
      <c r="U408" s="23">
        <v>81853</v>
      </c>
      <c r="V408" s="23">
        <v>79782</v>
      </c>
      <c r="W408" s="23">
        <v>75361</v>
      </c>
      <c r="X408" s="23">
        <v>74454</v>
      </c>
      <c r="Y408" s="23">
        <v>75973</v>
      </c>
      <c r="Z408" s="23">
        <v>74780</v>
      </c>
      <c r="AA408" s="23">
        <v>82181</v>
      </c>
      <c r="AB408" s="23">
        <v>88272</v>
      </c>
      <c r="AC408" s="23">
        <v>95202</v>
      </c>
      <c r="AD408" s="23">
        <v>90071</v>
      </c>
      <c r="AE408" s="23">
        <v>82862</v>
      </c>
      <c r="AF408" s="23">
        <v>68882</v>
      </c>
      <c r="AG408" s="23">
        <v>52159</v>
      </c>
      <c r="AH408" s="23">
        <v>36817</v>
      </c>
      <c r="AI408" s="23">
        <v>25104</v>
      </c>
      <c r="AJ408" s="24">
        <v>26299</v>
      </c>
      <c r="AK408" s="32">
        <f t="shared" si="78"/>
        <v>1.6095239416686322E-3</v>
      </c>
      <c r="AL408" s="25">
        <f t="shared" si="79"/>
        <v>3.361574710997952E-4</v>
      </c>
      <c r="AM408" s="25">
        <f t="shared" si="80"/>
        <v>3.5451164409609201E-4</v>
      </c>
      <c r="AN408" s="25">
        <f t="shared" si="81"/>
        <v>3.1909165242941759E-4</v>
      </c>
      <c r="AO408" s="25">
        <f t="shared" si="82"/>
        <v>3.6314753346372667E-4</v>
      </c>
      <c r="AP408" s="25">
        <f t="shared" si="83"/>
        <v>2.3981599572691498E-4</v>
      </c>
      <c r="AQ408" s="25">
        <f t="shared" si="84"/>
        <v>2.9491190229742153E-4</v>
      </c>
      <c r="AR408" s="25">
        <f t="shared" si="85"/>
        <v>4.1308317016548111E-4</v>
      </c>
      <c r="AS408" s="25">
        <f t="shared" si="86"/>
        <v>1.4373152888357745E-3</v>
      </c>
      <c r="AT408" s="33">
        <f t="shared" si="87"/>
        <v>2.5438229590478725E-2</v>
      </c>
      <c r="AV408">
        <f>IF(AL408&gt;'Data Spread &amp; Correlation'!C$8+'Data Spread &amp; Correlation'!C$9,1,0)</f>
        <v>0</v>
      </c>
      <c r="AW408">
        <f>IF(AM408&gt;'Data Spread &amp; Correlation'!D$8+'Data Spread &amp; Correlation'!D$9,1,0)</f>
        <v>0</v>
      </c>
    </row>
    <row r="409" spans="1:49" x14ac:dyDescent="0.2">
      <c r="A409" t="str">
        <f t="shared" si="88"/>
        <v>Vermont</v>
      </c>
      <c r="B409" t="str">
        <f t="shared" si="89"/>
        <v>2009</v>
      </c>
      <c r="C409" s="11" t="s">
        <v>438</v>
      </c>
      <c r="D409" s="19">
        <v>46</v>
      </c>
      <c r="E409" s="20">
        <v>44</v>
      </c>
      <c r="F409" s="20">
        <v>53</v>
      </c>
      <c r="G409" s="20">
        <v>42</v>
      </c>
      <c r="H409" s="20">
        <v>55</v>
      </c>
      <c r="I409" s="20">
        <v>48</v>
      </c>
      <c r="J409" s="20">
        <v>60</v>
      </c>
      <c r="K409" s="20">
        <v>55</v>
      </c>
      <c r="L409" s="20">
        <v>41</v>
      </c>
      <c r="M409" s="20">
        <v>50</v>
      </c>
      <c r="N409" s="21">
        <v>61</v>
      </c>
      <c r="O409" s="21">
        <f t="shared" si="90"/>
        <v>555</v>
      </c>
      <c r="P409" s="22">
        <v>793435</v>
      </c>
      <c r="Q409" s="23">
        <v>397400</v>
      </c>
      <c r="R409" s="23">
        <v>396035</v>
      </c>
      <c r="S409" s="23">
        <v>71617</v>
      </c>
      <c r="T409" s="23">
        <v>61158</v>
      </c>
      <c r="U409" s="23">
        <v>59221</v>
      </c>
      <c r="V409" s="23">
        <v>67361</v>
      </c>
      <c r="W409" s="23">
        <v>63895</v>
      </c>
      <c r="X409" s="23">
        <v>52503</v>
      </c>
      <c r="Y409" s="23">
        <v>47781</v>
      </c>
      <c r="Z409" s="23">
        <v>50385</v>
      </c>
      <c r="AA409" s="23">
        <v>51244</v>
      </c>
      <c r="AB409" s="23">
        <v>52256</v>
      </c>
      <c r="AC409" s="23">
        <v>47620</v>
      </c>
      <c r="AD409" s="23">
        <v>40610</v>
      </c>
      <c r="AE409" s="23">
        <v>33764</v>
      </c>
      <c r="AF409" s="23">
        <v>26202</v>
      </c>
      <c r="AG409" s="23">
        <v>22747</v>
      </c>
      <c r="AH409" s="23">
        <v>19813</v>
      </c>
      <c r="AI409" s="23">
        <v>13529</v>
      </c>
      <c r="AJ409" s="24">
        <v>11580</v>
      </c>
      <c r="AK409" s="32">
        <f t="shared" si="78"/>
        <v>1.256684865325272E-3</v>
      </c>
      <c r="AL409" s="25">
        <f t="shared" si="79"/>
        <v>4.9842580516535272E-4</v>
      </c>
      <c r="AM409" s="25">
        <f t="shared" si="80"/>
        <v>4.0379106478941913E-4</v>
      </c>
      <c r="AN409" s="25">
        <f t="shared" si="81"/>
        <v>4.1881057795859758E-4</v>
      </c>
      <c r="AO409" s="25">
        <f t="shared" si="82"/>
        <v>5.4118411083450585E-4</v>
      </c>
      <c r="AP409" s="25">
        <f t="shared" si="83"/>
        <v>4.8059593896431575E-4</v>
      </c>
      <c r="AQ409" s="25">
        <f t="shared" si="84"/>
        <v>7.3950574125366392E-4</v>
      </c>
      <c r="AR409" s="25">
        <f t="shared" si="85"/>
        <v>8.3760648838587099E-4</v>
      </c>
      <c r="AS409" s="25">
        <f t="shared" si="86"/>
        <v>1.4996101013736429E-3</v>
      </c>
      <c r="AT409" s="33">
        <f t="shared" si="87"/>
        <v>4.792746113989637E-2</v>
      </c>
      <c r="AV409">
        <f>IF(AL409&gt;'Data Spread &amp; Correlation'!C$8+'Data Spread &amp; Correlation'!C$9,1,0)</f>
        <v>0</v>
      </c>
      <c r="AW409">
        <f>IF(AM409&gt;'Data Spread &amp; Correlation'!D$8+'Data Spread &amp; Correlation'!D$9,1,0)</f>
        <v>0</v>
      </c>
    </row>
    <row r="410" spans="1:49" x14ac:dyDescent="0.2">
      <c r="A410" t="str">
        <f t="shared" si="88"/>
        <v>Vermont</v>
      </c>
      <c r="B410" t="str">
        <f t="shared" si="89"/>
        <v>2010</v>
      </c>
      <c r="C410" s="11" t="s">
        <v>439</v>
      </c>
      <c r="D410" s="19">
        <v>60</v>
      </c>
      <c r="E410" s="20">
        <v>58</v>
      </c>
      <c r="F410" s="20">
        <v>50</v>
      </c>
      <c r="G410" s="20">
        <v>44</v>
      </c>
      <c r="H410" s="20">
        <v>47</v>
      </c>
      <c r="I410" s="20">
        <v>41</v>
      </c>
      <c r="J410" s="20">
        <v>55</v>
      </c>
      <c r="K410" s="20">
        <v>61</v>
      </c>
      <c r="L410" s="20">
        <v>67</v>
      </c>
      <c r="M410" s="20">
        <v>49</v>
      </c>
      <c r="N410" s="21">
        <v>49</v>
      </c>
      <c r="O410" s="21">
        <f t="shared" si="90"/>
        <v>581</v>
      </c>
      <c r="P410" s="22">
        <v>1177254</v>
      </c>
      <c r="Q410" s="23">
        <v>579960</v>
      </c>
      <c r="R410" s="23">
        <v>597294</v>
      </c>
      <c r="S410" s="23">
        <v>103701</v>
      </c>
      <c r="T410" s="23">
        <v>101563</v>
      </c>
      <c r="U410" s="23">
        <v>97811</v>
      </c>
      <c r="V410" s="23">
        <v>100232</v>
      </c>
      <c r="W410" s="23">
        <v>90127</v>
      </c>
      <c r="X410" s="23">
        <v>79844</v>
      </c>
      <c r="Y410" s="23">
        <v>78021</v>
      </c>
      <c r="Z410" s="23">
        <v>77104</v>
      </c>
      <c r="AA410" s="23">
        <v>74217</v>
      </c>
      <c r="AB410" s="23">
        <v>71822</v>
      </c>
      <c r="AC410" s="23">
        <v>65719</v>
      </c>
      <c r="AD410" s="23">
        <v>56518</v>
      </c>
      <c r="AE410" s="23">
        <v>50059</v>
      </c>
      <c r="AF410" s="23">
        <v>40288</v>
      </c>
      <c r="AG410" s="23">
        <v>33059</v>
      </c>
      <c r="AH410" s="23">
        <v>26035</v>
      </c>
      <c r="AI410" s="23">
        <v>18645</v>
      </c>
      <c r="AJ410" s="24">
        <v>14208</v>
      </c>
      <c r="AK410" s="32">
        <f t="shared" si="78"/>
        <v>1.1378868091918111E-3</v>
      </c>
      <c r="AL410" s="25">
        <f t="shared" si="79"/>
        <v>2.7586345260665886E-4</v>
      </c>
      <c r="AM410" s="25">
        <f t="shared" si="80"/>
        <v>2.6266160255096949E-4</v>
      </c>
      <c r="AN410" s="25">
        <f t="shared" si="81"/>
        <v>2.7871915877490259E-4</v>
      </c>
      <c r="AO410" s="25">
        <f t="shared" si="82"/>
        <v>3.1059800027755568E-4</v>
      </c>
      <c r="AP410" s="25">
        <f t="shared" si="83"/>
        <v>2.98092932289281E-4</v>
      </c>
      <c r="AQ410" s="25">
        <f t="shared" si="84"/>
        <v>5.7235613687756266E-4</v>
      </c>
      <c r="AR410" s="25">
        <f t="shared" si="85"/>
        <v>9.1346612676728432E-4</v>
      </c>
      <c r="AS410" s="25">
        <f t="shared" si="86"/>
        <v>1.0966875559534467E-3</v>
      </c>
      <c r="AT410" s="33">
        <f t="shared" si="87"/>
        <v>4.0892454954954957E-2</v>
      </c>
      <c r="AV410">
        <f>IF(AL410&gt;'Data Spread &amp; Correlation'!C$8+'Data Spread &amp; Correlation'!C$9,1,0)</f>
        <v>0</v>
      </c>
      <c r="AW410">
        <f>IF(AM410&gt;'Data Spread &amp; Correlation'!D$8+'Data Spread &amp; Correlation'!D$9,1,0)</f>
        <v>0</v>
      </c>
    </row>
    <row r="411" spans="1:49" x14ac:dyDescent="0.2">
      <c r="A411" t="str">
        <f t="shared" si="88"/>
        <v>Vermont</v>
      </c>
      <c r="B411" t="str">
        <f t="shared" si="89"/>
        <v>2011</v>
      </c>
      <c r="C411" s="11" t="s">
        <v>440</v>
      </c>
      <c r="D411" s="19">
        <v>70</v>
      </c>
      <c r="E411" s="20">
        <v>59</v>
      </c>
      <c r="F411" s="20">
        <v>49</v>
      </c>
      <c r="G411" s="20">
        <v>51</v>
      </c>
      <c r="H411" s="20">
        <v>66</v>
      </c>
      <c r="I411" s="20">
        <v>26</v>
      </c>
      <c r="J411" s="20">
        <v>63</v>
      </c>
      <c r="K411" s="20">
        <v>61</v>
      </c>
      <c r="L411" s="20">
        <v>61</v>
      </c>
      <c r="M411" s="20">
        <v>55</v>
      </c>
      <c r="N411" s="21">
        <v>36</v>
      </c>
      <c r="O411" s="21">
        <f t="shared" si="90"/>
        <v>597</v>
      </c>
      <c r="P411" s="22">
        <v>152577</v>
      </c>
      <c r="Q411" s="23">
        <v>75343</v>
      </c>
      <c r="R411" s="23">
        <v>77234</v>
      </c>
      <c r="S411" s="23">
        <v>10252</v>
      </c>
      <c r="T411" s="23">
        <v>10244</v>
      </c>
      <c r="U411" s="23">
        <v>10429</v>
      </c>
      <c r="V411" s="23">
        <v>12674</v>
      </c>
      <c r="W411" s="23">
        <v>10754</v>
      </c>
      <c r="X411" s="23">
        <v>8955</v>
      </c>
      <c r="Y411" s="23">
        <v>8419</v>
      </c>
      <c r="Z411" s="23">
        <v>8659</v>
      </c>
      <c r="AA411" s="23">
        <v>8933</v>
      </c>
      <c r="AB411" s="23">
        <v>10466</v>
      </c>
      <c r="AC411" s="23">
        <v>10993</v>
      </c>
      <c r="AD411" s="23">
        <v>9770</v>
      </c>
      <c r="AE411" s="23">
        <v>8856</v>
      </c>
      <c r="AF411" s="23">
        <v>6768</v>
      </c>
      <c r="AG411" s="23">
        <v>5118</v>
      </c>
      <c r="AH411" s="23">
        <v>4403</v>
      </c>
      <c r="AI411" s="23">
        <v>3308</v>
      </c>
      <c r="AJ411" s="24">
        <v>3591</v>
      </c>
      <c r="AK411" s="32">
        <f t="shared" si="78"/>
        <v>1.258291065158018E-2</v>
      </c>
      <c r="AL411" s="25">
        <f t="shared" si="79"/>
        <v>3.0474531998258597E-3</v>
      </c>
      <c r="AM411" s="25">
        <f t="shared" si="80"/>
        <v>2.0915144271811507E-3</v>
      </c>
      <c r="AN411" s="25">
        <f t="shared" si="81"/>
        <v>2.9354207436399216E-3</v>
      </c>
      <c r="AO411" s="25">
        <f t="shared" si="82"/>
        <v>3.751705320600273E-3</v>
      </c>
      <c r="AP411" s="25">
        <f t="shared" si="83"/>
        <v>1.2116128430961369E-3</v>
      </c>
      <c r="AQ411" s="25">
        <f t="shared" si="84"/>
        <v>3.2749919467411144E-3</v>
      </c>
      <c r="AR411" s="25">
        <f t="shared" si="85"/>
        <v>5.1320881709574287E-3</v>
      </c>
      <c r="AS411" s="25">
        <f t="shared" si="86"/>
        <v>7.1326676176890159E-3</v>
      </c>
      <c r="AT411" s="33">
        <f t="shared" si="87"/>
        <v>0.16624895572263992</v>
      </c>
      <c r="AV411">
        <f>IF(AL411&gt;'Data Spread &amp; Correlation'!C$8+'Data Spread &amp; Correlation'!C$9,1,0)</f>
        <v>0</v>
      </c>
      <c r="AW411">
        <f>IF(AM411&gt;'Data Spread &amp; Correlation'!D$8+'Data Spread &amp; Correlation'!D$9,1,0)</f>
        <v>0</v>
      </c>
    </row>
    <row r="412" spans="1:49" x14ac:dyDescent="0.2">
      <c r="A412" t="str">
        <f t="shared" si="88"/>
        <v>Vermont</v>
      </c>
      <c r="B412" t="str">
        <f t="shared" si="89"/>
        <v>2012</v>
      </c>
      <c r="C412" s="11" t="s">
        <v>441</v>
      </c>
      <c r="D412" s="19">
        <v>47</v>
      </c>
      <c r="E412" s="20">
        <v>68</v>
      </c>
      <c r="F412" s="20">
        <v>45</v>
      </c>
      <c r="G412" s="20">
        <v>36</v>
      </c>
      <c r="H412" s="20">
        <v>59</v>
      </c>
      <c r="I412" s="20">
        <v>52</v>
      </c>
      <c r="J412" s="20">
        <v>47</v>
      </c>
      <c r="K412" s="20">
        <v>64</v>
      </c>
      <c r="L412" s="20">
        <v>57</v>
      </c>
      <c r="M412" s="20">
        <v>61</v>
      </c>
      <c r="N412" s="21">
        <v>58</v>
      </c>
      <c r="O412" s="21">
        <f t="shared" si="90"/>
        <v>594</v>
      </c>
      <c r="P412" s="22">
        <v>802226</v>
      </c>
      <c r="Q412" s="23">
        <v>393111</v>
      </c>
      <c r="R412" s="23">
        <v>409115</v>
      </c>
      <c r="S412" s="23">
        <v>48878</v>
      </c>
      <c r="T412" s="23">
        <v>52842</v>
      </c>
      <c r="U412" s="23">
        <v>51847</v>
      </c>
      <c r="V412" s="23">
        <v>60478</v>
      </c>
      <c r="W412" s="23">
        <v>62350</v>
      </c>
      <c r="X412" s="23">
        <v>48783</v>
      </c>
      <c r="Y412" s="23">
        <v>47653</v>
      </c>
      <c r="Z412" s="23">
        <v>47726</v>
      </c>
      <c r="AA412" s="23">
        <v>52408</v>
      </c>
      <c r="AB412" s="23">
        <v>56721</v>
      </c>
      <c r="AC412" s="23">
        <v>59723</v>
      </c>
      <c r="AD412" s="23">
        <v>54291</v>
      </c>
      <c r="AE412" s="23">
        <v>45354</v>
      </c>
      <c r="AF412" s="23">
        <v>35363</v>
      </c>
      <c r="AG412" s="23">
        <v>25685</v>
      </c>
      <c r="AH412" s="23">
        <v>20547</v>
      </c>
      <c r="AI412" s="23">
        <v>16430</v>
      </c>
      <c r="AJ412" s="24">
        <v>15117</v>
      </c>
      <c r="AK412" s="32">
        <f t="shared" si="78"/>
        <v>2.3527967592782027E-3</v>
      </c>
      <c r="AL412" s="25">
        <f t="shared" si="79"/>
        <v>4.489487911814995E-4</v>
      </c>
      <c r="AM412" s="25">
        <f t="shared" si="80"/>
        <v>3.6636597518481127E-4</v>
      </c>
      <c r="AN412" s="25">
        <f t="shared" si="81"/>
        <v>3.733045750549587E-4</v>
      </c>
      <c r="AO412" s="25">
        <f t="shared" si="82"/>
        <v>5.8921045798629836E-4</v>
      </c>
      <c r="AP412" s="25">
        <f t="shared" si="83"/>
        <v>4.465665899488166E-4</v>
      </c>
      <c r="AQ412" s="25">
        <f t="shared" si="84"/>
        <v>6.4228009433488881E-4</v>
      </c>
      <c r="AR412" s="25">
        <f t="shared" si="85"/>
        <v>9.336915214257633E-4</v>
      </c>
      <c r="AS412" s="25">
        <f t="shared" si="86"/>
        <v>1.6496741217513591E-3</v>
      </c>
      <c r="AT412" s="33">
        <f t="shared" si="87"/>
        <v>3.9293510617185952E-2</v>
      </c>
      <c r="AV412">
        <f>IF(AL412&gt;'Data Spread &amp; Correlation'!C$8+'Data Spread &amp; Correlation'!C$9,1,0)</f>
        <v>0</v>
      </c>
      <c r="AW412">
        <f>IF(AM412&gt;'Data Spread &amp; Correlation'!D$8+'Data Spread &amp; Correlation'!D$9,1,0)</f>
        <v>0</v>
      </c>
    </row>
    <row r="413" spans="1:49" x14ac:dyDescent="0.2">
      <c r="A413" t="str">
        <f t="shared" si="88"/>
        <v>Vermont</v>
      </c>
      <c r="B413" t="str">
        <f t="shared" si="89"/>
        <v>2013</v>
      </c>
      <c r="C413" s="11" t="s">
        <v>442</v>
      </c>
      <c r="D413" s="19">
        <v>49</v>
      </c>
      <c r="E413" s="20">
        <v>39</v>
      </c>
      <c r="F413" s="20">
        <v>61</v>
      </c>
      <c r="G413" s="20">
        <v>53</v>
      </c>
      <c r="H413" s="20">
        <v>41</v>
      </c>
      <c r="I413" s="20">
        <v>51</v>
      </c>
      <c r="J413" s="20">
        <v>49</v>
      </c>
      <c r="K413" s="20">
        <v>53</v>
      </c>
      <c r="L413" s="20">
        <v>62</v>
      </c>
      <c r="M413" s="20">
        <v>54</v>
      </c>
      <c r="N413" s="21">
        <v>70</v>
      </c>
      <c r="O413" s="21">
        <f t="shared" si="90"/>
        <v>582</v>
      </c>
      <c r="P413" s="22">
        <v>127570</v>
      </c>
      <c r="Q413" s="23">
        <v>63961</v>
      </c>
      <c r="R413" s="23">
        <v>63609</v>
      </c>
      <c r="S413" s="23">
        <v>8605</v>
      </c>
      <c r="T413" s="23">
        <v>8729</v>
      </c>
      <c r="U413" s="23">
        <v>9185</v>
      </c>
      <c r="V413" s="23">
        <v>8330</v>
      </c>
      <c r="W413" s="23">
        <v>6598</v>
      </c>
      <c r="X413" s="23">
        <v>7386</v>
      </c>
      <c r="Y413" s="23">
        <v>7587</v>
      </c>
      <c r="Z413" s="23">
        <v>7332</v>
      </c>
      <c r="AA413" s="23">
        <v>7536</v>
      </c>
      <c r="AB413" s="23">
        <v>8703</v>
      </c>
      <c r="AC413" s="23">
        <v>9671</v>
      </c>
      <c r="AD413" s="23">
        <v>9151</v>
      </c>
      <c r="AE413" s="23">
        <v>7546</v>
      </c>
      <c r="AF413" s="23">
        <v>5985</v>
      </c>
      <c r="AG413" s="23">
        <v>4364</v>
      </c>
      <c r="AH413" s="23">
        <v>3997</v>
      </c>
      <c r="AI413" s="23">
        <v>3275</v>
      </c>
      <c r="AJ413" s="24">
        <v>3537</v>
      </c>
      <c r="AK413" s="32">
        <f t="shared" si="78"/>
        <v>1.0226612434631029E-2</v>
      </c>
      <c r="AL413" s="25">
        <f t="shared" si="79"/>
        <v>2.7352908339845932E-3</v>
      </c>
      <c r="AM413" s="25">
        <f t="shared" si="80"/>
        <v>4.0862808145766347E-3</v>
      </c>
      <c r="AN413" s="25">
        <f t="shared" si="81"/>
        <v>3.5397048019768919E-3</v>
      </c>
      <c r="AO413" s="25">
        <f t="shared" si="82"/>
        <v>2.757600215227334E-3</v>
      </c>
      <c r="AP413" s="25">
        <f t="shared" si="83"/>
        <v>2.7756612604767608E-3</v>
      </c>
      <c r="AQ413" s="25">
        <f t="shared" si="84"/>
        <v>3.1742229142959814E-3</v>
      </c>
      <c r="AR413" s="25">
        <f t="shared" si="85"/>
        <v>5.9909169968112861E-3</v>
      </c>
      <c r="AS413" s="25">
        <f t="shared" si="86"/>
        <v>7.4257425742574254E-3</v>
      </c>
      <c r="AT413" s="33">
        <f t="shared" si="87"/>
        <v>0.1645462256149279</v>
      </c>
      <c r="AV413">
        <f>IF(AL413&gt;'Data Spread &amp; Correlation'!C$8+'Data Spread &amp; Correlation'!C$9,1,0)</f>
        <v>0</v>
      </c>
      <c r="AW413">
        <f>IF(AM413&gt;'Data Spread &amp; Correlation'!D$8+'Data Spread &amp; Correlation'!D$9,1,0)</f>
        <v>0</v>
      </c>
    </row>
    <row r="414" spans="1:49" x14ac:dyDescent="0.2">
      <c r="A414" t="str">
        <f t="shared" si="88"/>
        <v>Vermont</v>
      </c>
      <c r="B414" t="str">
        <f t="shared" si="89"/>
        <v>2014</v>
      </c>
      <c r="C414" s="11" t="s">
        <v>443</v>
      </c>
      <c r="D414" s="19">
        <v>44</v>
      </c>
      <c r="E414" s="20">
        <v>60</v>
      </c>
      <c r="F414" s="20">
        <v>43</v>
      </c>
      <c r="G414" s="20">
        <v>71</v>
      </c>
      <c r="H414" s="20">
        <v>54</v>
      </c>
      <c r="I414" s="20">
        <v>56</v>
      </c>
      <c r="J414" s="20">
        <v>33</v>
      </c>
      <c r="K414" s="20">
        <v>48</v>
      </c>
      <c r="L414" s="20">
        <v>59</v>
      </c>
      <c r="M414" s="20">
        <v>55</v>
      </c>
      <c r="N414" s="21">
        <v>44</v>
      </c>
      <c r="O414" s="21">
        <f t="shared" si="90"/>
        <v>567</v>
      </c>
      <c r="P414" s="22">
        <v>482528</v>
      </c>
      <c r="Q414" s="23">
        <v>241349</v>
      </c>
      <c r="R414" s="23">
        <v>241179</v>
      </c>
      <c r="S414" s="23">
        <v>26845</v>
      </c>
      <c r="T414" s="23">
        <v>30045</v>
      </c>
      <c r="U414" s="23">
        <v>32147</v>
      </c>
      <c r="V414" s="23">
        <v>32885</v>
      </c>
      <c r="W414" s="23">
        <v>29667</v>
      </c>
      <c r="X414" s="23">
        <v>26146</v>
      </c>
      <c r="Y414" s="23">
        <v>27237</v>
      </c>
      <c r="Z414" s="23">
        <v>26522</v>
      </c>
      <c r="AA414" s="23">
        <v>31627</v>
      </c>
      <c r="AB414" s="23">
        <v>33885</v>
      </c>
      <c r="AC414" s="23">
        <v>36857</v>
      </c>
      <c r="AD414" s="23">
        <v>36428</v>
      </c>
      <c r="AE414" s="23">
        <v>32116</v>
      </c>
      <c r="AF414" s="23">
        <v>25554</v>
      </c>
      <c r="AG414" s="23">
        <v>19855</v>
      </c>
      <c r="AH414" s="23">
        <v>14447</v>
      </c>
      <c r="AI414" s="23">
        <v>10646</v>
      </c>
      <c r="AJ414" s="24">
        <v>9847</v>
      </c>
      <c r="AK414" s="32">
        <f t="shared" si="78"/>
        <v>3.87409200968523E-3</v>
      </c>
      <c r="AL414" s="25">
        <f t="shared" si="79"/>
        <v>5.3061487007975304E-4</v>
      </c>
      <c r="AM414" s="25">
        <f t="shared" si="80"/>
        <v>6.8742805985420126E-4</v>
      </c>
      <c r="AN414" s="25">
        <f t="shared" si="81"/>
        <v>1.3300114268587379E-3</v>
      </c>
      <c r="AO414" s="25">
        <f t="shared" si="82"/>
        <v>9.2864881597275965E-4</v>
      </c>
      <c r="AP414" s="25">
        <f t="shared" si="83"/>
        <v>7.916089451810805E-4</v>
      </c>
      <c r="AQ414" s="25">
        <f t="shared" si="84"/>
        <v>7.0028011204481793E-4</v>
      </c>
      <c r="AR414" s="25">
        <f t="shared" si="85"/>
        <v>1.2993019005043053E-3</v>
      </c>
      <c r="AS414" s="25">
        <f t="shared" si="86"/>
        <v>2.1918463316462759E-3</v>
      </c>
      <c r="AT414" s="33">
        <f t="shared" si="87"/>
        <v>5.7580989133746319E-2</v>
      </c>
      <c r="AV414">
        <f>IF(AL414&gt;'Data Spread &amp; Correlation'!C$8+'Data Spread &amp; Correlation'!C$9,1,0)</f>
        <v>0</v>
      </c>
      <c r="AW414">
        <f>IF(AM414&gt;'Data Spread &amp; Correlation'!D$8+'Data Spread &amp; Correlation'!D$9,1,0)</f>
        <v>0</v>
      </c>
    </row>
    <row r="415" spans="1:49" x14ac:dyDescent="0.2">
      <c r="A415" t="str">
        <f t="shared" si="88"/>
        <v>Vermont</v>
      </c>
      <c r="B415" t="str">
        <f t="shared" si="89"/>
        <v>2015</v>
      </c>
      <c r="C415" s="11" t="s">
        <v>444</v>
      </c>
      <c r="D415" s="19">
        <v>46</v>
      </c>
      <c r="E415" s="20">
        <v>50</v>
      </c>
      <c r="F415" s="20">
        <v>45</v>
      </c>
      <c r="G415" s="20">
        <v>38</v>
      </c>
      <c r="H415" s="20">
        <v>34</v>
      </c>
      <c r="I415" s="20">
        <v>49</v>
      </c>
      <c r="J415" s="20">
        <v>32</v>
      </c>
      <c r="K415" s="20">
        <v>59</v>
      </c>
      <c r="L415" s="20">
        <v>68</v>
      </c>
      <c r="M415" s="20">
        <v>68</v>
      </c>
      <c r="N415" s="21">
        <v>60</v>
      </c>
      <c r="O415" s="21">
        <f t="shared" si="90"/>
        <v>549</v>
      </c>
      <c r="P415" s="22">
        <v>2114640</v>
      </c>
      <c r="Q415" s="23">
        <v>1034582</v>
      </c>
      <c r="R415" s="23">
        <v>1080058</v>
      </c>
      <c r="S415" s="23">
        <v>145114</v>
      </c>
      <c r="T415" s="23">
        <v>144808</v>
      </c>
      <c r="U415" s="23">
        <v>144695</v>
      </c>
      <c r="V415" s="23">
        <v>140211</v>
      </c>
      <c r="W415" s="23">
        <v>145154</v>
      </c>
      <c r="X415" s="23">
        <v>151169</v>
      </c>
      <c r="Y415" s="23">
        <v>147481</v>
      </c>
      <c r="Z415" s="23">
        <v>134464</v>
      </c>
      <c r="AA415" s="23">
        <v>135088</v>
      </c>
      <c r="AB415" s="23">
        <v>138719</v>
      </c>
      <c r="AC415" s="23">
        <v>149858</v>
      </c>
      <c r="AD415" s="23">
        <v>141510</v>
      </c>
      <c r="AE415" s="23">
        <v>119901</v>
      </c>
      <c r="AF415" s="23">
        <v>89915</v>
      </c>
      <c r="AG415" s="23">
        <v>65105</v>
      </c>
      <c r="AH415" s="23">
        <v>48773</v>
      </c>
      <c r="AI415" s="23">
        <v>36635</v>
      </c>
      <c r="AJ415" s="24">
        <v>36637</v>
      </c>
      <c r="AK415" s="32">
        <f t="shared" si="78"/>
        <v>6.6154885124798429E-4</v>
      </c>
      <c r="AL415" s="25">
        <f t="shared" si="79"/>
        <v>1.1053426043944277E-4</v>
      </c>
      <c r="AM415" s="25">
        <f t="shared" si="80"/>
        <v>1.5769277942284443E-4</v>
      </c>
      <c r="AN415" s="25">
        <f t="shared" si="81"/>
        <v>1.272392432613427E-4</v>
      </c>
      <c r="AO415" s="25">
        <f t="shared" si="82"/>
        <v>1.2613521695257316E-4</v>
      </c>
      <c r="AP415" s="25">
        <f t="shared" si="83"/>
        <v>1.6979870190625033E-4</v>
      </c>
      <c r="AQ415" s="25">
        <f t="shared" si="84"/>
        <v>2.2569822999032174E-4</v>
      </c>
      <c r="AR415" s="25">
        <f t="shared" si="85"/>
        <v>4.3865307702231968E-4</v>
      </c>
      <c r="AS415" s="25">
        <f t="shared" si="86"/>
        <v>7.9617834394904463E-4</v>
      </c>
      <c r="AT415" s="33">
        <f t="shared" si="87"/>
        <v>1.4984851379752709E-2</v>
      </c>
      <c r="AV415">
        <f>IF(AL415&gt;'Data Spread &amp; Correlation'!C$8+'Data Spread &amp; Correlation'!C$9,1,0)</f>
        <v>0</v>
      </c>
      <c r="AW415">
        <f>IF(AM415&gt;'Data Spread &amp; Correlation'!D$8+'Data Spread &amp; Correlation'!D$9,1,0)</f>
        <v>0</v>
      </c>
    </row>
    <row r="416" spans="1:49" x14ac:dyDescent="0.2">
      <c r="A416" t="str">
        <f t="shared" si="88"/>
        <v>Vermont</v>
      </c>
      <c r="B416" t="str">
        <f t="shared" si="89"/>
        <v>2016</v>
      </c>
      <c r="C416" s="11" t="s">
        <v>445</v>
      </c>
      <c r="D416" s="19">
        <v>61</v>
      </c>
      <c r="E416" s="20">
        <v>64</v>
      </c>
      <c r="F416" s="20">
        <v>43</v>
      </c>
      <c r="G416" s="20">
        <v>61</v>
      </c>
      <c r="H416" s="20">
        <v>42</v>
      </c>
      <c r="I416" s="20">
        <v>56</v>
      </c>
      <c r="J416" s="20">
        <v>57</v>
      </c>
      <c r="K416" s="20">
        <v>49</v>
      </c>
      <c r="L416" s="20">
        <v>48</v>
      </c>
      <c r="M416" s="20">
        <v>47</v>
      </c>
      <c r="N416" s="21">
        <v>50</v>
      </c>
      <c r="O416" s="21">
        <f t="shared" si="90"/>
        <v>578</v>
      </c>
      <c r="P416" s="22">
        <v>1402943</v>
      </c>
      <c r="Q416" s="23">
        <v>702045</v>
      </c>
      <c r="R416" s="23">
        <v>700898</v>
      </c>
      <c r="S416" s="23">
        <v>95688</v>
      </c>
      <c r="T416" s="23">
        <v>100320</v>
      </c>
      <c r="U416" s="23">
        <v>100060</v>
      </c>
      <c r="V416" s="23">
        <v>96813</v>
      </c>
      <c r="W416" s="23">
        <v>96066</v>
      </c>
      <c r="X416" s="23">
        <v>89924</v>
      </c>
      <c r="Y416" s="23">
        <v>91532</v>
      </c>
      <c r="Z416" s="23">
        <v>86417</v>
      </c>
      <c r="AA416" s="23">
        <v>89998</v>
      </c>
      <c r="AB416" s="23">
        <v>89964</v>
      </c>
      <c r="AC416" s="23">
        <v>92587</v>
      </c>
      <c r="AD416" s="23">
        <v>88815</v>
      </c>
      <c r="AE416" s="23">
        <v>83243</v>
      </c>
      <c r="AF416" s="23">
        <v>68477</v>
      </c>
      <c r="AG416" s="23">
        <v>48171</v>
      </c>
      <c r="AH416" s="23">
        <v>33189</v>
      </c>
      <c r="AI416" s="23">
        <v>24843</v>
      </c>
      <c r="AJ416" s="24">
        <v>27046</v>
      </c>
      <c r="AK416" s="32">
        <f t="shared" si="78"/>
        <v>1.3063289022656969E-3</v>
      </c>
      <c r="AL416" s="25">
        <f t="shared" si="79"/>
        <v>2.8445952689889212E-4</v>
      </c>
      <c r="AM416" s="25">
        <f t="shared" si="80"/>
        <v>2.2293769669067136E-4</v>
      </c>
      <c r="AN416" s="25">
        <f t="shared" si="81"/>
        <v>3.3616964994268581E-4</v>
      </c>
      <c r="AO416" s="25">
        <f t="shared" si="82"/>
        <v>2.3807499362299124E-4</v>
      </c>
      <c r="AP416" s="25">
        <f t="shared" si="83"/>
        <v>3.0676358935311226E-4</v>
      </c>
      <c r="AQ416" s="25">
        <f t="shared" si="84"/>
        <v>2.8478768787269408E-4</v>
      </c>
      <c r="AR416" s="25">
        <f t="shared" si="85"/>
        <v>4.1149441053425691E-4</v>
      </c>
      <c r="AS416" s="25">
        <f t="shared" si="86"/>
        <v>8.0989798731734221E-4</v>
      </c>
      <c r="AT416" s="33">
        <f t="shared" si="87"/>
        <v>2.1370997559713081E-2</v>
      </c>
      <c r="AV416">
        <f>IF(AL416&gt;'Data Spread &amp; Correlation'!C$8+'Data Spread &amp; Correlation'!C$9,1,0)</f>
        <v>0</v>
      </c>
      <c r="AW416">
        <f>IF(AM416&gt;'Data Spread &amp; Correlation'!D$8+'Data Spread &amp; Correlation'!D$9,1,0)</f>
        <v>0</v>
      </c>
    </row>
    <row r="417" spans="1:49" x14ac:dyDescent="0.2">
      <c r="A417" t="str">
        <f t="shared" si="88"/>
        <v>Vermont</v>
      </c>
      <c r="B417" t="str">
        <f t="shared" si="89"/>
        <v>2017</v>
      </c>
      <c r="C417" s="11" t="s">
        <v>446</v>
      </c>
      <c r="D417" s="19">
        <v>47</v>
      </c>
      <c r="E417" s="20">
        <v>54</v>
      </c>
      <c r="F417" s="20">
        <v>54</v>
      </c>
      <c r="G417" s="20">
        <v>64</v>
      </c>
      <c r="H417" s="20">
        <v>70</v>
      </c>
      <c r="I417" s="20">
        <v>48</v>
      </c>
      <c r="J417" s="20">
        <v>40</v>
      </c>
      <c r="K417" s="20">
        <v>74</v>
      </c>
      <c r="L417" s="20">
        <v>45</v>
      </c>
      <c r="M417" s="20">
        <v>64</v>
      </c>
      <c r="N417" s="21">
        <v>52</v>
      </c>
      <c r="O417" s="21">
        <f t="shared" si="90"/>
        <v>612</v>
      </c>
      <c r="P417" s="22">
        <v>676779</v>
      </c>
      <c r="Q417" s="23">
        <v>337154</v>
      </c>
      <c r="R417" s="23">
        <v>339625</v>
      </c>
      <c r="S417" s="23">
        <v>43610</v>
      </c>
      <c r="T417" s="23">
        <v>47868</v>
      </c>
      <c r="U417" s="23">
        <v>47926</v>
      </c>
      <c r="V417" s="23">
        <v>48008</v>
      </c>
      <c r="W417" s="23">
        <v>47149</v>
      </c>
      <c r="X417" s="23">
        <v>39346</v>
      </c>
      <c r="Y417" s="23">
        <v>45415</v>
      </c>
      <c r="Z417" s="23">
        <v>47602</v>
      </c>
      <c r="AA417" s="23">
        <v>51191</v>
      </c>
      <c r="AB417" s="23">
        <v>50070</v>
      </c>
      <c r="AC417" s="23">
        <v>48011</v>
      </c>
      <c r="AD417" s="23">
        <v>40168</v>
      </c>
      <c r="AE417" s="23">
        <v>35825</v>
      </c>
      <c r="AF417" s="23">
        <v>29048</v>
      </c>
      <c r="AG417" s="23">
        <v>20563</v>
      </c>
      <c r="AH417" s="23">
        <v>14046</v>
      </c>
      <c r="AI417" s="23">
        <v>9814</v>
      </c>
      <c r="AJ417" s="24">
        <v>9861</v>
      </c>
      <c r="AK417" s="32">
        <f t="shared" si="78"/>
        <v>2.3159825728044027E-3</v>
      </c>
      <c r="AL417" s="25">
        <f t="shared" si="79"/>
        <v>4.1756268659832557E-4</v>
      </c>
      <c r="AM417" s="25">
        <f t="shared" si="80"/>
        <v>5.6748321195497964E-4</v>
      </c>
      <c r="AN417" s="25">
        <f t="shared" si="81"/>
        <v>7.5506423944974698E-4</v>
      </c>
      <c r="AO417" s="25">
        <f t="shared" si="82"/>
        <v>7.0855222536009635E-4</v>
      </c>
      <c r="AP417" s="25">
        <f t="shared" si="83"/>
        <v>4.8939142137620947E-4</v>
      </c>
      <c r="AQ417" s="25">
        <f t="shared" si="84"/>
        <v>9.7377390022765256E-4</v>
      </c>
      <c r="AR417" s="25">
        <f t="shared" si="85"/>
        <v>9.0705690270302957E-4</v>
      </c>
      <c r="AS417" s="25">
        <f t="shared" si="86"/>
        <v>2.6823134953897739E-3</v>
      </c>
      <c r="AT417" s="33">
        <f t="shared" si="87"/>
        <v>6.2062671128688775E-2</v>
      </c>
      <c r="AV417">
        <f>IF(AL417&gt;'Data Spread &amp; Correlation'!C$8+'Data Spread &amp; Correlation'!C$9,1,0)</f>
        <v>0</v>
      </c>
      <c r="AW417">
        <f>IF(AM417&gt;'Data Spread &amp; Correlation'!D$8+'Data Spread &amp; Correlation'!D$9,1,0)</f>
        <v>0</v>
      </c>
    </row>
    <row r="418" spans="1:49" x14ac:dyDescent="0.2">
      <c r="A418" t="str">
        <f t="shared" si="88"/>
        <v>Virginia</v>
      </c>
      <c r="B418" t="str">
        <f t="shared" si="89"/>
        <v>2009</v>
      </c>
      <c r="C418" s="11" t="s">
        <v>447</v>
      </c>
      <c r="D418" s="19">
        <v>59</v>
      </c>
      <c r="E418" s="20">
        <v>52</v>
      </c>
      <c r="F418" s="20">
        <v>47</v>
      </c>
      <c r="G418" s="20">
        <v>54</v>
      </c>
      <c r="H418" s="20">
        <v>55</v>
      </c>
      <c r="I418" s="20">
        <v>65</v>
      </c>
      <c r="J418" s="20">
        <v>56</v>
      </c>
      <c r="K418" s="20">
        <v>71</v>
      </c>
      <c r="L418" s="20">
        <v>134</v>
      </c>
      <c r="M418" s="20">
        <v>351</v>
      </c>
      <c r="N418" s="21">
        <v>550</v>
      </c>
      <c r="O418" s="21">
        <f t="shared" si="90"/>
        <v>1494</v>
      </c>
      <c r="P418" s="22">
        <v>8434438</v>
      </c>
      <c r="Q418" s="23">
        <v>4200481</v>
      </c>
      <c r="R418" s="23">
        <v>4233957</v>
      </c>
      <c r="S418" s="23">
        <v>643535</v>
      </c>
      <c r="T418" s="23">
        <v>604119</v>
      </c>
      <c r="U418" s="23">
        <v>599350</v>
      </c>
      <c r="V418" s="23">
        <v>615506</v>
      </c>
      <c r="W418" s="23">
        <v>624561</v>
      </c>
      <c r="X418" s="23">
        <v>593453</v>
      </c>
      <c r="Y418" s="23">
        <v>566798</v>
      </c>
      <c r="Z418" s="23">
        <v>589274</v>
      </c>
      <c r="AA418" s="23">
        <v>618496</v>
      </c>
      <c r="AB418" s="23">
        <v>621962</v>
      </c>
      <c r="AC418" s="23">
        <v>571907</v>
      </c>
      <c r="AD418" s="23">
        <v>494556</v>
      </c>
      <c r="AE418" s="23">
        <v>391985</v>
      </c>
      <c r="AF418" s="23">
        <v>282536</v>
      </c>
      <c r="AG418" s="23">
        <v>214985</v>
      </c>
      <c r="AH418" s="23">
        <v>172923</v>
      </c>
      <c r="AI418" s="23">
        <v>121983</v>
      </c>
      <c r="AJ418" s="24">
        <v>108966</v>
      </c>
      <c r="AK418" s="32">
        <f t="shared" si="78"/>
        <v>1.7248479103700652E-4</v>
      </c>
      <c r="AL418" s="25">
        <f t="shared" si="79"/>
        <v>4.6532149976443097E-5</v>
      </c>
      <c r="AM418" s="25">
        <f t="shared" si="80"/>
        <v>3.790117792022528E-5</v>
      </c>
      <c r="AN418" s="25">
        <f t="shared" si="81"/>
        <v>4.6541653487047197E-5</v>
      </c>
      <c r="AO418" s="25">
        <f t="shared" si="82"/>
        <v>4.5538471728888777E-5</v>
      </c>
      <c r="AP418" s="25">
        <f t="shared" si="83"/>
        <v>5.444483439975408E-5</v>
      </c>
      <c r="AQ418" s="25">
        <f t="shared" si="84"/>
        <v>8.0086538580843977E-5</v>
      </c>
      <c r="AR418" s="25">
        <f t="shared" si="85"/>
        <v>2.6933536473837285E-4</v>
      </c>
      <c r="AS418" s="25">
        <f t="shared" si="86"/>
        <v>1.190209761754593E-3</v>
      </c>
      <c r="AT418" s="33">
        <f t="shared" si="87"/>
        <v>1.3710698750068829E-2</v>
      </c>
      <c r="AV418">
        <f>IF(AL418&gt;'Data Spread &amp; Correlation'!C$8+'Data Spread &amp; Correlation'!C$9,1,0)</f>
        <v>0</v>
      </c>
      <c r="AW418">
        <f>IF(AM418&gt;'Data Spread &amp; Correlation'!D$8+'Data Spread &amp; Correlation'!D$9,1,0)</f>
        <v>0</v>
      </c>
    </row>
    <row r="419" spans="1:49" x14ac:dyDescent="0.2">
      <c r="A419" t="str">
        <f t="shared" si="88"/>
        <v>Virginia</v>
      </c>
      <c r="B419" t="str">
        <f t="shared" si="89"/>
        <v>2010</v>
      </c>
      <c r="C419" s="11" t="s">
        <v>448</v>
      </c>
      <c r="D419" s="19">
        <v>53</v>
      </c>
      <c r="E419" s="20">
        <v>49</v>
      </c>
      <c r="F419" s="20">
        <v>52</v>
      </c>
      <c r="G419" s="20">
        <v>63</v>
      </c>
      <c r="H419" s="20">
        <v>68</v>
      </c>
      <c r="I419" s="20">
        <v>49</v>
      </c>
      <c r="J419" s="20">
        <v>58</v>
      </c>
      <c r="K419" s="20">
        <v>63</v>
      </c>
      <c r="L419" s="20">
        <v>134</v>
      </c>
      <c r="M419" s="20">
        <v>329</v>
      </c>
      <c r="N419" s="21">
        <v>581</v>
      </c>
      <c r="O419" s="21">
        <f t="shared" si="90"/>
        <v>1499</v>
      </c>
      <c r="P419" s="22">
        <v>7383054</v>
      </c>
      <c r="Q419" s="23">
        <v>3670223</v>
      </c>
      <c r="R419" s="23">
        <v>3712831</v>
      </c>
      <c r="S419" s="23">
        <v>544752</v>
      </c>
      <c r="T419" s="23">
        <v>531359</v>
      </c>
      <c r="U419" s="23">
        <v>528050</v>
      </c>
      <c r="V419" s="23">
        <v>552952</v>
      </c>
      <c r="W419" s="23">
        <v>553758</v>
      </c>
      <c r="X419" s="23">
        <v>535821</v>
      </c>
      <c r="Y419" s="23">
        <v>492276</v>
      </c>
      <c r="Z419" s="23">
        <v>511241</v>
      </c>
      <c r="AA419" s="23">
        <v>500308</v>
      </c>
      <c r="AB419" s="23">
        <v>532620</v>
      </c>
      <c r="AC419" s="23">
        <v>497043</v>
      </c>
      <c r="AD419" s="23">
        <v>421487</v>
      </c>
      <c r="AE419" s="23">
        <v>349494</v>
      </c>
      <c r="AF419" s="23">
        <v>257959</v>
      </c>
      <c r="AG419" s="23">
        <v>199790</v>
      </c>
      <c r="AH419" s="23">
        <v>157134</v>
      </c>
      <c r="AI419" s="23">
        <v>115563</v>
      </c>
      <c r="AJ419" s="24">
        <v>101165</v>
      </c>
      <c r="AK419" s="32">
        <f t="shared" si="78"/>
        <v>1.8724116662260993E-4</v>
      </c>
      <c r="AL419" s="25">
        <f t="shared" si="79"/>
        <v>5.4747505448792673E-5</v>
      </c>
      <c r="AM419" s="25">
        <f t="shared" si="80"/>
        <v>4.6986111989590772E-5</v>
      </c>
      <c r="AN419" s="25">
        <f t="shared" si="81"/>
        <v>6.1278264599546543E-5</v>
      </c>
      <c r="AO419" s="25">
        <f t="shared" si="82"/>
        <v>6.7223634248069053E-5</v>
      </c>
      <c r="AP419" s="25">
        <f t="shared" si="83"/>
        <v>4.7588385714549322E-5</v>
      </c>
      <c r="AQ419" s="25">
        <f t="shared" si="84"/>
        <v>8.1714075962961477E-5</v>
      </c>
      <c r="AR419" s="25">
        <f t="shared" si="85"/>
        <v>2.9273684923396883E-4</v>
      </c>
      <c r="AS419" s="25">
        <f t="shared" si="86"/>
        <v>1.2064672511982164E-3</v>
      </c>
      <c r="AT419" s="33">
        <f t="shared" si="87"/>
        <v>1.4817377551524737E-2</v>
      </c>
      <c r="AV419">
        <f>IF(AL419&gt;'Data Spread &amp; Correlation'!C$8+'Data Spread &amp; Correlation'!C$9,1,0)</f>
        <v>0</v>
      </c>
      <c r="AW419">
        <f>IF(AM419&gt;'Data Spread &amp; Correlation'!D$8+'Data Spread &amp; Correlation'!D$9,1,0)</f>
        <v>0</v>
      </c>
    </row>
    <row r="420" spans="1:49" x14ac:dyDescent="0.2">
      <c r="A420" t="str">
        <f t="shared" si="88"/>
        <v>Virginia</v>
      </c>
      <c r="B420" t="str">
        <f t="shared" si="89"/>
        <v>2011</v>
      </c>
      <c r="C420" s="11" t="s">
        <v>449</v>
      </c>
      <c r="D420" s="19">
        <v>60</v>
      </c>
      <c r="E420" s="20">
        <v>65</v>
      </c>
      <c r="F420" s="20">
        <v>53</v>
      </c>
      <c r="G420" s="20">
        <v>58</v>
      </c>
      <c r="H420" s="20">
        <v>47</v>
      </c>
      <c r="I420" s="20">
        <v>79</v>
      </c>
      <c r="J420" s="20">
        <v>43</v>
      </c>
      <c r="K420" s="20">
        <v>93</v>
      </c>
      <c r="L420" s="20">
        <v>197</v>
      </c>
      <c r="M420" s="20">
        <v>346</v>
      </c>
      <c r="N420" s="21">
        <v>661</v>
      </c>
      <c r="O420" s="21">
        <f t="shared" si="90"/>
        <v>1702</v>
      </c>
      <c r="P420" s="22">
        <v>5487890</v>
      </c>
      <c r="Q420" s="23">
        <v>2686467</v>
      </c>
      <c r="R420" s="23">
        <v>2801423</v>
      </c>
      <c r="S420" s="23">
        <v>353296</v>
      </c>
      <c r="T420" s="23">
        <v>347344</v>
      </c>
      <c r="U420" s="23">
        <v>349408</v>
      </c>
      <c r="V420" s="23">
        <v>366518</v>
      </c>
      <c r="W420" s="23">
        <v>368863</v>
      </c>
      <c r="X420" s="23">
        <v>362866</v>
      </c>
      <c r="Y420" s="23">
        <v>341159</v>
      </c>
      <c r="Z420" s="23">
        <v>349703</v>
      </c>
      <c r="AA420" s="23">
        <v>370580</v>
      </c>
      <c r="AB420" s="23">
        <v>399232</v>
      </c>
      <c r="AC420" s="23">
        <v>390788</v>
      </c>
      <c r="AD420" s="23">
        <v>355909</v>
      </c>
      <c r="AE420" s="23">
        <v>319822</v>
      </c>
      <c r="AF420" s="23">
        <v>246277</v>
      </c>
      <c r="AG420" s="23">
        <v>195386</v>
      </c>
      <c r="AH420" s="23">
        <v>155935</v>
      </c>
      <c r="AI420" s="23">
        <v>113476</v>
      </c>
      <c r="AJ420" s="24">
        <v>102682</v>
      </c>
      <c r="AK420" s="32">
        <f t="shared" si="78"/>
        <v>3.5381096870612744E-4</v>
      </c>
      <c r="AL420" s="25">
        <f t="shared" si="79"/>
        <v>6.1714928697728893E-5</v>
      </c>
      <c r="AM420" s="25">
        <f t="shared" si="80"/>
        <v>7.2071484033446606E-5</v>
      </c>
      <c r="AN420" s="25">
        <f t="shared" si="81"/>
        <v>8.2383438088136081E-5</v>
      </c>
      <c r="AO420" s="25">
        <f t="shared" si="82"/>
        <v>6.5252130065543681E-5</v>
      </c>
      <c r="AP420" s="25">
        <f t="shared" si="83"/>
        <v>9.9997468418521051E-5</v>
      </c>
      <c r="AQ420" s="25">
        <f t="shared" si="84"/>
        <v>1.3762873095950903E-4</v>
      </c>
      <c r="AR420" s="25">
        <f t="shared" si="85"/>
        <v>4.4604143883458656E-4</v>
      </c>
      <c r="AS420" s="25">
        <f t="shared" si="86"/>
        <v>1.284283121327637E-3</v>
      </c>
      <c r="AT420" s="33">
        <f t="shared" si="87"/>
        <v>1.6575446524220407E-2</v>
      </c>
      <c r="AV420">
        <f>IF(AL420&gt;'Data Spread &amp; Correlation'!C$8+'Data Spread &amp; Correlation'!C$9,1,0)</f>
        <v>0</v>
      </c>
      <c r="AW420">
        <f>IF(AM420&gt;'Data Spread &amp; Correlation'!D$8+'Data Spread &amp; Correlation'!D$9,1,0)</f>
        <v>0</v>
      </c>
    </row>
    <row r="421" spans="1:49" x14ac:dyDescent="0.2">
      <c r="A421" t="str">
        <f t="shared" si="88"/>
        <v>Virginia</v>
      </c>
      <c r="B421" t="str">
        <f t="shared" si="89"/>
        <v>2012</v>
      </c>
      <c r="C421" s="11" t="s">
        <v>450</v>
      </c>
      <c r="D421" s="19">
        <v>54</v>
      </c>
      <c r="E421" s="20">
        <v>61</v>
      </c>
      <c r="F421" s="20">
        <v>40</v>
      </c>
      <c r="G421" s="20">
        <v>53</v>
      </c>
      <c r="H421" s="20">
        <v>69</v>
      </c>
      <c r="I421" s="20">
        <v>39</v>
      </c>
      <c r="J421" s="20">
        <v>47</v>
      </c>
      <c r="K421" s="20">
        <v>77</v>
      </c>
      <c r="L421" s="20">
        <v>136</v>
      </c>
      <c r="M421" s="20">
        <v>330</v>
      </c>
      <c r="N421" s="21">
        <v>643</v>
      </c>
      <c r="O421" s="21">
        <f t="shared" si="90"/>
        <v>1549</v>
      </c>
      <c r="P421" s="22">
        <v>8943348</v>
      </c>
      <c r="Q421" s="23">
        <v>4407577</v>
      </c>
      <c r="R421" s="23">
        <v>4535771</v>
      </c>
      <c r="S421" s="23">
        <v>567420</v>
      </c>
      <c r="T421" s="23">
        <v>592052</v>
      </c>
      <c r="U421" s="23">
        <v>595891</v>
      </c>
      <c r="V421" s="23">
        <v>622160</v>
      </c>
      <c r="W421" s="23">
        <v>584957</v>
      </c>
      <c r="X421" s="23">
        <v>568542</v>
      </c>
      <c r="Y421" s="23">
        <v>549431</v>
      </c>
      <c r="Z421" s="23">
        <v>558589</v>
      </c>
      <c r="AA421" s="23">
        <v>603124</v>
      </c>
      <c r="AB421" s="23">
        <v>658042</v>
      </c>
      <c r="AC421" s="23">
        <v>675750</v>
      </c>
      <c r="AD421" s="23">
        <v>601816</v>
      </c>
      <c r="AE421" s="23">
        <v>521251</v>
      </c>
      <c r="AF421" s="23">
        <v>379872</v>
      </c>
      <c r="AG421" s="23">
        <v>291551</v>
      </c>
      <c r="AH421" s="23">
        <v>228744</v>
      </c>
      <c r="AI421" s="23">
        <v>177214</v>
      </c>
      <c r="AJ421" s="24">
        <v>164495</v>
      </c>
      <c r="AK421" s="32">
        <f t="shared" si="78"/>
        <v>2.0267174227203835E-4</v>
      </c>
      <c r="AL421" s="25">
        <f t="shared" si="79"/>
        <v>3.9564187844029552E-5</v>
      </c>
      <c r="AM421" s="25">
        <f t="shared" si="80"/>
        <v>3.3136804468829452E-5</v>
      </c>
      <c r="AN421" s="25">
        <f t="shared" si="81"/>
        <v>4.7407227187060866E-5</v>
      </c>
      <c r="AO421" s="25">
        <f t="shared" si="82"/>
        <v>5.9395048518868254E-5</v>
      </c>
      <c r="AP421" s="25">
        <f t="shared" si="83"/>
        <v>2.9239941460137713E-5</v>
      </c>
      <c r="AQ421" s="25">
        <f t="shared" si="84"/>
        <v>6.8562249625356273E-5</v>
      </c>
      <c r="AR421" s="25">
        <f t="shared" si="85"/>
        <v>2.0255487226383367E-4</v>
      </c>
      <c r="AS421" s="25">
        <f t="shared" si="86"/>
        <v>8.128919740465763E-4</v>
      </c>
      <c r="AT421" s="33">
        <f t="shared" si="87"/>
        <v>9.4166995957323928E-3</v>
      </c>
      <c r="AV421">
        <f>IF(AL421&gt;'Data Spread &amp; Correlation'!C$8+'Data Spread &amp; Correlation'!C$9,1,0)</f>
        <v>0</v>
      </c>
      <c r="AW421">
        <f>IF(AM421&gt;'Data Spread &amp; Correlation'!D$8+'Data Spread &amp; Correlation'!D$9,1,0)</f>
        <v>0</v>
      </c>
    </row>
    <row r="422" spans="1:49" x14ac:dyDescent="0.2">
      <c r="A422" t="str">
        <f t="shared" si="88"/>
        <v>Virginia</v>
      </c>
      <c r="B422" t="str">
        <f t="shared" si="89"/>
        <v>2013</v>
      </c>
      <c r="C422" s="11" t="s">
        <v>451</v>
      </c>
      <c r="D422" s="19">
        <v>74</v>
      </c>
      <c r="E422" s="20">
        <v>60</v>
      </c>
      <c r="F422" s="20">
        <v>55</v>
      </c>
      <c r="G422" s="20">
        <v>69</v>
      </c>
      <c r="H422" s="20">
        <v>49</v>
      </c>
      <c r="I422" s="20">
        <v>62</v>
      </c>
      <c r="J422" s="20">
        <v>37</v>
      </c>
      <c r="K422" s="20">
        <v>72</v>
      </c>
      <c r="L422" s="20">
        <v>203</v>
      </c>
      <c r="M422" s="20">
        <v>382</v>
      </c>
      <c r="N422" s="21">
        <v>649</v>
      </c>
      <c r="O422" s="21">
        <f t="shared" si="90"/>
        <v>1712</v>
      </c>
      <c r="P422" s="22">
        <v>15722465</v>
      </c>
      <c r="Q422" s="23">
        <v>7745899</v>
      </c>
      <c r="R422" s="23">
        <v>7976566</v>
      </c>
      <c r="S422" s="23">
        <v>992089</v>
      </c>
      <c r="T422" s="23">
        <v>1025506</v>
      </c>
      <c r="U422" s="23">
        <v>1048119</v>
      </c>
      <c r="V422" s="23">
        <v>1079270</v>
      </c>
      <c r="W422" s="23">
        <v>1041391</v>
      </c>
      <c r="X422" s="23">
        <v>1026429</v>
      </c>
      <c r="Y422" s="23">
        <v>1013124</v>
      </c>
      <c r="Z422" s="23">
        <v>1014959</v>
      </c>
      <c r="AA422" s="23">
        <v>1092279</v>
      </c>
      <c r="AB422" s="23">
        <v>1175460</v>
      </c>
      <c r="AC422" s="23">
        <v>1172038</v>
      </c>
      <c r="AD422" s="23">
        <v>1034242</v>
      </c>
      <c r="AE422" s="23">
        <v>887766</v>
      </c>
      <c r="AF422" s="23">
        <v>667665</v>
      </c>
      <c r="AG422" s="23">
        <v>491082</v>
      </c>
      <c r="AH422" s="23">
        <v>372035</v>
      </c>
      <c r="AI422" s="23">
        <v>296704</v>
      </c>
      <c r="AJ422" s="24">
        <v>291019</v>
      </c>
      <c r="AK422" s="32">
        <f t="shared" si="78"/>
        <v>1.3506852711803074E-4</v>
      </c>
      <c r="AL422" s="25">
        <f t="shared" si="79"/>
        <v>1.7843149074688048E-5</v>
      </c>
      <c r="AM422" s="25">
        <f t="shared" si="80"/>
        <v>2.593530979255996E-5</v>
      </c>
      <c r="AN422" s="25">
        <f t="shared" si="81"/>
        <v>3.3830942368254218E-5</v>
      </c>
      <c r="AO422" s="25">
        <f t="shared" si="82"/>
        <v>2.3253187347608577E-5</v>
      </c>
      <c r="AP422" s="25">
        <f t="shared" si="83"/>
        <v>2.6411098113821611E-5</v>
      </c>
      <c r="AQ422" s="25">
        <f t="shared" si="84"/>
        <v>3.7460822223424671E-5</v>
      </c>
      <c r="AR422" s="25">
        <f t="shared" si="85"/>
        <v>1.7518923457838511E-4</v>
      </c>
      <c r="AS422" s="25">
        <f t="shared" si="86"/>
        <v>5.7122434911078916E-4</v>
      </c>
      <c r="AT422" s="33">
        <f t="shared" si="87"/>
        <v>5.8827774131585912E-3</v>
      </c>
      <c r="AV422">
        <f>IF(AL422&gt;'Data Spread &amp; Correlation'!C$8+'Data Spread &amp; Correlation'!C$9,1,0)</f>
        <v>0</v>
      </c>
      <c r="AW422">
        <f>IF(AM422&gt;'Data Spread &amp; Correlation'!D$8+'Data Spread &amp; Correlation'!D$9,1,0)</f>
        <v>0</v>
      </c>
    </row>
    <row r="423" spans="1:49" x14ac:dyDescent="0.2">
      <c r="A423" t="str">
        <f t="shared" si="88"/>
        <v>Virginia</v>
      </c>
      <c r="B423" t="str">
        <f t="shared" si="89"/>
        <v>2014</v>
      </c>
      <c r="C423" s="11" t="s">
        <v>452</v>
      </c>
      <c r="D423" s="19">
        <v>51</v>
      </c>
      <c r="E423" s="20">
        <v>42</v>
      </c>
      <c r="F423" s="20">
        <v>42</v>
      </c>
      <c r="G423" s="20">
        <v>59</v>
      </c>
      <c r="H423" s="20">
        <v>58</v>
      </c>
      <c r="I423" s="20">
        <v>78</v>
      </c>
      <c r="J423" s="20">
        <v>71</v>
      </c>
      <c r="K423" s="20">
        <v>115</v>
      </c>
      <c r="L423" s="20">
        <v>237</v>
      </c>
      <c r="M423" s="20">
        <v>372</v>
      </c>
      <c r="N423" s="21">
        <v>620</v>
      </c>
      <c r="O423" s="21">
        <f t="shared" si="90"/>
        <v>1745</v>
      </c>
      <c r="P423" s="22">
        <v>13058483</v>
      </c>
      <c r="Q423" s="23">
        <v>6420186</v>
      </c>
      <c r="R423" s="23">
        <v>6638297</v>
      </c>
      <c r="S423" s="23">
        <v>793705</v>
      </c>
      <c r="T423" s="23">
        <v>835608</v>
      </c>
      <c r="U423" s="23">
        <v>866352</v>
      </c>
      <c r="V423" s="23">
        <v>915880</v>
      </c>
      <c r="W423" s="23">
        <v>916087</v>
      </c>
      <c r="X423" s="23">
        <v>828047</v>
      </c>
      <c r="Y423" s="23">
        <v>809413</v>
      </c>
      <c r="Z423" s="23">
        <v>778454</v>
      </c>
      <c r="AA423" s="23">
        <v>861688</v>
      </c>
      <c r="AB423" s="23">
        <v>926553</v>
      </c>
      <c r="AC423" s="23">
        <v>989589</v>
      </c>
      <c r="AD423" s="23">
        <v>919046</v>
      </c>
      <c r="AE423" s="23">
        <v>782750</v>
      </c>
      <c r="AF423" s="23">
        <v>585343</v>
      </c>
      <c r="AG423" s="23">
        <v>424004</v>
      </c>
      <c r="AH423" s="23">
        <v>320067</v>
      </c>
      <c r="AI423" s="23">
        <v>251037</v>
      </c>
      <c r="AJ423" s="24">
        <v>259187</v>
      </c>
      <c r="AK423" s="32">
        <f t="shared" si="78"/>
        <v>1.1717199715259448E-4</v>
      </c>
      <c r="AL423" s="25">
        <f t="shared" si="79"/>
        <v>4.171660908599497E-5</v>
      </c>
      <c r="AM423" s="25">
        <f t="shared" si="80"/>
        <v>2.2926177163671615E-5</v>
      </c>
      <c r="AN423" s="25">
        <f t="shared" si="81"/>
        <v>3.6031414507835304E-5</v>
      </c>
      <c r="AO423" s="25">
        <f t="shared" si="82"/>
        <v>3.5362791758274589E-5</v>
      </c>
      <c r="AP423" s="25">
        <f t="shared" si="83"/>
        <v>4.0706795216638435E-5</v>
      </c>
      <c r="AQ423" s="25">
        <f t="shared" si="84"/>
        <v>6.7575667118738089E-5</v>
      </c>
      <c r="AR423" s="25">
        <f t="shared" si="85"/>
        <v>2.3480527509369919E-4</v>
      </c>
      <c r="AS423" s="25">
        <f t="shared" si="86"/>
        <v>6.5136997814758783E-4</v>
      </c>
      <c r="AT423" s="33">
        <f t="shared" si="87"/>
        <v>6.7325907549375544E-3</v>
      </c>
      <c r="AV423">
        <f>IF(AL423&gt;'Data Spread &amp; Correlation'!C$8+'Data Spread &amp; Correlation'!C$9,1,0)</f>
        <v>0</v>
      </c>
      <c r="AW423">
        <f>IF(AM423&gt;'Data Spread &amp; Correlation'!D$8+'Data Spread &amp; Correlation'!D$9,1,0)</f>
        <v>0</v>
      </c>
    </row>
    <row r="424" spans="1:49" x14ac:dyDescent="0.2">
      <c r="A424" t="str">
        <f t="shared" si="88"/>
        <v>Virginia</v>
      </c>
      <c r="B424" t="str">
        <f t="shared" si="89"/>
        <v>2015</v>
      </c>
      <c r="C424" s="11" t="s">
        <v>453</v>
      </c>
      <c r="D424" s="19">
        <v>62</v>
      </c>
      <c r="E424" s="20">
        <v>63</v>
      </c>
      <c r="F424" s="20">
        <v>61</v>
      </c>
      <c r="G424" s="20">
        <v>66</v>
      </c>
      <c r="H424" s="20">
        <v>44</v>
      </c>
      <c r="I424" s="20">
        <v>60</v>
      </c>
      <c r="J424" s="20">
        <v>46</v>
      </c>
      <c r="K424" s="20">
        <v>116</v>
      </c>
      <c r="L424" s="20">
        <v>224</v>
      </c>
      <c r="M424" s="20">
        <v>350</v>
      </c>
      <c r="N424" s="21">
        <v>632</v>
      </c>
      <c r="O424" s="21">
        <f t="shared" si="90"/>
        <v>1724</v>
      </c>
      <c r="P424" s="22">
        <v>4758824</v>
      </c>
      <c r="Q424" s="23">
        <v>2364040</v>
      </c>
      <c r="R424" s="23">
        <v>2394784</v>
      </c>
      <c r="S424" s="23">
        <v>289762</v>
      </c>
      <c r="T424" s="23">
        <v>308499</v>
      </c>
      <c r="U424" s="23">
        <v>314616</v>
      </c>
      <c r="V424" s="23">
        <v>341683</v>
      </c>
      <c r="W424" s="23">
        <v>363920</v>
      </c>
      <c r="X424" s="23">
        <v>293122</v>
      </c>
      <c r="Y424" s="23">
        <v>293433</v>
      </c>
      <c r="Z424" s="23">
        <v>281712</v>
      </c>
      <c r="AA424" s="23">
        <v>299007</v>
      </c>
      <c r="AB424" s="23">
        <v>320714</v>
      </c>
      <c r="AC424" s="23">
        <v>348221</v>
      </c>
      <c r="AD424" s="23">
        <v>325037</v>
      </c>
      <c r="AE424" s="23">
        <v>286776</v>
      </c>
      <c r="AF424" s="23">
        <v>219580</v>
      </c>
      <c r="AG424" s="23">
        <v>161556</v>
      </c>
      <c r="AH424" s="23">
        <v>121538</v>
      </c>
      <c r="AI424" s="23">
        <v>91867</v>
      </c>
      <c r="AJ424" s="24">
        <v>97629</v>
      </c>
      <c r="AK424" s="32">
        <f t="shared" si="78"/>
        <v>4.3138851885340381E-4</v>
      </c>
      <c r="AL424" s="25">
        <f t="shared" si="79"/>
        <v>7.3822649109714898E-5</v>
      </c>
      <c r="AM424" s="25">
        <f t="shared" si="80"/>
        <v>8.6450879602269264E-5</v>
      </c>
      <c r="AN424" s="25">
        <f t="shared" si="81"/>
        <v>1.1252141742888561E-4</v>
      </c>
      <c r="AO424" s="25">
        <f t="shared" si="82"/>
        <v>7.5768142595644369E-5</v>
      </c>
      <c r="AP424" s="25">
        <f t="shared" si="83"/>
        <v>8.9694813397415298E-5</v>
      </c>
      <c r="AQ424" s="25">
        <f t="shared" si="84"/>
        <v>1.8960041712091767E-4</v>
      </c>
      <c r="AR424" s="25">
        <f t="shared" si="85"/>
        <v>5.8771672054069943E-4</v>
      </c>
      <c r="AS424" s="25">
        <f t="shared" si="86"/>
        <v>1.6400740376279843E-3</v>
      </c>
      <c r="AT424" s="33">
        <f t="shared" si="87"/>
        <v>1.7658687480154461E-2</v>
      </c>
      <c r="AV424">
        <f>IF(AL424&gt;'Data Spread &amp; Correlation'!C$8+'Data Spread &amp; Correlation'!C$9,1,0)</f>
        <v>0</v>
      </c>
      <c r="AW424">
        <f>IF(AM424&gt;'Data Spread &amp; Correlation'!D$8+'Data Spread &amp; Correlation'!D$9,1,0)</f>
        <v>0</v>
      </c>
    </row>
    <row r="425" spans="1:49" x14ac:dyDescent="0.2">
      <c r="A425" t="str">
        <f t="shared" si="88"/>
        <v>Virginia</v>
      </c>
      <c r="B425" t="str">
        <f t="shared" si="89"/>
        <v>2016</v>
      </c>
      <c r="C425" s="11" t="s">
        <v>454</v>
      </c>
      <c r="D425" s="19">
        <v>65</v>
      </c>
      <c r="E425" s="20">
        <v>51</v>
      </c>
      <c r="F425" s="20">
        <v>57</v>
      </c>
      <c r="G425" s="20">
        <v>42</v>
      </c>
      <c r="H425" s="20">
        <v>55</v>
      </c>
      <c r="I425" s="20">
        <v>70</v>
      </c>
      <c r="J425" s="20">
        <v>59</v>
      </c>
      <c r="K425" s="20">
        <v>110</v>
      </c>
      <c r="L425" s="20">
        <v>193</v>
      </c>
      <c r="M425" s="20">
        <v>295</v>
      </c>
      <c r="N425" s="21">
        <v>494</v>
      </c>
      <c r="O425" s="21">
        <f t="shared" si="90"/>
        <v>1491</v>
      </c>
      <c r="P425" s="22">
        <v>30147563</v>
      </c>
      <c r="Q425" s="23">
        <v>14965280</v>
      </c>
      <c r="R425" s="23">
        <v>15182283</v>
      </c>
      <c r="S425" s="23">
        <v>1877955</v>
      </c>
      <c r="T425" s="23">
        <v>1951359</v>
      </c>
      <c r="U425" s="23">
        <v>1971744</v>
      </c>
      <c r="V425" s="23">
        <v>2036202</v>
      </c>
      <c r="W425" s="23">
        <v>2180320</v>
      </c>
      <c r="X425" s="23">
        <v>2180357</v>
      </c>
      <c r="Y425" s="23">
        <v>2117897</v>
      </c>
      <c r="Z425" s="23">
        <v>1970077</v>
      </c>
      <c r="AA425" s="23">
        <v>2000509</v>
      </c>
      <c r="AB425" s="23">
        <v>2037541</v>
      </c>
      <c r="AC425" s="23">
        <v>2105714</v>
      </c>
      <c r="AD425" s="23">
        <v>1958623</v>
      </c>
      <c r="AE425" s="23">
        <v>1697674</v>
      </c>
      <c r="AF425" s="23">
        <v>1357379</v>
      </c>
      <c r="AG425" s="23">
        <v>948413</v>
      </c>
      <c r="AH425" s="23">
        <v>691676</v>
      </c>
      <c r="AI425" s="23">
        <v>507942</v>
      </c>
      <c r="AJ425" s="24">
        <v>554331</v>
      </c>
      <c r="AK425" s="32">
        <f t="shared" si="78"/>
        <v>6.1769318221150139E-5</v>
      </c>
      <c r="AL425" s="25">
        <f t="shared" si="79"/>
        <v>1.5039115720387663E-5</v>
      </c>
      <c r="AM425" s="25">
        <f t="shared" si="80"/>
        <v>1.351825034945863E-5</v>
      </c>
      <c r="AN425" s="25">
        <f t="shared" si="81"/>
        <v>9.7714095072092062E-6</v>
      </c>
      <c r="AO425" s="25">
        <f t="shared" si="82"/>
        <v>1.3851859649935804E-5</v>
      </c>
      <c r="AP425" s="25">
        <f t="shared" si="83"/>
        <v>1.6894929228348244E-5</v>
      </c>
      <c r="AQ425" s="25">
        <f t="shared" si="84"/>
        <v>3.0085083350723422E-5</v>
      </c>
      <c r="AR425" s="25">
        <f t="shared" si="85"/>
        <v>8.3702259353835899E-5</v>
      </c>
      <c r="AS425" s="25">
        <f t="shared" si="86"/>
        <v>2.4591161519750456E-4</v>
      </c>
      <c r="AT425" s="33">
        <f t="shared" si="87"/>
        <v>2.6897287000005412E-3</v>
      </c>
      <c r="AV425">
        <f>IF(AL425&gt;'Data Spread &amp; Correlation'!C$8+'Data Spread &amp; Correlation'!C$9,1,0)</f>
        <v>0</v>
      </c>
      <c r="AW425">
        <f>IF(AM425&gt;'Data Spread &amp; Correlation'!D$8+'Data Spread &amp; Correlation'!D$9,1,0)</f>
        <v>0</v>
      </c>
    </row>
    <row r="426" spans="1:49" x14ac:dyDescent="0.2">
      <c r="A426" t="str">
        <f t="shared" si="88"/>
        <v>Virginia</v>
      </c>
      <c r="B426" t="str">
        <f t="shared" si="89"/>
        <v>2017</v>
      </c>
      <c r="C426" s="11" t="s">
        <v>455</v>
      </c>
      <c r="D426" s="19">
        <v>65</v>
      </c>
      <c r="E426" s="20">
        <v>45</v>
      </c>
      <c r="F426" s="20">
        <v>57</v>
      </c>
      <c r="G426" s="20">
        <v>37</v>
      </c>
      <c r="H426" s="20">
        <v>55</v>
      </c>
      <c r="I426" s="20">
        <v>53</v>
      </c>
      <c r="J426" s="20">
        <v>40</v>
      </c>
      <c r="K426" s="20">
        <v>102</v>
      </c>
      <c r="L426" s="20">
        <v>213</v>
      </c>
      <c r="M426" s="20">
        <v>315</v>
      </c>
      <c r="N426" s="21">
        <v>511</v>
      </c>
      <c r="O426" s="21">
        <f t="shared" si="90"/>
        <v>1493</v>
      </c>
      <c r="P426" s="22">
        <v>9267943</v>
      </c>
      <c r="Q426" s="23">
        <v>4590087</v>
      </c>
      <c r="R426" s="23">
        <v>4677856</v>
      </c>
      <c r="S426" s="23">
        <v>574986</v>
      </c>
      <c r="T426" s="23">
        <v>580024</v>
      </c>
      <c r="U426" s="23">
        <v>560668</v>
      </c>
      <c r="V426" s="23">
        <v>598357</v>
      </c>
      <c r="W426" s="23">
        <v>684873</v>
      </c>
      <c r="X426" s="23">
        <v>682786</v>
      </c>
      <c r="Y426" s="23">
        <v>657534</v>
      </c>
      <c r="Z426" s="23">
        <v>600155</v>
      </c>
      <c r="AA426" s="23">
        <v>601588</v>
      </c>
      <c r="AB426" s="23">
        <v>617839</v>
      </c>
      <c r="AC426" s="23">
        <v>649909</v>
      </c>
      <c r="AD426" s="23">
        <v>622365</v>
      </c>
      <c r="AE426" s="23">
        <v>546014</v>
      </c>
      <c r="AF426" s="23">
        <v>444218</v>
      </c>
      <c r="AG426" s="23">
        <v>312960</v>
      </c>
      <c r="AH426" s="23">
        <v>213328</v>
      </c>
      <c r="AI426" s="23">
        <v>153437</v>
      </c>
      <c r="AJ426" s="24">
        <v>165947</v>
      </c>
      <c r="AK426" s="32">
        <f t="shared" si="78"/>
        <v>1.9130900578448866E-4</v>
      </c>
      <c r="AL426" s="25">
        <f t="shared" si="79"/>
        <v>3.5066433357996724E-5</v>
      </c>
      <c r="AM426" s="25">
        <f t="shared" si="80"/>
        <v>4.4419161023355127E-5</v>
      </c>
      <c r="AN426" s="25">
        <f t="shared" si="81"/>
        <v>2.7605347976602601E-5</v>
      </c>
      <c r="AO426" s="25">
        <f t="shared" si="82"/>
        <v>4.5766856973579212E-5</v>
      </c>
      <c r="AP426" s="25">
        <f t="shared" si="83"/>
        <v>4.1806415786102602E-5</v>
      </c>
      <c r="AQ426" s="25">
        <f t="shared" si="84"/>
        <v>8.7300439326622615E-5</v>
      </c>
      <c r="AR426" s="25">
        <f t="shared" si="85"/>
        <v>2.8130769779364959E-4</v>
      </c>
      <c r="AS426" s="25">
        <f t="shared" si="86"/>
        <v>8.5886057829945609E-4</v>
      </c>
      <c r="AT426" s="33">
        <f t="shared" si="87"/>
        <v>8.996848391353866E-3</v>
      </c>
      <c r="AV426">
        <f>IF(AL426&gt;'Data Spread &amp; Correlation'!C$8+'Data Spread &amp; Correlation'!C$9,1,0)</f>
        <v>0</v>
      </c>
      <c r="AW426">
        <f>IF(AM426&gt;'Data Spread &amp; Correlation'!D$8+'Data Spread &amp; Correlation'!D$9,1,0)</f>
        <v>0</v>
      </c>
    </row>
    <row r="427" spans="1:49" x14ac:dyDescent="0.2">
      <c r="A427" t="str">
        <f t="shared" si="88"/>
        <v>Washington</v>
      </c>
      <c r="B427" t="str">
        <f t="shared" si="89"/>
        <v>2009</v>
      </c>
      <c r="C427" s="11" t="s">
        <v>456</v>
      </c>
      <c r="D427" s="19">
        <v>49</v>
      </c>
      <c r="E427" s="20">
        <v>48</v>
      </c>
      <c r="F427" s="20">
        <v>37</v>
      </c>
      <c r="G427" s="20">
        <v>66</v>
      </c>
      <c r="H427" s="20">
        <v>42</v>
      </c>
      <c r="I427" s="20">
        <v>65</v>
      </c>
      <c r="J427" s="20">
        <v>38</v>
      </c>
      <c r="K427" s="20">
        <v>63</v>
      </c>
      <c r="L427" s="20">
        <v>66</v>
      </c>
      <c r="M427" s="20">
        <v>148</v>
      </c>
      <c r="N427" s="21">
        <v>320</v>
      </c>
      <c r="O427" s="21">
        <f t="shared" si="90"/>
        <v>942</v>
      </c>
      <c r="P427" s="22">
        <v>1614859</v>
      </c>
      <c r="Q427" s="23">
        <v>785479</v>
      </c>
      <c r="R427" s="23">
        <v>829380</v>
      </c>
      <c r="S427" s="23">
        <v>104833</v>
      </c>
      <c r="T427" s="23">
        <v>100288</v>
      </c>
      <c r="U427" s="23">
        <v>103102</v>
      </c>
      <c r="V427" s="23">
        <v>120963</v>
      </c>
      <c r="W427" s="23">
        <v>129828</v>
      </c>
      <c r="X427" s="23">
        <v>114199</v>
      </c>
      <c r="Y427" s="23">
        <v>102922</v>
      </c>
      <c r="Z427" s="23">
        <v>110122</v>
      </c>
      <c r="AA427" s="23">
        <v>121938</v>
      </c>
      <c r="AB427" s="23">
        <v>121785</v>
      </c>
      <c r="AC427" s="23">
        <v>109124</v>
      </c>
      <c r="AD427" s="23">
        <v>94559</v>
      </c>
      <c r="AE427" s="23">
        <v>76601</v>
      </c>
      <c r="AF427" s="23">
        <v>59428</v>
      </c>
      <c r="AG427" s="23">
        <v>48219</v>
      </c>
      <c r="AH427" s="23">
        <v>39763</v>
      </c>
      <c r="AI427" s="23">
        <v>30497</v>
      </c>
      <c r="AJ427" s="24">
        <v>26271</v>
      </c>
      <c r="AK427" s="32">
        <f t="shared" si="78"/>
        <v>9.2528116146633219E-4</v>
      </c>
      <c r="AL427" s="25">
        <f t="shared" si="79"/>
        <v>1.8683317763901864E-4</v>
      </c>
      <c r="AM427" s="25">
        <f t="shared" si="80"/>
        <v>1.4753320493957118E-4</v>
      </c>
      <c r="AN427" s="25">
        <f t="shared" si="81"/>
        <v>3.0397796620317702E-4</v>
      </c>
      <c r="AO427" s="25">
        <f t="shared" si="82"/>
        <v>1.8098767560113764E-4</v>
      </c>
      <c r="AP427" s="25">
        <f t="shared" si="83"/>
        <v>2.8149617381739126E-4</v>
      </c>
      <c r="AQ427" s="25">
        <f t="shared" si="84"/>
        <v>3.680766534236971E-4</v>
      </c>
      <c r="AR427" s="25">
        <f t="shared" si="85"/>
        <v>6.1311508913392844E-4</v>
      </c>
      <c r="AS427" s="25">
        <f t="shared" si="86"/>
        <v>2.1064617136350699E-3</v>
      </c>
      <c r="AT427" s="33">
        <f t="shared" si="87"/>
        <v>3.5857028662784056E-2</v>
      </c>
      <c r="AV427">
        <f>IF(AL427&gt;'Data Spread &amp; Correlation'!C$8+'Data Spread &amp; Correlation'!C$9,1,0)</f>
        <v>0</v>
      </c>
      <c r="AW427">
        <f>IF(AM427&gt;'Data Spread &amp; Correlation'!D$8+'Data Spread &amp; Correlation'!D$9,1,0)</f>
        <v>0</v>
      </c>
    </row>
    <row r="428" spans="1:49" x14ac:dyDescent="0.2">
      <c r="A428" t="str">
        <f t="shared" si="88"/>
        <v>Washington</v>
      </c>
      <c r="B428" t="str">
        <f t="shared" si="89"/>
        <v>2010</v>
      </c>
      <c r="C428" s="11" t="s">
        <v>457</v>
      </c>
      <c r="D428" s="19">
        <v>55</v>
      </c>
      <c r="E428" s="20">
        <v>36</v>
      </c>
      <c r="F428" s="20">
        <v>45</v>
      </c>
      <c r="G428" s="20">
        <v>67</v>
      </c>
      <c r="H428" s="20">
        <v>58</v>
      </c>
      <c r="I428" s="20">
        <v>39</v>
      </c>
      <c r="J428" s="20">
        <v>65</v>
      </c>
      <c r="K428" s="20">
        <v>59</v>
      </c>
      <c r="L428" s="20">
        <v>62</v>
      </c>
      <c r="M428" s="20">
        <v>130</v>
      </c>
      <c r="N428" s="21">
        <v>298</v>
      </c>
      <c r="O428" s="21">
        <f t="shared" si="90"/>
        <v>914</v>
      </c>
      <c r="P428" s="22">
        <v>1938852</v>
      </c>
      <c r="Q428" s="23">
        <v>969450</v>
      </c>
      <c r="R428" s="23">
        <v>969402</v>
      </c>
      <c r="S428" s="23">
        <v>164382</v>
      </c>
      <c r="T428" s="23">
        <v>158800</v>
      </c>
      <c r="U428" s="23">
        <v>152759</v>
      </c>
      <c r="V428" s="23">
        <v>157369</v>
      </c>
      <c r="W428" s="23">
        <v>145077</v>
      </c>
      <c r="X428" s="23">
        <v>135074</v>
      </c>
      <c r="Y428" s="23">
        <v>132712</v>
      </c>
      <c r="Z428" s="23">
        <v>131730</v>
      </c>
      <c r="AA428" s="23">
        <v>124578</v>
      </c>
      <c r="AB428" s="23">
        <v>130508</v>
      </c>
      <c r="AC428" s="23">
        <v>118301</v>
      </c>
      <c r="AD428" s="23">
        <v>101850</v>
      </c>
      <c r="AE428" s="23">
        <v>82408</v>
      </c>
      <c r="AF428" s="23">
        <v>62756</v>
      </c>
      <c r="AG428" s="23">
        <v>50542</v>
      </c>
      <c r="AH428" s="23">
        <v>40214</v>
      </c>
      <c r="AI428" s="23">
        <v>27069</v>
      </c>
      <c r="AJ428" s="24">
        <v>23351</v>
      </c>
      <c r="AK428" s="32">
        <f t="shared" si="78"/>
        <v>5.5358859242496134E-4</v>
      </c>
      <c r="AL428" s="25">
        <f t="shared" si="79"/>
        <v>2.0862822129997849E-4</v>
      </c>
      <c r="AM428" s="25">
        <f t="shared" si="80"/>
        <v>1.487868908830006E-4</v>
      </c>
      <c r="AN428" s="25">
        <f t="shared" si="81"/>
        <v>2.5019978639660029E-4</v>
      </c>
      <c r="AO428" s="25">
        <f t="shared" si="82"/>
        <v>2.2629024454952636E-4</v>
      </c>
      <c r="AP428" s="25">
        <f t="shared" si="83"/>
        <v>1.5674674147639353E-4</v>
      </c>
      <c r="AQ428" s="25">
        <f t="shared" si="84"/>
        <v>3.2020319334845706E-4</v>
      </c>
      <c r="AR428" s="25">
        <f t="shared" si="85"/>
        <v>5.4722943035181559E-4</v>
      </c>
      <c r="AS428" s="25">
        <f t="shared" si="86"/>
        <v>1.9321373898310123E-3</v>
      </c>
      <c r="AT428" s="33">
        <f t="shared" si="87"/>
        <v>3.9141792642713377E-2</v>
      </c>
      <c r="AV428">
        <f>IF(AL428&gt;'Data Spread &amp; Correlation'!C$8+'Data Spread &amp; Correlation'!C$9,1,0)</f>
        <v>0</v>
      </c>
      <c r="AW428">
        <f>IF(AM428&gt;'Data Spread &amp; Correlation'!D$8+'Data Spread &amp; Correlation'!D$9,1,0)</f>
        <v>0</v>
      </c>
    </row>
    <row r="429" spans="1:49" x14ac:dyDescent="0.2">
      <c r="A429" t="str">
        <f t="shared" si="88"/>
        <v>Washington</v>
      </c>
      <c r="B429" t="str">
        <f t="shared" si="89"/>
        <v>2011</v>
      </c>
      <c r="C429" s="11" t="s">
        <v>458</v>
      </c>
      <c r="D429" s="19">
        <v>48</v>
      </c>
      <c r="E429" s="20">
        <v>41</v>
      </c>
      <c r="F429" s="20">
        <v>65</v>
      </c>
      <c r="G429" s="20">
        <v>47</v>
      </c>
      <c r="H429" s="20">
        <v>57</v>
      </c>
      <c r="I429" s="20">
        <v>55</v>
      </c>
      <c r="J429" s="20">
        <v>62</v>
      </c>
      <c r="K429" s="20">
        <v>59</v>
      </c>
      <c r="L429" s="20">
        <v>76</v>
      </c>
      <c r="M429" s="20">
        <v>163</v>
      </c>
      <c r="N429" s="21">
        <v>365</v>
      </c>
      <c r="O429" s="21">
        <f t="shared" si="90"/>
        <v>1038</v>
      </c>
      <c r="P429" s="22">
        <v>3066062</v>
      </c>
      <c r="Q429" s="23">
        <v>1504067</v>
      </c>
      <c r="R429" s="23">
        <v>1561995</v>
      </c>
      <c r="S429" s="23">
        <v>212634</v>
      </c>
      <c r="T429" s="23">
        <v>213878</v>
      </c>
      <c r="U429" s="23">
        <v>222175</v>
      </c>
      <c r="V429" s="23">
        <v>221756</v>
      </c>
      <c r="W429" s="23">
        <v>208815</v>
      </c>
      <c r="X429" s="23">
        <v>207217</v>
      </c>
      <c r="Y429" s="23">
        <v>196885</v>
      </c>
      <c r="Z429" s="23">
        <v>212451</v>
      </c>
      <c r="AA429" s="23">
        <v>216297</v>
      </c>
      <c r="AB429" s="23">
        <v>227388</v>
      </c>
      <c r="AC429" s="23">
        <v>216957</v>
      </c>
      <c r="AD429" s="23">
        <v>187071</v>
      </c>
      <c r="AE429" s="23">
        <v>162305</v>
      </c>
      <c r="AF429" s="23">
        <v>115198</v>
      </c>
      <c r="AG429" s="23">
        <v>88242</v>
      </c>
      <c r="AH429" s="23">
        <v>66310</v>
      </c>
      <c r="AI429" s="23">
        <v>47358</v>
      </c>
      <c r="AJ429" s="24">
        <v>41559</v>
      </c>
      <c r="AK429" s="32">
        <f t="shared" si="78"/>
        <v>4.1855959065812618E-4</v>
      </c>
      <c r="AL429" s="25">
        <f t="shared" si="79"/>
        <v>1.4218455096054838E-4</v>
      </c>
      <c r="AM429" s="25">
        <f t="shared" si="80"/>
        <v>1.5096232677073003E-4</v>
      </c>
      <c r="AN429" s="25">
        <f t="shared" si="81"/>
        <v>1.1630726895684753E-4</v>
      </c>
      <c r="AO429" s="25">
        <f t="shared" si="82"/>
        <v>1.3294522656665453E-4</v>
      </c>
      <c r="AP429" s="25">
        <f t="shared" si="83"/>
        <v>1.2377769525931428E-4</v>
      </c>
      <c r="AQ429" s="25">
        <f t="shared" si="84"/>
        <v>1.6887250412163401E-4</v>
      </c>
      <c r="AR429" s="25">
        <f t="shared" si="85"/>
        <v>3.7357451828548956E-4</v>
      </c>
      <c r="AS429" s="25">
        <f t="shared" si="86"/>
        <v>1.4340007741844671E-3</v>
      </c>
      <c r="AT429" s="33">
        <f t="shared" si="87"/>
        <v>2.497653937775211E-2</v>
      </c>
      <c r="AV429">
        <f>IF(AL429&gt;'Data Spread &amp; Correlation'!C$8+'Data Spread &amp; Correlation'!C$9,1,0)</f>
        <v>0</v>
      </c>
      <c r="AW429">
        <f>IF(AM429&gt;'Data Spread &amp; Correlation'!D$8+'Data Spread &amp; Correlation'!D$9,1,0)</f>
        <v>0</v>
      </c>
    </row>
    <row r="430" spans="1:49" x14ac:dyDescent="0.2">
      <c r="A430" t="str">
        <f t="shared" si="88"/>
        <v>Washington</v>
      </c>
      <c r="B430" t="str">
        <f t="shared" si="89"/>
        <v>2012</v>
      </c>
      <c r="C430" s="11" t="s">
        <v>459</v>
      </c>
      <c r="D430" s="19">
        <v>49</v>
      </c>
      <c r="E430" s="20">
        <v>56</v>
      </c>
      <c r="F430" s="20">
        <v>53</v>
      </c>
      <c r="G430" s="20">
        <v>33</v>
      </c>
      <c r="H430" s="20">
        <v>69</v>
      </c>
      <c r="I430" s="20">
        <v>59</v>
      </c>
      <c r="J430" s="20">
        <v>67</v>
      </c>
      <c r="K430" s="20">
        <v>50</v>
      </c>
      <c r="L430" s="20">
        <v>76</v>
      </c>
      <c r="M430" s="20">
        <v>169</v>
      </c>
      <c r="N430" s="21">
        <v>356</v>
      </c>
      <c r="O430" s="21">
        <f t="shared" si="90"/>
        <v>1037</v>
      </c>
      <c r="P430" s="22">
        <v>2974037</v>
      </c>
      <c r="Q430" s="23">
        <v>1467237</v>
      </c>
      <c r="R430" s="23">
        <v>1506800</v>
      </c>
      <c r="S430" s="23">
        <v>185426</v>
      </c>
      <c r="T430" s="23">
        <v>190887</v>
      </c>
      <c r="U430" s="23">
        <v>192650</v>
      </c>
      <c r="V430" s="23">
        <v>206686</v>
      </c>
      <c r="W430" s="23">
        <v>219665</v>
      </c>
      <c r="X430" s="23">
        <v>196394</v>
      </c>
      <c r="Y430" s="23">
        <v>185930</v>
      </c>
      <c r="Z430" s="23">
        <v>183664</v>
      </c>
      <c r="AA430" s="23">
        <v>188221</v>
      </c>
      <c r="AB430" s="23">
        <v>206991</v>
      </c>
      <c r="AC430" s="23">
        <v>216632</v>
      </c>
      <c r="AD430" s="23">
        <v>204143</v>
      </c>
      <c r="AE430" s="23">
        <v>178193</v>
      </c>
      <c r="AF430" s="23">
        <v>132437</v>
      </c>
      <c r="AG430" s="23">
        <v>97292</v>
      </c>
      <c r="AH430" s="23">
        <v>74403</v>
      </c>
      <c r="AI430" s="23">
        <v>58398</v>
      </c>
      <c r="AJ430" s="24">
        <v>56254</v>
      </c>
      <c r="AK430" s="32">
        <f t="shared" si="78"/>
        <v>5.6626363077454079E-4</v>
      </c>
      <c r="AL430" s="25">
        <f t="shared" si="79"/>
        <v>1.7468979524791611E-4</v>
      </c>
      <c r="AM430" s="25">
        <f t="shared" si="80"/>
        <v>1.2431072050962704E-4</v>
      </c>
      <c r="AN430" s="25">
        <f t="shared" si="81"/>
        <v>8.631422563061696E-5</v>
      </c>
      <c r="AO430" s="25">
        <f t="shared" si="82"/>
        <v>1.85541229143418E-4</v>
      </c>
      <c r="AP430" s="25">
        <f t="shared" si="83"/>
        <v>1.3927477969798618E-4</v>
      </c>
      <c r="AQ430" s="25">
        <f t="shared" si="84"/>
        <v>1.3077502510880481E-4</v>
      </c>
      <c r="AR430" s="25">
        <f t="shared" si="85"/>
        <v>3.308245802663138E-4</v>
      </c>
      <c r="AS430" s="25">
        <f t="shared" si="86"/>
        <v>1.2725807787591962E-3</v>
      </c>
      <c r="AT430" s="33">
        <f t="shared" si="87"/>
        <v>1.8434244675934155E-2</v>
      </c>
      <c r="AV430">
        <f>IF(AL430&gt;'Data Spread &amp; Correlation'!C$8+'Data Spread &amp; Correlation'!C$9,1,0)</f>
        <v>0</v>
      </c>
      <c r="AW430">
        <f>IF(AM430&gt;'Data Spread &amp; Correlation'!D$8+'Data Spread &amp; Correlation'!D$9,1,0)</f>
        <v>0</v>
      </c>
    </row>
    <row r="431" spans="1:49" x14ac:dyDescent="0.2">
      <c r="A431" t="str">
        <f t="shared" si="88"/>
        <v>Washington</v>
      </c>
      <c r="B431" t="str">
        <f t="shared" si="89"/>
        <v>2013</v>
      </c>
      <c r="C431" s="11" t="s">
        <v>460</v>
      </c>
      <c r="D431" s="19">
        <v>40</v>
      </c>
      <c r="E431" s="20">
        <v>39</v>
      </c>
      <c r="F431" s="20">
        <v>60</v>
      </c>
      <c r="G431" s="20">
        <v>52</v>
      </c>
      <c r="H431" s="20">
        <v>48</v>
      </c>
      <c r="I431" s="20">
        <v>62</v>
      </c>
      <c r="J431" s="20">
        <v>79</v>
      </c>
      <c r="K431" s="20">
        <v>54</v>
      </c>
      <c r="L431" s="20">
        <v>70</v>
      </c>
      <c r="M431" s="20">
        <v>171</v>
      </c>
      <c r="N431" s="21">
        <v>416</v>
      </c>
      <c r="O431" s="21">
        <f t="shared" si="90"/>
        <v>1091</v>
      </c>
      <c r="P431" s="22">
        <v>4924556</v>
      </c>
      <c r="Q431" s="23">
        <v>2397093</v>
      </c>
      <c r="R431" s="23">
        <v>2527463</v>
      </c>
      <c r="S431" s="23">
        <v>304606</v>
      </c>
      <c r="T431" s="23">
        <v>307766</v>
      </c>
      <c r="U431" s="23">
        <v>325179</v>
      </c>
      <c r="V431" s="23">
        <v>366533</v>
      </c>
      <c r="W431" s="23">
        <v>376829</v>
      </c>
      <c r="X431" s="23">
        <v>323676</v>
      </c>
      <c r="Y431" s="23">
        <v>301611</v>
      </c>
      <c r="Z431" s="23">
        <v>287670</v>
      </c>
      <c r="AA431" s="23">
        <v>316603</v>
      </c>
      <c r="AB431" s="23">
        <v>351197</v>
      </c>
      <c r="AC431" s="23">
        <v>361010</v>
      </c>
      <c r="AD431" s="23">
        <v>325725</v>
      </c>
      <c r="AE431" s="23">
        <v>281968</v>
      </c>
      <c r="AF431" s="23">
        <v>210355</v>
      </c>
      <c r="AG431" s="23">
        <v>161319</v>
      </c>
      <c r="AH431" s="23">
        <v>124735</v>
      </c>
      <c r="AI431" s="23">
        <v>100252</v>
      </c>
      <c r="AJ431" s="24">
        <v>97730</v>
      </c>
      <c r="AK431" s="32">
        <f t="shared" si="78"/>
        <v>2.5935142446307689E-4</v>
      </c>
      <c r="AL431" s="25">
        <f t="shared" si="79"/>
        <v>1.2481337240992504E-4</v>
      </c>
      <c r="AM431" s="25">
        <f t="shared" si="80"/>
        <v>8.071437603751604E-5</v>
      </c>
      <c r="AN431" s="25">
        <f t="shared" si="81"/>
        <v>8.3161812095885573E-5</v>
      </c>
      <c r="AO431" s="25">
        <f t="shared" si="82"/>
        <v>7.943429542607397E-5</v>
      </c>
      <c r="AP431" s="25">
        <f t="shared" si="83"/>
        <v>8.7053342637744357E-5</v>
      </c>
      <c r="AQ431" s="25">
        <f t="shared" si="84"/>
        <v>8.8860658260009583E-5</v>
      </c>
      <c r="AR431" s="25">
        <f t="shared" si="85"/>
        <v>1.8833709110672254E-4</v>
      </c>
      <c r="AS431" s="25">
        <f t="shared" si="86"/>
        <v>7.6004391364834412E-4</v>
      </c>
      <c r="AT431" s="33">
        <f t="shared" si="87"/>
        <v>1.1163409393226235E-2</v>
      </c>
      <c r="AV431">
        <f>IF(AL431&gt;'Data Spread &amp; Correlation'!C$8+'Data Spread &amp; Correlation'!C$9,1,0)</f>
        <v>0</v>
      </c>
      <c r="AW431">
        <f>IF(AM431&gt;'Data Spread &amp; Correlation'!D$8+'Data Spread &amp; Correlation'!D$9,1,0)</f>
        <v>0</v>
      </c>
    </row>
    <row r="432" spans="1:49" x14ac:dyDescent="0.2">
      <c r="A432" t="str">
        <f t="shared" si="88"/>
        <v>Washington</v>
      </c>
      <c r="B432" t="str">
        <f t="shared" si="89"/>
        <v>2014</v>
      </c>
      <c r="C432" s="11" t="s">
        <v>461</v>
      </c>
      <c r="D432" s="19">
        <v>59</v>
      </c>
      <c r="E432" s="20">
        <v>43</v>
      </c>
      <c r="F432" s="20">
        <v>35</v>
      </c>
      <c r="G432" s="20">
        <v>57</v>
      </c>
      <c r="H432" s="20">
        <v>66</v>
      </c>
      <c r="I432" s="20">
        <v>47</v>
      </c>
      <c r="J432" s="20">
        <v>54</v>
      </c>
      <c r="K432" s="20">
        <v>79</v>
      </c>
      <c r="L432" s="20">
        <v>80</v>
      </c>
      <c r="M432" s="20">
        <v>136</v>
      </c>
      <c r="N432" s="21">
        <v>329</v>
      </c>
      <c r="O432" s="21">
        <f t="shared" si="90"/>
        <v>985</v>
      </c>
      <c r="P432" s="22">
        <v>1712822</v>
      </c>
      <c r="Q432" s="23">
        <v>851002</v>
      </c>
      <c r="R432" s="23">
        <v>861820</v>
      </c>
      <c r="S432" s="23">
        <v>115124</v>
      </c>
      <c r="T432" s="23">
        <v>117262</v>
      </c>
      <c r="U432" s="23">
        <v>113803</v>
      </c>
      <c r="V432" s="23">
        <v>119603</v>
      </c>
      <c r="W432" s="23">
        <v>118337</v>
      </c>
      <c r="X432" s="23">
        <v>116135</v>
      </c>
      <c r="Y432" s="23">
        <v>114464</v>
      </c>
      <c r="Z432" s="23">
        <v>101330</v>
      </c>
      <c r="AA432" s="23">
        <v>105822</v>
      </c>
      <c r="AB432" s="23">
        <v>116469</v>
      </c>
      <c r="AC432" s="23">
        <v>125768</v>
      </c>
      <c r="AD432" s="23">
        <v>114924</v>
      </c>
      <c r="AE432" s="23">
        <v>95188</v>
      </c>
      <c r="AF432" s="23">
        <v>70746</v>
      </c>
      <c r="AG432" s="23">
        <v>54768</v>
      </c>
      <c r="AH432" s="23">
        <v>42493</v>
      </c>
      <c r="AI432" s="23">
        <v>35322</v>
      </c>
      <c r="AJ432" s="24">
        <v>36862</v>
      </c>
      <c r="AK432" s="32">
        <f t="shared" si="78"/>
        <v>8.8600118133490844E-4</v>
      </c>
      <c r="AL432" s="25">
        <f t="shared" si="79"/>
        <v>2.3370047389262763E-4</v>
      </c>
      <c r="AM432" s="25">
        <f t="shared" si="80"/>
        <v>1.4709590653105826E-4</v>
      </c>
      <c r="AN432" s="25">
        <f t="shared" si="81"/>
        <v>2.4718233817145783E-4</v>
      </c>
      <c r="AO432" s="25">
        <f t="shared" si="82"/>
        <v>3.1860662701784198E-4</v>
      </c>
      <c r="AP432" s="25">
        <f t="shared" si="83"/>
        <v>1.9402485995120481E-4</v>
      </c>
      <c r="AQ432" s="25">
        <f t="shared" si="84"/>
        <v>3.759899482180932E-4</v>
      </c>
      <c r="AR432" s="25">
        <f t="shared" si="85"/>
        <v>6.3737909715250889E-4</v>
      </c>
      <c r="AS432" s="25">
        <f t="shared" si="86"/>
        <v>1.747735012529718E-3</v>
      </c>
      <c r="AT432" s="33">
        <f t="shared" si="87"/>
        <v>2.6721284791926644E-2</v>
      </c>
      <c r="AV432">
        <f>IF(AL432&gt;'Data Spread &amp; Correlation'!C$8+'Data Spread &amp; Correlation'!C$9,1,0)</f>
        <v>0</v>
      </c>
      <c r="AW432">
        <f>IF(AM432&gt;'Data Spread &amp; Correlation'!D$8+'Data Spread &amp; Correlation'!D$9,1,0)</f>
        <v>0</v>
      </c>
    </row>
    <row r="433" spans="1:49" x14ac:dyDescent="0.2">
      <c r="A433" t="str">
        <f t="shared" si="88"/>
        <v>Washington</v>
      </c>
      <c r="B433" t="str">
        <f t="shared" si="89"/>
        <v>2015</v>
      </c>
      <c r="C433" s="11" t="s">
        <v>462</v>
      </c>
      <c r="D433" s="19">
        <v>62</v>
      </c>
      <c r="E433" s="20">
        <v>52</v>
      </c>
      <c r="F433" s="20">
        <v>50</v>
      </c>
      <c r="G433" s="20">
        <v>62</v>
      </c>
      <c r="H433" s="20">
        <v>49</v>
      </c>
      <c r="I433" s="20">
        <v>49</v>
      </c>
      <c r="J433" s="20">
        <v>68</v>
      </c>
      <c r="K433" s="20">
        <v>53</v>
      </c>
      <c r="L433" s="20">
        <v>104</v>
      </c>
      <c r="M433" s="20">
        <v>173</v>
      </c>
      <c r="N433" s="21">
        <v>436</v>
      </c>
      <c r="O433" s="21">
        <f t="shared" si="90"/>
        <v>1158</v>
      </c>
      <c r="P433" s="22">
        <v>1691942</v>
      </c>
      <c r="Q433" s="23">
        <v>833257</v>
      </c>
      <c r="R433" s="23">
        <v>858685</v>
      </c>
      <c r="S433" s="23">
        <v>108447</v>
      </c>
      <c r="T433" s="23">
        <v>113315</v>
      </c>
      <c r="U433" s="23">
        <v>110909</v>
      </c>
      <c r="V433" s="23">
        <v>114968</v>
      </c>
      <c r="W433" s="23">
        <v>120816</v>
      </c>
      <c r="X433" s="23">
        <v>112196</v>
      </c>
      <c r="Y433" s="23">
        <v>112779</v>
      </c>
      <c r="Z433" s="23">
        <v>100636</v>
      </c>
      <c r="AA433" s="23">
        <v>109077</v>
      </c>
      <c r="AB433" s="23">
        <v>110103</v>
      </c>
      <c r="AC433" s="23">
        <v>120291</v>
      </c>
      <c r="AD433" s="23">
        <v>111565</v>
      </c>
      <c r="AE433" s="23">
        <v>101339</v>
      </c>
      <c r="AF433" s="23">
        <v>75557</v>
      </c>
      <c r="AG433" s="23">
        <v>55626</v>
      </c>
      <c r="AH433" s="23">
        <v>42969</v>
      </c>
      <c r="AI433" s="23">
        <v>33455</v>
      </c>
      <c r="AJ433" s="24">
        <v>37415</v>
      </c>
      <c r="AK433" s="32">
        <f t="shared" si="78"/>
        <v>1.0512047359539684E-3</v>
      </c>
      <c r="AL433" s="25">
        <f t="shared" si="79"/>
        <v>3.0326816041101757E-4</v>
      </c>
      <c r="AM433" s="25">
        <f t="shared" si="80"/>
        <v>2.1205849421504429E-4</v>
      </c>
      <c r="AN433" s="25">
        <f t="shared" si="81"/>
        <v>2.7558617624180465E-4</v>
      </c>
      <c r="AO433" s="25">
        <f t="shared" si="82"/>
        <v>2.3365265863346574E-4</v>
      </c>
      <c r="AP433" s="25">
        <f t="shared" si="83"/>
        <v>2.1267914963063274E-4</v>
      </c>
      <c r="AQ433" s="25">
        <f t="shared" si="84"/>
        <v>2.4893848870852588E-4</v>
      </c>
      <c r="AR433" s="25">
        <f t="shared" si="85"/>
        <v>7.9278565057972449E-4</v>
      </c>
      <c r="AS433" s="25">
        <f t="shared" si="86"/>
        <v>2.2636867999581284E-3</v>
      </c>
      <c r="AT433" s="33">
        <f t="shared" si="87"/>
        <v>3.0950153681678472E-2</v>
      </c>
      <c r="AV433">
        <f>IF(AL433&gt;'Data Spread &amp; Correlation'!C$8+'Data Spread &amp; Correlation'!C$9,1,0)</f>
        <v>0</v>
      </c>
      <c r="AW433">
        <f>IF(AM433&gt;'Data Spread &amp; Correlation'!D$8+'Data Spread &amp; Correlation'!D$9,1,0)</f>
        <v>0</v>
      </c>
    </row>
    <row r="434" spans="1:49" x14ac:dyDescent="0.2">
      <c r="A434" t="str">
        <f t="shared" si="88"/>
        <v>Washington</v>
      </c>
      <c r="B434" t="str">
        <f t="shared" si="89"/>
        <v>2016</v>
      </c>
      <c r="C434" s="11" t="s">
        <v>463</v>
      </c>
      <c r="D434" s="19">
        <v>71</v>
      </c>
      <c r="E434" s="20">
        <v>63</v>
      </c>
      <c r="F434" s="20">
        <v>58</v>
      </c>
      <c r="G434" s="20">
        <v>45</v>
      </c>
      <c r="H434" s="20">
        <v>34</v>
      </c>
      <c r="I434" s="20">
        <v>62</v>
      </c>
      <c r="J434" s="20">
        <v>47</v>
      </c>
      <c r="K434" s="20">
        <v>82</v>
      </c>
      <c r="L434" s="20">
        <v>103</v>
      </c>
      <c r="M434" s="20">
        <v>179</v>
      </c>
      <c r="N434" s="21">
        <v>365</v>
      </c>
      <c r="O434" s="21">
        <f t="shared" si="90"/>
        <v>1109</v>
      </c>
      <c r="P434" s="22">
        <v>7473032</v>
      </c>
      <c r="Q434" s="23">
        <v>3651326</v>
      </c>
      <c r="R434" s="23">
        <v>3821706</v>
      </c>
      <c r="S434" s="23">
        <v>433234</v>
      </c>
      <c r="T434" s="23">
        <v>429353</v>
      </c>
      <c r="U434" s="23">
        <v>429917</v>
      </c>
      <c r="V434" s="23">
        <v>457427</v>
      </c>
      <c r="W434" s="23">
        <v>514750</v>
      </c>
      <c r="X434" s="23">
        <v>536649</v>
      </c>
      <c r="Y434" s="23">
        <v>506468</v>
      </c>
      <c r="Z434" s="23">
        <v>456691</v>
      </c>
      <c r="AA434" s="23">
        <v>467315</v>
      </c>
      <c r="AB434" s="23">
        <v>490203</v>
      </c>
      <c r="AC434" s="23">
        <v>533600</v>
      </c>
      <c r="AD434" s="23">
        <v>509291</v>
      </c>
      <c r="AE434" s="23">
        <v>459125</v>
      </c>
      <c r="AF434" s="23">
        <v>403556</v>
      </c>
      <c r="AG434" s="23">
        <v>303003</v>
      </c>
      <c r="AH434" s="23">
        <v>223367</v>
      </c>
      <c r="AI434" s="23">
        <v>159920</v>
      </c>
      <c r="AJ434" s="24">
        <v>165871</v>
      </c>
      <c r="AK434" s="32">
        <f t="shared" si="78"/>
        <v>3.0930167069066604E-4</v>
      </c>
      <c r="AL434" s="25">
        <f t="shared" si="79"/>
        <v>5.469759214216719E-5</v>
      </c>
      <c r="AM434" s="25">
        <f t="shared" si="80"/>
        <v>5.9659917895609542E-5</v>
      </c>
      <c r="AN434" s="25">
        <f t="shared" si="81"/>
        <v>4.3139935405136718E-5</v>
      </c>
      <c r="AO434" s="25">
        <f t="shared" si="82"/>
        <v>3.6796297859537705E-5</v>
      </c>
      <c r="AP434" s="25">
        <f t="shared" si="83"/>
        <v>6.0558525419441047E-5</v>
      </c>
      <c r="AQ434" s="25">
        <f t="shared" si="84"/>
        <v>8.4674354822720816E-5</v>
      </c>
      <c r="AR434" s="25">
        <f t="shared" si="85"/>
        <v>1.4577692733374001E-4</v>
      </c>
      <c r="AS434" s="25">
        <f t="shared" si="86"/>
        <v>4.6701296939369194E-4</v>
      </c>
      <c r="AT434" s="33">
        <f t="shared" si="87"/>
        <v>6.6859185752783786E-3</v>
      </c>
      <c r="AV434">
        <f>IF(AL434&gt;'Data Spread &amp; Correlation'!C$8+'Data Spread &amp; Correlation'!C$9,1,0)</f>
        <v>0</v>
      </c>
      <c r="AW434">
        <f>IF(AM434&gt;'Data Spread &amp; Correlation'!D$8+'Data Spread &amp; Correlation'!D$9,1,0)</f>
        <v>0</v>
      </c>
    </row>
    <row r="435" spans="1:49" x14ac:dyDescent="0.2">
      <c r="A435" t="str">
        <f t="shared" si="88"/>
        <v>Washington</v>
      </c>
      <c r="B435" t="str">
        <f t="shared" si="89"/>
        <v>2017</v>
      </c>
      <c r="C435" s="11" t="s">
        <v>464</v>
      </c>
      <c r="D435" s="19">
        <v>58</v>
      </c>
      <c r="E435" s="20">
        <v>50</v>
      </c>
      <c r="F435" s="20">
        <v>60</v>
      </c>
      <c r="G435" s="20">
        <v>66</v>
      </c>
      <c r="H435" s="20">
        <v>46</v>
      </c>
      <c r="I435" s="20">
        <v>59</v>
      </c>
      <c r="J435" s="20">
        <v>52</v>
      </c>
      <c r="K435" s="20">
        <v>84</v>
      </c>
      <c r="L435" s="20">
        <v>156</v>
      </c>
      <c r="M435" s="20">
        <v>235</v>
      </c>
      <c r="N435" s="21">
        <v>488</v>
      </c>
      <c r="O435" s="21">
        <f t="shared" si="90"/>
        <v>1354</v>
      </c>
      <c r="P435" s="22">
        <v>3680753</v>
      </c>
      <c r="Q435" s="23">
        <v>1831653</v>
      </c>
      <c r="R435" s="23">
        <v>1849100</v>
      </c>
      <c r="S435" s="23">
        <v>232979</v>
      </c>
      <c r="T435" s="23">
        <v>232245</v>
      </c>
      <c r="U435" s="23">
        <v>237326</v>
      </c>
      <c r="V435" s="23">
        <v>239093</v>
      </c>
      <c r="W435" s="23">
        <v>270797</v>
      </c>
      <c r="X435" s="23">
        <v>252753</v>
      </c>
      <c r="Y435" s="23">
        <v>246204</v>
      </c>
      <c r="Z435" s="23">
        <v>229395</v>
      </c>
      <c r="AA435" s="23">
        <v>229108</v>
      </c>
      <c r="AB435" s="23">
        <v>238113</v>
      </c>
      <c r="AC435" s="23">
        <v>256699</v>
      </c>
      <c r="AD435" s="23">
        <v>251475</v>
      </c>
      <c r="AE435" s="23">
        <v>231206</v>
      </c>
      <c r="AF435" s="23">
        <v>185643</v>
      </c>
      <c r="AG435" s="23">
        <v>128521</v>
      </c>
      <c r="AH435" s="23">
        <v>88131</v>
      </c>
      <c r="AI435" s="23">
        <v>64347</v>
      </c>
      <c r="AJ435" s="24">
        <v>64691</v>
      </c>
      <c r="AK435" s="32">
        <f t="shared" si="78"/>
        <v>4.6356109348911275E-4</v>
      </c>
      <c r="AL435" s="25">
        <f t="shared" si="79"/>
        <v>1.1073937700582021E-4</v>
      </c>
      <c r="AM435" s="25">
        <f t="shared" si="80"/>
        <v>1.1767243915354292E-4</v>
      </c>
      <c r="AN435" s="25">
        <f t="shared" si="81"/>
        <v>1.3227592758494218E-4</v>
      </c>
      <c r="AO435" s="25">
        <f t="shared" si="82"/>
        <v>1.0032649731844721E-4</v>
      </c>
      <c r="AP435" s="25">
        <f t="shared" si="83"/>
        <v>1.192372052415867E-4</v>
      </c>
      <c r="AQ435" s="25">
        <f t="shared" si="84"/>
        <v>1.7402798121326506E-4</v>
      </c>
      <c r="AR435" s="25">
        <f t="shared" si="85"/>
        <v>4.9655593893635172E-4</v>
      </c>
      <c r="AS435" s="25">
        <f t="shared" si="86"/>
        <v>1.5412059444641195E-3</v>
      </c>
      <c r="AT435" s="33">
        <f t="shared" si="87"/>
        <v>2.0930268507211205E-2</v>
      </c>
      <c r="AV435">
        <f>IF(AL435&gt;'Data Spread &amp; Correlation'!C$8+'Data Spread &amp; Correlation'!C$9,1,0)</f>
        <v>0</v>
      </c>
      <c r="AW435">
        <f>IF(AM435&gt;'Data Spread &amp; Correlation'!D$8+'Data Spread &amp; Correlation'!D$9,1,0)</f>
        <v>0</v>
      </c>
    </row>
    <row r="436" spans="1:49" x14ac:dyDescent="0.2">
      <c r="A436" t="str">
        <f t="shared" si="88"/>
        <v>West Virginia</v>
      </c>
      <c r="B436" t="str">
        <f t="shared" si="89"/>
        <v>2009</v>
      </c>
      <c r="C436" s="11" t="s">
        <v>465</v>
      </c>
      <c r="D436" s="19">
        <v>54</v>
      </c>
      <c r="E436" s="20">
        <v>59</v>
      </c>
      <c r="F436" s="20">
        <v>60</v>
      </c>
      <c r="G436" s="20">
        <v>46</v>
      </c>
      <c r="H436" s="20">
        <v>61</v>
      </c>
      <c r="I436" s="20">
        <v>57</v>
      </c>
      <c r="J436" s="20">
        <v>56</v>
      </c>
      <c r="K436" s="20">
        <v>64</v>
      </c>
      <c r="L436" s="20">
        <v>60</v>
      </c>
      <c r="M436" s="20">
        <v>125</v>
      </c>
      <c r="N436" s="21">
        <v>174</v>
      </c>
      <c r="O436" s="21">
        <f t="shared" si="90"/>
        <v>816</v>
      </c>
      <c r="P436" s="22">
        <v>7510936</v>
      </c>
      <c r="Q436" s="23">
        <v>3720913</v>
      </c>
      <c r="R436" s="23">
        <v>3790023</v>
      </c>
      <c r="S436" s="23">
        <v>506775</v>
      </c>
      <c r="T436" s="23">
        <v>473236</v>
      </c>
      <c r="U436" s="23">
        <v>495646</v>
      </c>
      <c r="V436" s="23">
        <v>520968</v>
      </c>
      <c r="W436" s="23">
        <v>541846</v>
      </c>
      <c r="X436" s="23">
        <v>567251</v>
      </c>
      <c r="Y436" s="23">
        <v>502700</v>
      </c>
      <c r="Z436" s="23">
        <v>522059</v>
      </c>
      <c r="AA436" s="23">
        <v>545252</v>
      </c>
      <c r="AB436" s="23">
        <v>570858</v>
      </c>
      <c r="AC436" s="23">
        <v>541383</v>
      </c>
      <c r="AD436" s="23">
        <v>468092</v>
      </c>
      <c r="AE436" s="23">
        <v>366634</v>
      </c>
      <c r="AF436" s="23">
        <v>260484</v>
      </c>
      <c r="AG436" s="23">
        <v>202728</v>
      </c>
      <c r="AH436" s="23">
        <v>168399</v>
      </c>
      <c r="AI436" s="23">
        <v>133995</v>
      </c>
      <c r="AJ436" s="24">
        <v>120407</v>
      </c>
      <c r="AK436" s="32">
        <f t="shared" si="78"/>
        <v>2.2297863943564699E-4</v>
      </c>
      <c r="AL436" s="25">
        <f t="shared" si="79"/>
        <v>5.7798576090793306E-5</v>
      </c>
      <c r="AM436" s="25">
        <f t="shared" si="80"/>
        <v>5.6453904446121333E-5</v>
      </c>
      <c r="AN436" s="25">
        <f t="shared" si="81"/>
        <v>4.299262302666197E-5</v>
      </c>
      <c r="AO436" s="25">
        <f t="shared" si="82"/>
        <v>5.7152976030416629E-5</v>
      </c>
      <c r="AP436" s="25">
        <f t="shared" si="83"/>
        <v>5.1247886024701483E-5</v>
      </c>
      <c r="AQ436" s="25">
        <f t="shared" si="84"/>
        <v>7.6671865977578273E-5</v>
      </c>
      <c r="AR436" s="25">
        <f t="shared" si="85"/>
        <v>1.2953032304862568E-4</v>
      </c>
      <c r="AS436" s="25">
        <f t="shared" si="86"/>
        <v>4.1336799010562378E-4</v>
      </c>
      <c r="AT436" s="33">
        <f t="shared" si="87"/>
        <v>6.7770146253955336E-3</v>
      </c>
      <c r="AV436">
        <f>IF(AL436&gt;'Data Spread &amp; Correlation'!C$8+'Data Spread &amp; Correlation'!C$9,1,0)</f>
        <v>0</v>
      </c>
      <c r="AW436">
        <f>IF(AM436&gt;'Data Spread &amp; Correlation'!D$8+'Data Spread &amp; Correlation'!D$9,1,0)</f>
        <v>0</v>
      </c>
    </row>
    <row r="437" spans="1:49" x14ac:dyDescent="0.2">
      <c r="A437" t="str">
        <f t="shared" si="88"/>
        <v>West Virginia</v>
      </c>
      <c r="B437" t="str">
        <f t="shared" si="89"/>
        <v>2010</v>
      </c>
      <c r="C437" s="11" t="s">
        <v>466</v>
      </c>
      <c r="D437" s="19">
        <v>41</v>
      </c>
      <c r="E437" s="20">
        <v>52</v>
      </c>
      <c r="F437" s="20">
        <v>45</v>
      </c>
      <c r="G437" s="20">
        <v>52</v>
      </c>
      <c r="H437" s="20">
        <v>51</v>
      </c>
      <c r="I437" s="20">
        <v>56</v>
      </c>
      <c r="J437" s="20">
        <v>57</v>
      </c>
      <c r="K437" s="20">
        <v>63</v>
      </c>
      <c r="L437" s="20">
        <v>71</v>
      </c>
      <c r="M437" s="20">
        <v>126</v>
      </c>
      <c r="N437" s="21">
        <v>186</v>
      </c>
      <c r="O437" s="21">
        <f t="shared" si="90"/>
        <v>800</v>
      </c>
      <c r="P437" s="22">
        <v>3765805</v>
      </c>
      <c r="Q437" s="23">
        <v>1877024</v>
      </c>
      <c r="R437" s="23">
        <v>1888781</v>
      </c>
      <c r="S437" s="23">
        <v>289792</v>
      </c>
      <c r="T437" s="23">
        <v>276265</v>
      </c>
      <c r="U437" s="23">
        <v>267404</v>
      </c>
      <c r="V437" s="23">
        <v>280145</v>
      </c>
      <c r="W437" s="23">
        <v>291555</v>
      </c>
      <c r="X437" s="23">
        <v>294836</v>
      </c>
      <c r="Y437" s="23">
        <v>265046</v>
      </c>
      <c r="Z437" s="23">
        <v>247237</v>
      </c>
      <c r="AA437" s="23">
        <v>243654</v>
      </c>
      <c r="AB437" s="23">
        <v>253675</v>
      </c>
      <c r="AC437" s="23">
        <v>244815</v>
      </c>
      <c r="AD437" s="23">
        <v>216041</v>
      </c>
      <c r="AE437" s="23">
        <v>177289</v>
      </c>
      <c r="AF437" s="23">
        <v>128209</v>
      </c>
      <c r="AG437" s="23">
        <v>97800</v>
      </c>
      <c r="AH437" s="23">
        <v>80295</v>
      </c>
      <c r="AI437" s="23">
        <v>59893</v>
      </c>
      <c r="AJ437" s="24">
        <v>51959</v>
      </c>
      <c r="AK437" s="32">
        <f t="shared" si="78"/>
        <v>3.2091983215547704E-4</v>
      </c>
      <c r="AL437" s="25">
        <f t="shared" si="79"/>
        <v>1.0484320422904378E-4</v>
      </c>
      <c r="AM437" s="25">
        <f t="shared" si="80"/>
        <v>7.8712611509532967E-5</v>
      </c>
      <c r="AN437" s="25">
        <f t="shared" si="81"/>
        <v>9.2876713307446932E-5</v>
      </c>
      <c r="AO437" s="25">
        <f t="shared" si="82"/>
        <v>1.0389271752792372E-4</v>
      </c>
      <c r="AP437" s="25">
        <f t="shared" si="83"/>
        <v>1.1233926457902867E-4</v>
      </c>
      <c r="AQ437" s="25">
        <f t="shared" si="84"/>
        <v>1.6017084890549921E-4</v>
      </c>
      <c r="AR437" s="25">
        <f t="shared" si="85"/>
        <v>3.1414678176532794E-4</v>
      </c>
      <c r="AS437" s="25">
        <f t="shared" si="86"/>
        <v>8.9879304933375187E-4</v>
      </c>
      <c r="AT437" s="33">
        <f t="shared" si="87"/>
        <v>1.5396755133855539E-2</v>
      </c>
      <c r="AV437">
        <f>IF(AL437&gt;'Data Spread &amp; Correlation'!C$8+'Data Spread &amp; Correlation'!C$9,1,0)</f>
        <v>0</v>
      </c>
      <c r="AW437">
        <f>IF(AM437&gt;'Data Spread &amp; Correlation'!D$8+'Data Spread &amp; Correlation'!D$9,1,0)</f>
        <v>0</v>
      </c>
    </row>
    <row r="438" spans="1:49" x14ac:dyDescent="0.2">
      <c r="A438" t="str">
        <f t="shared" si="88"/>
        <v>West Virginia</v>
      </c>
      <c r="B438" t="str">
        <f t="shared" si="89"/>
        <v>2011</v>
      </c>
      <c r="C438" s="11" t="s">
        <v>467</v>
      </c>
      <c r="D438" s="19">
        <v>61</v>
      </c>
      <c r="E438" s="20">
        <v>46</v>
      </c>
      <c r="F438" s="20">
        <v>49</v>
      </c>
      <c r="G438" s="20">
        <v>61</v>
      </c>
      <c r="H438" s="20">
        <v>60</v>
      </c>
      <c r="I438" s="20">
        <v>47</v>
      </c>
      <c r="J438" s="20">
        <v>59</v>
      </c>
      <c r="K438" s="20">
        <v>50</v>
      </c>
      <c r="L438" s="20">
        <v>69</v>
      </c>
      <c r="M438" s="20">
        <v>106</v>
      </c>
      <c r="N438" s="21">
        <v>158</v>
      </c>
      <c r="O438" s="21">
        <f t="shared" si="90"/>
        <v>766</v>
      </c>
      <c r="P438" s="22">
        <v>6964077</v>
      </c>
      <c r="Q438" s="23">
        <v>3436569</v>
      </c>
      <c r="R438" s="23">
        <v>3527508</v>
      </c>
      <c r="S438" s="23">
        <v>541695</v>
      </c>
      <c r="T438" s="23">
        <v>529852</v>
      </c>
      <c r="U438" s="23">
        <v>514643</v>
      </c>
      <c r="V438" s="23">
        <v>520174</v>
      </c>
      <c r="W438" s="23">
        <v>512869</v>
      </c>
      <c r="X438" s="23">
        <v>524976</v>
      </c>
      <c r="Y438" s="23">
        <v>501526</v>
      </c>
      <c r="Z438" s="23">
        <v>501428</v>
      </c>
      <c r="AA438" s="23">
        <v>486198</v>
      </c>
      <c r="AB438" s="23">
        <v>490424</v>
      </c>
      <c r="AC438" s="23">
        <v>451001</v>
      </c>
      <c r="AD438" s="23">
        <v>378796</v>
      </c>
      <c r="AE438" s="23">
        <v>315126</v>
      </c>
      <c r="AF438" s="23">
        <v>222800</v>
      </c>
      <c r="AG438" s="23">
        <v>166369</v>
      </c>
      <c r="AH438" s="23">
        <v>126857</v>
      </c>
      <c r="AI438" s="23">
        <v>94443</v>
      </c>
      <c r="AJ438" s="24">
        <v>86050</v>
      </c>
      <c r="AK438" s="32">
        <f t="shared" si="78"/>
        <v>1.9752812929785211E-4</v>
      </c>
      <c r="AL438" s="25">
        <f t="shared" si="79"/>
        <v>5.6486627508987596E-5</v>
      </c>
      <c r="AM438" s="25">
        <f t="shared" si="80"/>
        <v>4.743268189223488E-5</v>
      </c>
      <c r="AN438" s="25">
        <f t="shared" si="81"/>
        <v>5.9425115586720724E-5</v>
      </c>
      <c r="AO438" s="25">
        <f t="shared" si="82"/>
        <v>6.075174205620346E-5</v>
      </c>
      <c r="AP438" s="25">
        <f t="shared" si="83"/>
        <v>4.9924316860079135E-5</v>
      </c>
      <c r="AQ438" s="25">
        <f t="shared" si="84"/>
        <v>7.2054207821628367E-5</v>
      </c>
      <c r="AR438" s="25">
        <f t="shared" si="85"/>
        <v>1.7730086414899439E-4</v>
      </c>
      <c r="AS438" s="25">
        <f t="shared" si="86"/>
        <v>4.7898779936737459E-4</v>
      </c>
      <c r="AT438" s="33">
        <f t="shared" si="87"/>
        <v>8.9018012783265536E-3</v>
      </c>
      <c r="AV438">
        <f>IF(AL438&gt;'Data Spread &amp; Correlation'!C$8+'Data Spread &amp; Correlation'!C$9,1,0)</f>
        <v>0</v>
      </c>
      <c r="AW438">
        <f>IF(AM438&gt;'Data Spread &amp; Correlation'!D$8+'Data Spread &amp; Correlation'!D$9,1,0)</f>
        <v>0</v>
      </c>
    </row>
    <row r="439" spans="1:49" x14ac:dyDescent="0.2">
      <c r="A439" t="str">
        <f t="shared" si="88"/>
        <v>West Virginia</v>
      </c>
      <c r="B439" t="str">
        <f t="shared" si="89"/>
        <v>2012</v>
      </c>
      <c r="C439" s="11" t="s">
        <v>468</v>
      </c>
      <c r="D439" s="19">
        <v>49</v>
      </c>
      <c r="E439" s="20">
        <v>67</v>
      </c>
      <c r="F439" s="20">
        <v>53</v>
      </c>
      <c r="G439" s="20">
        <v>57</v>
      </c>
      <c r="H439" s="20">
        <v>61</v>
      </c>
      <c r="I439" s="20">
        <v>50</v>
      </c>
      <c r="J439" s="20">
        <v>50</v>
      </c>
      <c r="K439" s="20">
        <v>48</v>
      </c>
      <c r="L439" s="20">
        <v>79</v>
      </c>
      <c r="M439" s="20">
        <v>102</v>
      </c>
      <c r="N439" s="21">
        <v>171</v>
      </c>
      <c r="O439" s="21">
        <f t="shared" si="90"/>
        <v>787</v>
      </c>
      <c r="P439" s="22">
        <v>10561396</v>
      </c>
      <c r="Q439" s="23">
        <v>5211900</v>
      </c>
      <c r="R439" s="23">
        <v>5349496</v>
      </c>
      <c r="S439" s="23">
        <v>649272</v>
      </c>
      <c r="T439" s="23">
        <v>653061</v>
      </c>
      <c r="U439" s="23">
        <v>667913</v>
      </c>
      <c r="V439" s="23">
        <v>731366</v>
      </c>
      <c r="W439" s="23">
        <v>766206</v>
      </c>
      <c r="X439" s="23">
        <v>739784</v>
      </c>
      <c r="Y439" s="23">
        <v>692338</v>
      </c>
      <c r="Z439" s="23">
        <v>680332</v>
      </c>
      <c r="AA439" s="23">
        <v>711464</v>
      </c>
      <c r="AB439" s="23">
        <v>757578</v>
      </c>
      <c r="AC439" s="23">
        <v>775062</v>
      </c>
      <c r="AD439" s="23">
        <v>704252</v>
      </c>
      <c r="AE439" s="23">
        <v>587247</v>
      </c>
      <c r="AF439" s="23">
        <v>428791</v>
      </c>
      <c r="AG439" s="23">
        <v>315358</v>
      </c>
      <c r="AH439" s="23">
        <v>258932</v>
      </c>
      <c r="AI439" s="23">
        <v>221187</v>
      </c>
      <c r="AJ439" s="24">
        <v>220489</v>
      </c>
      <c r="AK439" s="32">
        <f t="shared" si="78"/>
        <v>1.7866163949777596E-4</v>
      </c>
      <c r="AL439" s="25">
        <f t="shared" si="79"/>
        <v>3.7850858533173249E-5</v>
      </c>
      <c r="AM439" s="25">
        <f t="shared" si="80"/>
        <v>3.539061894853803E-5</v>
      </c>
      <c r="AN439" s="25">
        <f t="shared" si="81"/>
        <v>3.9801078399745274E-5</v>
      </c>
      <c r="AO439" s="25">
        <f t="shared" si="82"/>
        <v>4.3828262187849368E-5</v>
      </c>
      <c r="AP439" s="25">
        <f t="shared" si="83"/>
        <v>3.26234471239169E-5</v>
      </c>
      <c r="AQ439" s="25">
        <f t="shared" si="84"/>
        <v>3.7166114724053211E-5</v>
      </c>
      <c r="AR439" s="25">
        <f t="shared" si="85"/>
        <v>1.0616153485390695E-4</v>
      </c>
      <c r="AS439" s="25">
        <f t="shared" si="86"/>
        <v>2.1244733076591427E-4</v>
      </c>
      <c r="AT439" s="33">
        <f t="shared" si="87"/>
        <v>3.569339059998458E-3</v>
      </c>
      <c r="AV439">
        <f>IF(AL439&gt;'Data Spread &amp; Correlation'!C$8+'Data Spread &amp; Correlation'!C$9,1,0)</f>
        <v>0</v>
      </c>
      <c r="AW439">
        <f>IF(AM439&gt;'Data Spread &amp; Correlation'!D$8+'Data Spread &amp; Correlation'!D$9,1,0)</f>
        <v>0</v>
      </c>
    </row>
    <row r="440" spans="1:49" x14ac:dyDescent="0.2">
      <c r="A440" t="str">
        <f t="shared" si="88"/>
        <v>West Virginia</v>
      </c>
      <c r="B440" t="str">
        <f t="shared" si="89"/>
        <v>2013</v>
      </c>
      <c r="C440" s="11" t="s">
        <v>469</v>
      </c>
      <c r="D440" s="19">
        <v>62</v>
      </c>
      <c r="E440" s="20">
        <v>65</v>
      </c>
      <c r="F440" s="20">
        <v>62</v>
      </c>
      <c r="G440" s="20">
        <v>73</v>
      </c>
      <c r="H440" s="20">
        <v>48</v>
      </c>
      <c r="I440" s="20">
        <v>57</v>
      </c>
      <c r="J440" s="20">
        <v>33</v>
      </c>
      <c r="K440" s="20">
        <v>70</v>
      </c>
      <c r="L440" s="20">
        <v>75</v>
      </c>
      <c r="M440" s="20">
        <v>128</v>
      </c>
      <c r="N440" s="21">
        <v>198</v>
      </c>
      <c r="O440" s="21">
        <f t="shared" si="90"/>
        <v>871</v>
      </c>
      <c r="P440" s="22">
        <v>14957909</v>
      </c>
      <c r="Q440" s="23">
        <v>7249883</v>
      </c>
      <c r="R440" s="23">
        <v>7708026</v>
      </c>
      <c r="S440" s="23">
        <v>891720</v>
      </c>
      <c r="T440" s="23">
        <v>870151</v>
      </c>
      <c r="U440" s="23">
        <v>901926</v>
      </c>
      <c r="V440" s="23">
        <v>989801</v>
      </c>
      <c r="W440" s="23">
        <v>1074046</v>
      </c>
      <c r="X440" s="23">
        <v>1110212</v>
      </c>
      <c r="Y440" s="23">
        <v>1034170</v>
      </c>
      <c r="Z440" s="23">
        <v>963066</v>
      </c>
      <c r="AA440" s="23">
        <v>1034422</v>
      </c>
      <c r="AB440" s="23">
        <v>1088379</v>
      </c>
      <c r="AC440" s="23">
        <v>1088157</v>
      </c>
      <c r="AD440" s="23">
        <v>971434</v>
      </c>
      <c r="AE440" s="23">
        <v>852187</v>
      </c>
      <c r="AF440" s="23">
        <v>635505</v>
      </c>
      <c r="AG440" s="23">
        <v>476635</v>
      </c>
      <c r="AH440" s="23">
        <v>367336</v>
      </c>
      <c r="AI440" s="23">
        <v>302393</v>
      </c>
      <c r="AJ440" s="24">
        <v>308610</v>
      </c>
      <c r="AK440" s="32">
        <f t="shared" si="78"/>
        <v>1.4242138787960346E-4</v>
      </c>
      <c r="AL440" s="25">
        <f t="shared" si="79"/>
        <v>1.8622215626070424E-5</v>
      </c>
      <c r="AM440" s="25">
        <f t="shared" si="80"/>
        <v>3.004098656538009E-5</v>
      </c>
      <c r="AN440" s="25">
        <f t="shared" si="81"/>
        <v>3.4042442064893287E-5</v>
      </c>
      <c r="AO440" s="25">
        <f t="shared" si="82"/>
        <v>2.4030181908477046E-5</v>
      </c>
      <c r="AP440" s="25">
        <f t="shared" si="83"/>
        <v>2.6188402121536238E-5</v>
      </c>
      <c r="AQ440" s="25">
        <f t="shared" si="84"/>
        <v>3.8385168848132368E-5</v>
      </c>
      <c r="AR440" s="25">
        <f t="shared" si="85"/>
        <v>6.7437552826083046E-5</v>
      </c>
      <c r="AS440" s="25">
        <f t="shared" si="86"/>
        <v>1.9112208072220255E-4</v>
      </c>
      <c r="AT440" s="33">
        <f t="shared" si="87"/>
        <v>2.8223323936359809E-3</v>
      </c>
      <c r="AV440">
        <f>IF(AL440&gt;'Data Spread &amp; Correlation'!C$8+'Data Spread &amp; Correlation'!C$9,1,0)</f>
        <v>0</v>
      </c>
      <c r="AW440">
        <f>IF(AM440&gt;'Data Spread &amp; Correlation'!D$8+'Data Spread &amp; Correlation'!D$9,1,0)</f>
        <v>0</v>
      </c>
    </row>
    <row r="441" spans="1:49" x14ac:dyDescent="0.2">
      <c r="A441" t="str">
        <f t="shared" si="88"/>
        <v>West Virginia</v>
      </c>
      <c r="B441" t="str">
        <f t="shared" si="89"/>
        <v>2014</v>
      </c>
      <c r="C441" s="11" t="s">
        <v>470</v>
      </c>
      <c r="D441" s="19">
        <v>48</v>
      </c>
      <c r="E441" s="20">
        <v>58</v>
      </c>
      <c r="F441" s="20">
        <v>66</v>
      </c>
      <c r="G441" s="20">
        <v>46</v>
      </c>
      <c r="H441" s="20">
        <v>60</v>
      </c>
      <c r="I441" s="20">
        <v>63</v>
      </c>
      <c r="J441" s="20">
        <v>43</v>
      </c>
      <c r="K441" s="20">
        <v>70</v>
      </c>
      <c r="L441" s="20">
        <v>74</v>
      </c>
      <c r="M441" s="20">
        <v>86</v>
      </c>
      <c r="N441" s="21">
        <v>186</v>
      </c>
      <c r="O441" s="21">
        <f t="shared" si="90"/>
        <v>800</v>
      </c>
      <c r="P441" s="22">
        <v>4161874</v>
      </c>
      <c r="Q441" s="23">
        <v>2055069</v>
      </c>
      <c r="R441" s="23">
        <v>2106805</v>
      </c>
      <c r="S441" s="23">
        <v>299686</v>
      </c>
      <c r="T441" s="23">
        <v>303169</v>
      </c>
      <c r="U441" s="23">
        <v>296392</v>
      </c>
      <c r="V441" s="23">
        <v>287801</v>
      </c>
      <c r="W441" s="23">
        <v>281154</v>
      </c>
      <c r="X441" s="23">
        <v>296198</v>
      </c>
      <c r="Y441" s="23">
        <v>295565</v>
      </c>
      <c r="Z441" s="23">
        <v>277507</v>
      </c>
      <c r="AA441" s="23">
        <v>284779</v>
      </c>
      <c r="AB441" s="23">
        <v>286071</v>
      </c>
      <c r="AC441" s="23">
        <v>287877</v>
      </c>
      <c r="AD441" s="23">
        <v>252569</v>
      </c>
      <c r="AE441" s="23">
        <v>216112</v>
      </c>
      <c r="AF441" s="23">
        <v>160206</v>
      </c>
      <c r="AG441" s="23">
        <v>118108</v>
      </c>
      <c r="AH441" s="23">
        <v>88239</v>
      </c>
      <c r="AI441" s="23">
        <v>66086</v>
      </c>
      <c r="AJ441" s="24">
        <v>61701</v>
      </c>
      <c r="AK441" s="32">
        <f t="shared" si="78"/>
        <v>3.5370354304171698E-4</v>
      </c>
      <c r="AL441" s="25">
        <f t="shared" si="79"/>
        <v>7.1719141171623906E-5</v>
      </c>
      <c r="AM441" s="25">
        <f t="shared" si="80"/>
        <v>1.1600214428206097E-4</v>
      </c>
      <c r="AN441" s="25">
        <f t="shared" si="81"/>
        <v>7.7733822493126473E-5</v>
      </c>
      <c r="AO441" s="25">
        <f t="shared" si="82"/>
        <v>1.0670726285200059E-4</v>
      </c>
      <c r="AP441" s="25">
        <f t="shared" si="83"/>
        <v>1.0976604152292542E-4</v>
      </c>
      <c r="AQ441" s="25">
        <f t="shared" si="84"/>
        <v>1.4935531843620714E-4</v>
      </c>
      <c r="AR441" s="25">
        <f t="shared" si="85"/>
        <v>2.6588673225206064E-4</v>
      </c>
      <c r="AS441" s="25">
        <f t="shared" si="86"/>
        <v>5.5726551109671143E-4</v>
      </c>
      <c r="AT441" s="33">
        <f t="shared" si="87"/>
        <v>1.2965754201714721E-2</v>
      </c>
      <c r="AV441">
        <f>IF(AL441&gt;'Data Spread &amp; Correlation'!C$8+'Data Spread &amp; Correlation'!C$9,1,0)</f>
        <v>0</v>
      </c>
      <c r="AW441">
        <f>IF(AM441&gt;'Data Spread &amp; Correlation'!D$8+'Data Spread &amp; Correlation'!D$9,1,0)</f>
        <v>0</v>
      </c>
    </row>
    <row r="442" spans="1:49" x14ac:dyDescent="0.2">
      <c r="A442" t="str">
        <f t="shared" si="88"/>
        <v>West Virginia</v>
      </c>
      <c r="B442" t="str">
        <f t="shared" si="89"/>
        <v>2015</v>
      </c>
      <c r="C442" s="11" t="s">
        <v>471</v>
      </c>
      <c r="D442" s="19">
        <v>58</v>
      </c>
      <c r="E442" s="20">
        <v>71</v>
      </c>
      <c r="F442" s="20">
        <v>51</v>
      </c>
      <c r="G442" s="20">
        <v>46</v>
      </c>
      <c r="H442" s="20">
        <v>53</v>
      </c>
      <c r="I442" s="20">
        <v>46</v>
      </c>
      <c r="J442" s="20">
        <v>58</v>
      </c>
      <c r="K442" s="20">
        <v>49</v>
      </c>
      <c r="L442" s="20">
        <v>73</v>
      </c>
      <c r="M442" s="20">
        <v>126</v>
      </c>
      <c r="N442" s="21">
        <v>208</v>
      </c>
      <c r="O442" s="21">
        <f t="shared" si="90"/>
        <v>839</v>
      </c>
      <c r="P442" s="22">
        <v>888734</v>
      </c>
      <c r="Q442" s="23">
        <v>444137</v>
      </c>
      <c r="R442" s="23">
        <v>444597</v>
      </c>
      <c r="S442" s="23">
        <v>55080</v>
      </c>
      <c r="T442" s="23">
        <v>57887</v>
      </c>
      <c r="U442" s="23">
        <v>58669</v>
      </c>
      <c r="V442" s="23">
        <v>67590</v>
      </c>
      <c r="W442" s="23">
        <v>73394</v>
      </c>
      <c r="X442" s="23">
        <v>52618</v>
      </c>
      <c r="Y442" s="23">
        <v>53066</v>
      </c>
      <c r="Z442" s="23">
        <v>50634</v>
      </c>
      <c r="AA442" s="23">
        <v>50876</v>
      </c>
      <c r="AB442" s="23">
        <v>55009</v>
      </c>
      <c r="AC442" s="23">
        <v>61886</v>
      </c>
      <c r="AD442" s="23">
        <v>60093</v>
      </c>
      <c r="AE442" s="23">
        <v>53947</v>
      </c>
      <c r="AF442" s="23">
        <v>41485</v>
      </c>
      <c r="AG442" s="23">
        <v>31574</v>
      </c>
      <c r="AH442" s="23">
        <v>24769</v>
      </c>
      <c r="AI442" s="23">
        <v>19509</v>
      </c>
      <c r="AJ442" s="24">
        <v>20586</v>
      </c>
      <c r="AK442" s="32">
        <f t="shared" si="78"/>
        <v>2.3420479302832245E-3</v>
      </c>
      <c r="AL442" s="25">
        <f t="shared" si="79"/>
        <v>4.9761488040083737E-4</v>
      </c>
      <c r="AM442" s="25">
        <f t="shared" si="80"/>
        <v>3.6174317653067016E-4</v>
      </c>
      <c r="AN442" s="25">
        <f t="shared" si="81"/>
        <v>4.3525983119488285E-4</v>
      </c>
      <c r="AO442" s="25">
        <f t="shared" si="82"/>
        <v>5.2211604768003157E-4</v>
      </c>
      <c r="AP442" s="25">
        <f t="shared" si="83"/>
        <v>3.9351554814149448E-4</v>
      </c>
      <c r="AQ442" s="25">
        <f t="shared" si="84"/>
        <v>4.2967379866713432E-4</v>
      </c>
      <c r="AR442" s="25">
        <f t="shared" si="85"/>
        <v>9.9919243351264037E-4</v>
      </c>
      <c r="AS442" s="25">
        <f t="shared" si="86"/>
        <v>2.8456569854103616E-3</v>
      </c>
      <c r="AT442" s="33">
        <f t="shared" si="87"/>
        <v>4.0755853492664917E-2</v>
      </c>
      <c r="AV442">
        <f>IF(AL442&gt;'Data Spread &amp; Correlation'!C$8+'Data Spread &amp; Correlation'!C$9,1,0)</f>
        <v>0</v>
      </c>
      <c r="AW442">
        <f>IF(AM442&gt;'Data Spread &amp; Correlation'!D$8+'Data Spread &amp; Correlation'!D$9,1,0)</f>
        <v>0</v>
      </c>
    </row>
    <row r="443" spans="1:49" x14ac:dyDescent="0.2">
      <c r="A443" t="str">
        <f t="shared" si="88"/>
        <v>West Virginia</v>
      </c>
      <c r="B443" t="str">
        <f t="shared" si="89"/>
        <v>2016</v>
      </c>
      <c r="C443" s="11" t="s">
        <v>472</v>
      </c>
      <c r="D443" s="19">
        <v>46</v>
      </c>
      <c r="E443" s="20">
        <v>58</v>
      </c>
      <c r="F443" s="20">
        <v>80</v>
      </c>
      <c r="G443" s="20">
        <v>49</v>
      </c>
      <c r="H443" s="20">
        <v>50</v>
      </c>
      <c r="I443" s="20">
        <v>55</v>
      </c>
      <c r="J443" s="20">
        <v>52</v>
      </c>
      <c r="K443" s="20">
        <v>77</v>
      </c>
      <c r="L443" s="20">
        <v>62</v>
      </c>
      <c r="M443" s="20">
        <v>94</v>
      </c>
      <c r="N443" s="21">
        <v>157</v>
      </c>
      <c r="O443" s="21">
        <f t="shared" si="90"/>
        <v>780</v>
      </c>
      <c r="P443" s="22">
        <v>13237952</v>
      </c>
      <c r="Q443" s="23">
        <v>6471329</v>
      </c>
      <c r="R443" s="23">
        <v>6766623</v>
      </c>
      <c r="S443" s="23">
        <v>736848</v>
      </c>
      <c r="T443" s="23">
        <v>756323</v>
      </c>
      <c r="U443" s="23">
        <v>778359</v>
      </c>
      <c r="V443" s="23">
        <v>796914</v>
      </c>
      <c r="W443" s="23">
        <v>865753</v>
      </c>
      <c r="X443" s="23">
        <v>868271</v>
      </c>
      <c r="Y443" s="23">
        <v>826897</v>
      </c>
      <c r="Z443" s="23">
        <v>803763</v>
      </c>
      <c r="AA443" s="23">
        <v>849670</v>
      </c>
      <c r="AB443" s="23">
        <v>888129</v>
      </c>
      <c r="AC443" s="23">
        <v>927859</v>
      </c>
      <c r="AD443" s="23">
        <v>860835</v>
      </c>
      <c r="AE443" s="23">
        <v>799540</v>
      </c>
      <c r="AF443" s="23">
        <v>752222</v>
      </c>
      <c r="AG443" s="23">
        <v>607517</v>
      </c>
      <c r="AH443" s="23">
        <v>452924</v>
      </c>
      <c r="AI443" s="23">
        <v>330496</v>
      </c>
      <c r="AJ443" s="24">
        <v>332051</v>
      </c>
      <c r="AK443" s="32">
        <f t="shared" si="78"/>
        <v>1.4114172800903306E-4</v>
      </c>
      <c r="AL443" s="25">
        <f t="shared" si="79"/>
        <v>3.3883240958061671E-5</v>
      </c>
      <c r="AM443" s="25">
        <f t="shared" si="80"/>
        <v>4.811546749890387E-5</v>
      </c>
      <c r="AN443" s="25">
        <f t="shared" si="81"/>
        <v>2.8905689583569299E-5</v>
      </c>
      <c r="AO443" s="25">
        <f t="shared" si="82"/>
        <v>3.0240112541602836E-5</v>
      </c>
      <c r="AP443" s="25">
        <f t="shared" si="83"/>
        <v>3.0286543743681124E-5</v>
      </c>
      <c r="AQ443" s="25">
        <f t="shared" si="84"/>
        <v>4.6375065873673116E-5</v>
      </c>
      <c r="AR443" s="25">
        <f t="shared" si="85"/>
        <v>4.5596985892145478E-5</v>
      </c>
      <c r="AS443" s="25">
        <f t="shared" si="86"/>
        <v>1.1998672487299278E-4</v>
      </c>
      <c r="AT443" s="33">
        <f t="shared" si="87"/>
        <v>2.3490367443555356E-3</v>
      </c>
      <c r="AV443">
        <f>IF(AL443&gt;'Data Spread &amp; Correlation'!C$8+'Data Spread &amp; Correlation'!C$9,1,0)</f>
        <v>0</v>
      </c>
      <c r="AW443">
        <f>IF(AM443&gt;'Data Spread &amp; Correlation'!D$8+'Data Spread &amp; Correlation'!D$9,1,0)</f>
        <v>0</v>
      </c>
    </row>
    <row r="444" spans="1:49" x14ac:dyDescent="0.2">
      <c r="A444" t="str">
        <f t="shared" si="88"/>
        <v>West Virginia</v>
      </c>
      <c r="B444" t="str">
        <f t="shared" si="89"/>
        <v>2017</v>
      </c>
      <c r="C444" s="11" t="s">
        <v>473</v>
      </c>
      <c r="D444" s="19">
        <v>69</v>
      </c>
      <c r="E444" s="20">
        <v>56</v>
      </c>
      <c r="F444" s="20">
        <v>52</v>
      </c>
      <c r="G444" s="20">
        <v>41</v>
      </c>
      <c r="H444" s="20">
        <v>63</v>
      </c>
      <c r="I444" s="20">
        <v>51</v>
      </c>
      <c r="J444" s="20">
        <v>60</v>
      </c>
      <c r="K444" s="20">
        <v>64</v>
      </c>
      <c r="L444" s="20">
        <v>60</v>
      </c>
      <c r="M444" s="20">
        <v>129</v>
      </c>
      <c r="N444" s="21">
        <v>177</v>
      </c>
      <c r="O444" s="21">
        <f t="shared" si="90"/>
        <v>822</v>
      </c>
      <c r="P444" s="22">
        <v>3111276</v>
      </c>
      <c r="Q444" s="23">
        <v>1527545</v>
      </c>
      <c r="R444" s="23">
        <v>1583731</v>
      </c>
      <c r="S444" s="23">
        <v>171579</v>
      </c>
      <c r="T444" s="23">
        <v>188644</v>
      </c>
      <c r="U444" s="23">
        <v>196651</v>
      </c>
      <c r="V444" s="23">
        <v>206864</v>
      </c>
      <c r="W444" s="23">
        <v>208106</v>
      </c>
      <c r="X444" s="23">
        <v>180210</v>
      </c>
      <c r="Y444" s="23">
        <v>181259</v>
      </c>
      <c r="Z444" s="23">
        <v>184529</v>
      </c>
      <c r="AA444" s="23">
        <v>198331</v>
      </c>
      <c r="AB444" s="23">
        <v>219381</v>
      </c>
      <c r="AC444" s="23">
        <v>238266</v>
      </c>
      <c r="AD444" s="23">
        <v>230443</v>
      </c>
      <c r="AE444" s="23">
        <v>203008</v>
      </c>
      <c r="AF444" s="23">
        <v>162757</v>
      </c>
      <c r="AG444" s="23">
        <v>116895</v>
      </c>
      <c r="AH444" s="23">
        <v>85396</v>
      </c>
      <c r="AI444" s="23">
        <v>64325</v>
      </c>
      <c r="AJ444" s="24">
        <v>73743</v>
      </c>
      <c r="AK444" s="32">
        <f t="shared" ref="AK444:AK462" si="91">(D444+E444)/S444</f>
        <v>7.285273838873056E-4</v>
      </c>
      <c r="AL444" s="25">
        <f t="shared" ref="AL444:AL462" si="92">J444/(T444+U444)</f>
        <v>1.557248342179369E-4</v>
      </c>
      <c r="AM444" s="25">
        <f t="shared" ref="AM444:AM462" si="93">F444/(V444+W444)</f>
        <v>1.253102633925344E-4</v>
      </c>
      <c r="AN444" s="25">
        <f t="shared" ref="AN444:AN462" si="94">G444/(X444+Y444)</f>
        <v>1.1342604760020914E-4</v>
      </c>
      <c r="AO444" s="25">
        <f t="shared" ref="AO444:AO462" si="95">H444/(Z444+AA444)</f>
        <v>1.6455101081335214E-4</v>
      </c>
      <c r="AP444" s="25">
        <f t="shared" ref="AP444:AP462" si="96">I444/(AB444+AC444)</f>
        <v>1.1143960301280244E-4</v>
      </c>
      <c r="AQ444" s="25">
        <f t="shared" ref="AQ444:AQ462" si="97">K444/(AD444+AE444)</f>
        <v>1.4765221443715669E-4</v>
      </c>
      <c r="AR444" s="25">
        <f t="shared" ref="AR444:AR462" si="98">L444/(AF444+AG444)</f>
        <v>2.1455237223406233E-4</v>
      </c>
      <c r="AS444" s="25">
        <f t="shared" ref="AS444:AS462" si="99">M444/(AH444+AI444)</f>
        <v>8.6160258080028855E-4</v>
      </c>
      <c r="AT444" s="33">
        <f t="shared" ref="AT444:AT462" si="100">O444/AJ444</f>
        <v>1.1146820715186526E-2</v>
      </c>
      <c r="AV444">
        <f>IF(AL444&gt;'Data Spread &amp; Correlation'!C$8+'Data Spread &amp; Correlation'!C$9,1,0)</f>
        <v>0</v>
      </c>
      <c r="AW444">
        <f>IF(AM444&gt;'Data Spread &amp; Correlation'!D$8+'Data Spread &amp; Correlation'!D$9,1,0)</f>
        <v>0</v>
      </c>
    </row>
    <row r="445" spans="1:49" x14ac:dyDescent="0.2">
      <c r="A445" t="str">
        <f t="shared" si="88"/>
        <v>Wisconsin</v>
      </c>
      <c r="B445" t="str">
        <f t="shared" si="89"/>
        <v>2009</v>
      </c>
      <c r="C445" s="11" t="s">
        <v>474</v>
      </c>
      <c r="D445" s="19">
        <v>42</v>
      </c>
      <c r="E445" s="20">
        <v>37</v>
      </c>
      <c r="F445" s="20">
        <v>41</v>
      </c>
      <c r="G445" s="20">
        <v>51</v>
      </c>
      <c r="H445" s="20">
        <v>50</v>
      </c>
      <c r="I445" s="20">
        <v>71</v>
      </c>
      <c r="J445" s="20">
        <v>53</v>
      </c>
      <c r="K445" s="20">
        <v>59</v>
      </c>
      <c r="L445" s="20">
        <v>84</v>
      </c>
      <c r="M445" s="20">
        <v>234</v>
      </c>
      <c r="N445" s="21">
        <v>514</v>
      </c>
      <c r="O445" s="21">
        <f t="shared" si="90"/>
        <v>1236</v>
      </c>
      <c r="P445" s="22">
        <v>3422469</v>
      </c>
      <c r="Q445" s="23">
        <v>1693540</v>
      </c>
      <c r="R445" s="23">
        <v>1728929</v>
      </c>
      <c r="S445" s="23">
        <v>212394</v>
      </c>
      <c r="T445" s="23">
        <v>201138</v>
      </c>
      <c r="U445" s="23">
        <v>216559</v>
      </c>
      <c r="V445" s="23">
        <v>242889</v>
      </c>
      <c r="W445" s="23">
        <v>276353</v>
      </c>
      <c r="X445" s="23">
        <v>216892</v>
      </c>
      <c r="Y445" s="23">
        <v>206321</v>
      </c>
      <c r="Z445" s="23">
        <v>222871</v>
      </c>
      <c r="AA445" s="23">
        <v>239498</v>
      </c>
      <c r="AB445" s="23">
        <v>256646</v>
      </c>
      <c r="AC445" s="23">
        <v>251714</v>
      </c>
      <c r="AD445" s="23">
        <v>228835</v>
      </c>
      <c r="AE445" s="23">
        <v>177743</v>
      </c>
      <c r="AF445" s="23">
        <v>134898</v>
      </c>
      <c r="AG445" s="23">
        <v>110099</v>
      </c>
      <c r="AH445" s="23">
        <v>93339</v>
      </c>
      <c r="AI445" s="23">
        <v>71735</v>
      </c>
      <c r="AJ445" s="24">
        <v>63232</v>
      </c>
      <c r="AK445" s="32">
        <f t="shared" si="91"/>
        <v>3.7195024341553904E-4</v>
      </c>
      <c r="AL445" s="25">
        <f t="shared" si="92"/>
        <v>1.2688623571632069E-4</v>
      </c>
      <c r="AM445" s="25">
        <f t="shared" si="93"/>
        <v>7.8961255060260922E-5</v>
      </c>
      <c r="AN445" s="25">
        <f t="shared" si="94"/>
        <v>1.2050669521021329E-4</v>
      </c>
      <c r="AO445" s="25">
        <f t="shared" si="95"/>
        <v>1.0813873767488737E-4</v>
      </c>
      <c r="AP445" s="25">
        <f t="shared" si="96"/>
        <v>1.3966480446927373E-4</v>
      </c>
      <c r="AQ445" s="25">
        <f t="shared" si="97"/>
        <v>1.4511360673720664E-4</v>
      </c>
      <c r="AR445" s="25">
        <f t="shared" si="98"/>
        <v>3.4286134115927951E-4</v>
      </c>
      <c r="AS445" s="25">
        <f t="shared" si="99"/>
        <v>1.417546070247283E-3</v>
      </c>
      <c r="AT445" s="33">
        <f t="shared" si="100"/>
        <v>1.9547064777327934E-2</v>
      </c>
      <c r="AV445">
        <f>IF(AL445&gt;'Data Spread &amp; Correlation'!C$8+'Data Spread &amp; Correlation'!C$9,1,0)</f>
        <v>0</v>
      </c>
      <c r="AW445">
        <f>IF(AM445&gt;'Data Spread &amp; Correlation'!D$8+'Data Spread &amp; Correlation'!D$9,1,0)</f>
        <v>0</v>
      </c>
    </row>
    <row r="446" spans="1:49" x14ac:dyDescent="0.2">
      <c r="A446" t="str">
        <f t="shared" si="88"/>
        <v>Wisconsin</v>
      </c>
      <c r="B446" t="str">
        <f t="shared" si="89"/>
        <v>2010</v>
      </c>
      <c r="C446" s="11" t="s">
        <v>475</v>
      </c>
      <c r="D446" s="19">
        <v>67</v>
      </c>
      <c r="E446" s="20">
        <v>76</v>
      </c>
      <c r="F446" s="20">
        <v>29</v>
      </c>
      <c r="G446" s="20">
        <v>68</v>
      </c>
      <c r="H446" s="20">
        <v>59</v>
      </c>
      <c r="I446" s="20">
        <v>73</v>
      </c>
      <c r="J446" s="20">
        <v>50</v>
      </c>
      <c r="K446" s="20">
        <v>43</v>
      </c>
      <c r="L446" s="20">
        <v>51</v>
      </c>
      <c r="M446" s="20">
        <v>225</v>
      </c>
      <c r="N446" s="21">
        <v>501</v>
      </c>
      <c r="O446" s="21">
        <f t="shared" si="90"/>
        <v>1242</v>
      </c>
      <c r="P446" s="22">
        <v>4420212</v>
      </c>
      <c r="Q446" s="23">
        <v>2172613</v>
      </c>
      <c r="R446" s="23">
        <v>2247599</v>
      </c>
      <c r="S446" s="23">
        <v>291844</v>
      </c>
      <c r="T446" s="23">
        <v>294595</v>
      </c>
      <c r="U446" s="23">
        <v>305102</v>
      </c>
      <c r="V446" s="23">
        <v>303872</v>
      </c>
      <c r="W446" s="23">
        <v>260218</v>
      </c>
      <c r="X446" s="23">
        <v>272791</v>
      </c>
      <c r="Y446" s="23">
        <v>287110</v>
      </c>
      <c r="Z446" s="23">
        <v>319701</v>
      </c>
      <c r="AA446" s="23">
        <v>351535</v>
      </c>
      <c r="AB446" s="23">
        <v>357802</v>
      </c>
      <c r="AC446" s="23">
        <v>331043</v>
      </c>
      <c r="AD446" s="23">
        <v>284914</v>
      </c>
      <c r="AE446" s="23">
        <v>239042</v>
      </c>
      <c r="AF446" s="23">
        <v>169495</v>
      </c>
      <c r="AG446" s="23">
        <v>124758</v>
      </c>
      <c r="AH446" s="23">
        <v>96671</v>
      </c>
      <c r="AI446" s="23">
        <v>69730</v>
      </c>
      <c r="AJ446" s="24">
        <v>61160</v>
      </c>
      <c r="AK446" s="32">
        <f t="shared" si="91"/>
        <v>4.8998780170227932E-4</v>
      </c>
      <c r="AL446" s="25">
        <f t="shared" si="92"/>
        <v>8.3375437929487724E-5</v>
      </c>
      <c r="AM446" s="25">
        <f t="shared" si="93"/>
        <v>5.1410235955255366E-5</v>
      </c>
      <c r="AN446" s="25">
        <f t="shared" si="94"/>
        <v>1.2145004206100721E-4</v>
      </c>
      <c r="AO446" s="25">
        <f t="shared" si="95"/>
        <v>8.7897550190990954E-5</v>
      </c>
      <c r="AP446" s="25">
        <f t="shared" si="96"/>
        <v>1.0597449353628175E-4</v>
      </c>
      <c r="AQ446" s="25">
        <f t="shared" si="97"/>
        <v>8.206795990503019E-5</v>
      </c>
      <c r="AR446" s="25">
        <f t="shared" si="98"/>
        <v>1.7332023802646022E-4</v>
      </c>
      <c r="AS446" s="25">
        <f t="shared" si="99"/>
        <v>1.3521553356049543E-3</v>
      </c>
      <c r="AT446" s="33">
        <f t="shared" si="100"/>
        <v>2.0307390451275345E-2</v>
      </c>
      <c r="AV446">
        <f>IF(AL446&gt;'Data Spread &amp; Correlation'!C$8+'Data Spread &amp; Correlation'!C$9,1,0)</f>
        <v>0</v>
      </c>
      <c r="AW446">
        <f>IF(AM446&gt;'Data Spread &amp; Correlation'!D$8+'Data Spread &amp; Correlation'!D$9,1,0)</f>
        <v>0</v>
      </c>
    </row>
    <row r="447" spans="1:49" x14ac:dyDescent="0.2">
      <c r="A447" t="str">
        <f t="shared" si="88"/>
        <v>Wisconsin</v>
      </c>
      <c r="B447" t="str">
        <f t="shared" si="89"/>
        <v>2011</v>
      </c>
      <c r="C447" s="11" t="s">
        <v>476</v>
      </c>
      <c r="D447" s="19">
        <v>61</v>
      </c>
      <c r="E447" s="20">
        <v>67</v>
      </c>
      <c r="F447" s="20">
        <v>39</v>
      </c>
      <c r="G447" s="20">
        <v>64</v>
      </c>
      <c r="H447" s="20">
        <v>30</v>
      </c>
      <c r="I447" s="20">
        <v>45</v>
      </c>
      <c r="J447" s="20">
        <v>42</v>
      </c>
      <c r="K447" s="20">
        <v>51</v>
      </c>
      <c r="L447" s="20">
        <v>64</v>
      </c>
      <c r="M447" s="20">
        <v>241</v>
      </c>
      <c r="N447" s="21">
        <v>532</v>
      </c>
      <c r="O447" s="21">
        <f t="shared" si="90"/>
        <v>1236</v>
      </c>
      <c r="P447" s="22">
        <v>8934799</v>
      </c>
      <c r="Q447" s="23">
        <v>4423033</v>
      </c>
      <c r="R447" s="23">
        <v>4511766</v>
      </c>
      <c r="S447" s="23">
        <v>716775</v>
      </c>
      <c r="T447" s="23">
        <v>705380</v>
      </c>
      <c r="U447" s="23">
        <v>683054</v>
      </c>
      <c r="V447" s="23">
        <v>683122</v>
      </c>
      <c r="W447" s="23">
        <v>636999</v>
      </c>
      <c r="X447" s="23">
        <v>659416</v>
      </c>
      <c r="Y447" s="23">
        <v>634002</v>
      </c>
      <c r="Z447" s="23">
        <v>645841</v>
      </c>
      <c r="AA447" s="23">
        <v>614588</v>
      </c>
      <c r="AB447" s="23">
        <v>623808</v>
      </c>
      <c r="AC447" s="23">
        <v>590744</v>
      </c>
      <c r="AD447" s="23">
        <v>489079</v>
      </c>
      <c r="AE447" s="23">
        <v>395700</v>
      </c>
      <c r="AF447" s="23">
        <v>281912</v>
      </c>
      <c r="AG447" s="23">
        <v>202448</v>
      </c>
      <c r="AH447" s="23">
        <v>155286</v>
      </c>
      <c r="AI447" s="23">
        <v>112306</v>
      </c>
      <c r="AJ447" s="24">
        <v>96745</v>
      </c>
      <c r="AK447" s="32">
        <f t="shared" si="91"/>
        <v>1.7857765686582261E-4</v>
      </c>
      <c r="AL447" s="25">
        <f t="shared" si="92"/>
        <v>3.024990744968792E-5</v>
      </c>
      <c r="AM447" s="25">
        <f t="shared" si="93"/>
        <v>2.9542746460362346E-5</v>
      </c>
      <c r="AN447" s="25">
        <f t="shared" si="94"/>
        <v>4.9481296842938633E-5</v>
      </c>
      <c r="AO447" s="25">
        <f t="shared" si="95"/>
        <v>2.3801419992716767E-5</v>
      </c>
      <c r="AP447" s="25">
        <f t="shared" si="96"/>
        <v>3.7050698529169606E-5</v>
      </c>
      <c r="AQ447" s="25">
        <f t="shared" si="97"/>
        <v>5.764151273933943E-5</v>
      </c>
      <c r="AR447" s="25">
        <f t="shared" si="98"/>
        <v>1.3213312412255348E-4</v>
      </c>
      <c r="AS447" s="25">
        <f t="shared" si="99"/>
        <v>9.0062483183353764E-4</v>
      </c>
      <c r="AT447" s="33">
        <f t="shared" si="100"/>
        <v>1.2775854049304874E-2</v>
      </c>
      <c r="AV447">
        <f>IF(AL447&gt;'Data Spread &amp; Correlation'!C$8+'Data Spread &amp; Correlation'!C$9,1,0)</f>
        <v>0</v>
      </c>
      <c r="AW447">
        <f>IF(AM447&gt;'Data Spread &amp; Correlation'!D$8+'Data Spread &amp; Correlation'!D$9,1,0)</f>
        <v>0</v>
      </c>
    </row>
    <row r="448" spans="1:49" x14ac:dyDescent="0.2">
      <c r="A448" t="str">
        <f t="shared" si="88"/>
        <v>Wisconsin</v>
      </c>
      <c r="B448" t="str">
        <f t="shared" si="89"/>
        <v>2012</v>
      </c>
      <c r="C448" s="11" t="s">
        <v>477</v>
      </c>
      <c r="D448" s="19">
        <v>48</v>
      </c>
      <c r="E448" s="20">
        <v>61</v>
      </c>
      <c r="F448" s="20">
        <v>45</v>
      </c>
      <c r="G448" s="20">
        <v>53</v>
      </c>
      <c r="H448" s="20">
        <v>51</v>
      </c>
      <c r="I448" s="20">
        <v>65</v>
      </c>
      <c r="J448" s="20">
        <v>52</v>
      </c>
      <c r="K448" s="20">
        <v>76</v>
      </c>
      <c r="L448" s="20">
        <v>76</v>
      </c>
      <c r="M448" s="20">
        <v>257</v>
      </c>
      <c r="N448" s="21">
        <v>546</v>
      </c>
      <c r="O448" s="21">
        <f t="shared" si="90"/>
        <v>1330</v>
      </c>
      <c r="P448" s="22">
        <v>11599563</v>
      </c>
      <c r="Q448" s="23">
        <v>5640049</v>
      </c>
      <c r="R448" s="23">
        <v>5959514</v>
      </c>
      <c r="S448" s="23">
        <v>672945</v>
      </c>
      <c r="T448" s="23">
        <v>696872</v>
      </c>
      <c r="U448" s="23">
        <v>730176</v>
      </c>
      <c r="V448" s="23">
        <v>838407</v>
      </c>
      <c r="W448" s="23">
        <v>810167</v>
      </c>
      <c r="X448" s="23">
        <v>728633</v>
      </c>
      <c r="Y448" s="23">
        <v>679842</v>
      </c>
      <c r="Z448" s="23">
        <v>698502</v>
      </c>
      <c r="AA448" s="23">
        <v>778902</v>
      </c>
      <c r="AB448" s="23">
        <v>856981</v>
      </c>
      <c r="AC448" s="23">
        <v>884067</v>
      </c>
      <c r="AD448" s="23">
        <v>796946</v>
      </c>
      <c r="AE448" s="23">
        <v>673789</v>
      </c>
      <c r="AF448" s="23">
        <v>507202</v>
      </c>
      <c r="AG448" s="23">
        <v>384216</v>
      </c>
      <c r="AH448" s="23">
        <v>320441</v>
      </c>
      <c r="AI448" s="23">
        <v>270624</v>
      </c>
      <c r="AJ448" s="24">
        <v>270264</v>
      </c>
      <c r="AK448" s="32">
        <f t="shared" si="91"/>
        <v>1.6197460416527353E-4</v>
      </c>
      <c r="AL448" s="25">
        <f t="shared" si="92"/>
        <v>3.6438858398596262E-5</v>
      </c>
      <c r="AM448" s="25">
        <f t="shared" si="93"/>
        <v>2.7296317908689571E-5</v>
      </c>
      <c r="AN448" s="25">
        <f t="shared" si="94"/>
        <v>3.7629350893697082E-5</v>
      </c>
      <c r="AO448" s="25">
        <f t="shared" si="95"/>
        <v>3.4520009421931986E-5</v>
      </c>
      <c r="AP448" s="25">
        <f t="shared" si="96"/>
        <v>3.7333835712743131E-5</v>
      </c>
      <c r="AQ448" s="25">
        <f t="shared" si="97"/>
        <v>5.16748428506835E-5</v>
      </c>
      <c r="AR448" s="25">
        <f t="shared" si="98"/>
        <v>8.5257421321983622E-5</v>
      </c>
      <c r="AS448" s="25">
        <f t="shared" si="99"/>
        <v>4.3480835441110535E-4</v>
      </c>
      <c r="AT448" s="33">
        <f t="shared" si="100"/>
        <v>4.9211141698487408E-3</v>
      </c>
      <c r="AV448">
        <f>IF(AL448&gt;'Data Spread &amp; Correlation'!C$8+'Data Spread &amp; Correlation'!C$9,1,0)</f>
        <v>0</v>
      </c>
      <c r="AW448">
        <f>IF(AM448&gt;'Data Spread &amp; Correlation'!D$8+'Data Spread &amp; Correlation'!D$9,1,0)</f>
        <v>0</v>
      </c>
    </row>
    <row r="449" spans="1:49" x14ac:dyDescent="0.2">
      <c r="A449" t="str">
        <f t="shared" si="88"/>
        <v>Wisconsin</v>
      </c>
      <c r="B449" t="str">
        <f t="shared" si="89"/>
        <v>2013</v>
      </c>
      <c r="C449" s="11" t="s">
        <v>478</v>
      </c>
      <c r="D449" s="19">
        <v>53</v>
      </c>
      <c r="E449" s="20">
        <v>38</v>
      </c>
      <c r="F449" s="20">
        <v>55</v>
      </c>
      <c r="G449" s="20">
        <v>56</v>
      </c>
      <c r="H449" s="20">
        <v>70</v>
      </c>
      <c r="I449" s="20">
        <v>57</v>
      </c>
      <c r="J449" s="20">
        <v>63</v>
      </c>
      <c r="K449" s="20">
        <v>78</v>
      </c>
      <c r="L449" s="20">
        <v>111</v>
      </c>
      <c r="M449" s="20">
        <v>237</v>
      </c>
      <c r="N449" s="21">
        <v>642</v>
      </c>
      <c r="O449" s="21">
        <f t="shared" si="90"/>
        <v>1460</v>
      </c>
      <c r="P449" s="22">
        <v>6459088</v>
      </c>
      <c r="Q449" s="23">
        <v>3145614</v>
      </c>
      <c r="R449" s="23">
        <v>3313474</v>
      </c>
      <c r="S449" s="23">
        <v>401449</v>
      </c>
      <c r="T449" s="23">
        <v>417385</v>
      </c>
      <c r="U449" s="23">
        <v>421932</v>
      </c>
      <c r="V449" s="23">
        <v>437887</v>
      </c>
      <c r="W449" s="23">
        <v>427605</v>
      </c>
      <c r="X449" s="23">
        <v>395381</v>
      </c>
      <c r="Y449" s="23">
        <v>397785</v>
      </c>
      <c r="Z449" s="23">
        <v>408637</v>
      </c>
      <c r="AA449" s="23">
        <v>449698</v>
      </c>
      <c r="AB449" s="23">
        <v>469681</v>
      </c>
      <c r="AC449" s="23">
        <v>470623</v>
      </c>
      <c r="AD449" s="23">
        <v>432880</v>
      </c>
      <c r="AE449" s="23">
        <v>387815</v>
      </c>
      <c r="AF449" s="23">
        <v>303875</v>
      </c>
      <c r="AG449" s="23">
        <v>221435</v>
      </c>
      <c r="AH449" s="23">
        <v>169200</v>
      </c>
      <c r="AI449" s="23">
        <v>127528</v>
      </c>
      <c r="AJ449" s="24">
        <v>119278</v>
      </c>
      <c r="AK449" s="32">
        <f t="shared" si="91"/>
        <v>2.2667885584470258E-4</v>
      </c>
      <c r="AL449" s="25">
        <f t="shared" si="92"/>
        <v>7.5061031767496665E-5</v>
      </c>
      <c r="AM449" s="25">
        <f t="shared" si="93"/>
        <v>6.3547669995794298E-5</v>
      </c>
      <c r="AN449" s="25">
        <f t="shared" si="94"/>
        <v>7.0603127214227543E-5</v>
      </c>
      <c r="AO449" s="25">
        <f t="shared" si="95"/>
        <v>8.1553239702447178E-5</v>
      </c>
      <c r="AP449" s="25">
        <f t="shared" si="96"/>
        <v>6.0618693528901294E-5</v>
      </c>
      <c r="AQ449" s="25">
        <f t="shared" si="97"/>
        <v>9.5041397839635923E-5</v>
      </c>
      <c r="AR449" s="25">
        <f t="shared" si="98"/>
        <v>2.1130380156479032E-4</v>
      </c>
      <c r="AS449" s="25">
        <f t="shared" si="99"/>
        <v>7.9871127766843709E-4</v>
      </c>
      <c r="AT449" s="33">
        <f t="shared" si="100"/>
        <v>1.2240312547158738E-2</v>
      </c>
      <c r="AV449">
        <f>IF(AL449&gt;'Data Spread &amp; Correlation'!C$8+'Data Spread &amp; Correlation'!C$9,1,0)</f>
        <v>0</v>
      </c>
      <c r="AW449">
        <f>IF(AM449&gt;'Data Spread &amp; Correlation'!D$8+'Data Spread &amp; Correlation'!D$9,1,0)</f>
        <v>0</v>
      </c>
    </row>
    <row r="450" spans="1:49" x14ac:dyDescent="0.2">
      <c r="A450" t="str">
        <f t="shared" si="88"/>
        <v>Wisconsin</v>
      </c>
      <c r="B450" t="str">
        <f t="shared" si="89"/>
        <v>2014</v>
      </c>
      <c r="C450" s="11" t="s">
        <v>479</v>
      </c>
      <c r="D450" s="19">
        <v>66</v>
      </c>
      <c r="E450" s="20">
        <v>70</v>
      </c>
      <c r="F450" s="20">
        <v>67</v>
      </c>
      <c r="G450" s="20">
        <v>51</v>
      </c>
      <c r="H450" s="20">
        <v>57</v>
      </c>
      <c r="I450" s="20">
        <v>54</v>
      </c>
      <c r="J450" s="20">
        <v>55</v>
      </c>
      <c r="K450" s="20">
        <v>71</v>
      </c>
      <c r="L450" s="20">
        <v>64</v>
      </c>
      <c r="M450" s="20">
        <v>198</v>
      </c>
      <c r="N450" s="21">
        <v>560</v>
      </c>
      <c r="O450" s="21">
        <f t="shared" si="90"/>
        <v>1313</v>
      </c>
      <c r="P450" s="22">
        <v>2527333</v>
      </c>
      <c r="Q450" s="23">
        <v>1228541</v>
      </c>
      <c r="R450" s="23">
        <v>1298792</v>
      </c>
      <c r="S450" s="23">
        <v>167252</v>
      </c>
      <c r="T450" s="23">
        <v>170824</v>
      </c>
      <c r="U450" s="23">
        <v>175639</v>
      </c>
      <c r="V450" s="23">
        <v>183462</v>
      </c>
      <c r="W450" s="23">
        <v>190932</v>
      </c>
      <c r="X450" s="23">
        <v>163151</v>
      </c>
      <c r="Y450" s="23">
        <v>160483</v>
      </c>
      <c r="Z450" s="23">
        <v>151961</v>
      </c>
      <c r="AA450" s="23">
        <v>160920</v>
      </c>
      <c r="AB450" s="23">
        <v>167813</v>
      </c>
      <c r="AC450" s="23">
        <v>177663</v>
      </c>
      <c r="AD450" s="23">
        <v>167643</v>
      </c>
      <c r="AE450" s="23">
        <v>144914</v>
      </c>
      <c r="AF450" s="23">
        <v>112749</v>
      </c>
      <c r="AG450" s="23">
        <v>84098</v>
      </c>
      <c r="AH450" s="23">
        <v>62706</v>
      </c>
      <c r="AI450" s="23">
        <v>44973</v>
      </c>
      <c r="AJ450" s="24">
        <v>39935</v>
      </c>
      <c r="AK450" s="32">
        <f t="shared" si="91"/>
        <v>8.1314423743811736E-4</v>
      </c>
      <c r="AL450" s="25">
        <f t="shared" si="92"/>
        <v>1.5874711008101875E-4</v>
      </c>
      <c r="AM450" s="25">
        <f t="shared" si="93"/>
        <v>1.7895585933535259E-4</v>
      </c>
      <c r="AN450" s="25">
        <f t="shared" si="94"/>
        <v>1.575854205676783E-4</v>
      </c>
      <c r="AO450" s="25">
        <f t="shared" si="95"/>
        <v>1.8217788871807494E-4</v>
      </c>
      <c r="AP450" s="25">
        <f t="shared" si="96"/>
        <v>1.5630608204332574E-4</v>
      </c>
      <c r="AQ450" s="25">
        <f t="shared" si="97"/>
        <v>2.2715856627751098E-4</v>
      </c>
      <c r="AR450" s="25">
        <f t="shared" si="98"/>
        <v>3.2512560516543307E-4</v>
      </c>
      <c r="AS450" s="25">
        <f t="shared" si="99"/>
        <v>1.8387986515476554E-3</v>
      </c>
      <c r="AT450" s="33">
        <f t="shared" si="100"/>
        <v>3.2878427444597472E-2</v>
      </c>
      <c r="AV450">
        <f>IF(AL450&gt;'Data Spread &amp; Correlation'!C$8+'Data Spread &amp; Correlation'!C$9,1,0)</f>
        <v>0</v>
      </c>
      <c r="AW450">
        <f>IF(AM450&gt;'Data Spread &amp; Correlation'!D$8+'Data Spread &amp; Correlation'!D$9,1,0)</f>
        <v>0</v>
      </c>
    </row>
    <row r="451" spans="1:49" x14ac:dyDescent="0.2">
      <c r="A451" t="str">
        <f t="shared" si="88"/>
        <v>Wisconsin</v>
      </c>
      <c r="B451" t="str">
        <f t="shared" si="89"/>
        <v>2015</v>
      </c>
      <c r="C451" s="11" t="s">
        <v>480</v>
      </c>
      <c r="D451" s="19">
        <v>42</v>
      </c>
      <c r="E451" s="20">
        <v>70</v>
      </c>
      <c r="F451" s="20">
        <v>78</v>
      </c>
      <c r="G451" s="20">
        <v>56</v>
      </c>
      <c r="H451" s="20">
        <v>67</v>
      </c>
      <c r="I451" s="20">
        <v>70</v>
      </c>
      <c r="J451" s="20">
        <v>56</v>
      </c>
      <c r="K451" s="20">
        <v>72</v>
      </c>
      <c r="L451" s="20">
        <v>98</v>
      </c>
      <c r="M451" s="20">
        <v>246</v>
      </c>
      <c r="N451" s="21">
        <v>595</v>
      </c>
      <c r="O451" s="21">
        <f t="shared" si="90"/>
        <v>1450</v>
      </c>
      <c r="P451" s="22">
        <v>1814858</v>
      </c>
      <c r="Q451" s="23">
        <v>902620</v>
      </c>
      <c r="R451" s="23">
        <v>912238</v>
      </c>
      <c r="S451" s="23">
        <v>120269</v>
      </c>
      <c r="T451" s="23">
        <v>126824</v>
      </c>
      <c r="U451" s="23">
        <v>127218</v>
      </c>
      <c r="V451" s="23">
        <v>127985</v>
      </c>
      <c r="W451" s="23">
        <v>132909</v>
      </c>
      <c r="X451" s="23">
        <v>116342</v>
      </c>
      <c r="Y451" s="23">
        <v>119710</v>
      </c>
      <c r="Z451" s="23">
        <v>111588</v>
      </c>
      <c r="AA451" s="23">
        <v>113952</v>
      </c>
      <c r="AB451" s="23">
        <v>118237</v>
      </c>
      <c r="AC451" s="23">
        <v>127384</v>
      </c>
      <c r="AD451" s="23">
        <v>121109</v>
      </c>
      <c r="AE451" s="23">
        <v>102379</v>
      </c>
      <c r="AF451" s="23">
        <v>78993</v>
      </c>
      <c r="AG451" s="23">
        <v>58553</v>
      </c>
      <c r="AH451" s="23">
        <v>43111</v>
      </c>
      <c r="AI451" s="23">
        <v>33249</v>
      </c>
      <c r="AJ451" s="24">
        <v>35635</v>
      </c>
      <c r="AK451" s="32">
        <f t="shared" si="91"/>
        <v>9.3124579068587911E-4</v>
      </c>
      <c r="AL451" s="25">
        <f t="shared" si="92"/>
        <v>2.2043599089914266E-4</v>
      </c>
      <c r="AM451" s="25">
        <f t="shared" si="93"/>
        <v>2.9897199628968089E-4</v>
      </c>
      <c r="AN451" s="25">
        <f t="shared" si="94"/>
        <v>2.3723586328436107E-4</v>
      </c>
      <c r="AO451" s="25">
        <f t="shared" si="95"/>
        <v>2.9706482220448699E-4</v>
      </c>
      <c r="AP451" s="25">
        <f t="shared" si="96"/>
        <v>2.8499191844345558E-4</v>
      </c>
      <c r="AQ451" s="25">
        <f t="shared" si="97"/>
        <v>3.2216494845360824E-4</v>
      </c>
      <c r="AR451" s="25">
        <f t="shared" si="98"/>
        <v>7.1248891280008145E-4</v>
      </c>
      <c r="AS451" s="25">
        <f t="shared" si="99"/>
        <v>3.2215819800942903E-3</v>
      </c>
      <c r="AT451" s="33">
        <f t="shared" si="100"/>
        <v>4.0690332538234883E-2</v>
      </c>
      <c r="AV451">
        <f>IF(AL451&gt;'Data Spread &amp; Correlation'!C$8+'Data Spread &amp; Correlation'!C$9,1,0)</f>
        <v>0</v>
      </c>
      <c r="AW451">
        <f>IF(AM451&gt;'Data Spread &amp; Correlation'!D$8+'Data Spread &amp; Correlation'!D$9,1,0)</f>
        <v>0</v>
      </c>
    </row>
    <row r="452" spans="1:49" x14ac:dyDescent="0.2">
      <c r="A452" t="str">
        <f t="shared" si="88"/>
        <v>Wisconsin</v>
      </c>
      <c r="B452" t="str">
        <f t="shared" si="89"/>
        <v>2016</v>
      </c>
      <c r="C452" s="11" t="s">
        <v>481</v>
      </c>
      <c r="D452" s="19">
        <v>56</v>
      </c>
      <c r="E452" s="20">
        <v>46</v>
      </c>
      <c r="F452" s="20">
        <v>60</v>
      </c>
      <c r="G452" s="20">
        <v>59</v>
      </c>
      <c r="H452" s="20">
        <v>55</v>
      </c>
      <c r="I452" s="20">
        <v>59</v>
      </c>
      <c r="J452" s="20">
        <v>56</v>
      </c>
      <c r="K452" s="20">
        <v>74</v>
      </c>
      <c r="L452" s="20">
        <v>87</v>
      </c>
      <c r="M452" s="20">
        <v>164</v>
      </c>
      <c r="N452" s="21">
        <v>471</v>
      </c>
      <c r="O452" s="21">
        <f t="shared" si="90"/>
        <v>1187</v>
      </c>
      <c r="P452" s="22">
        <v>6771308</v>
      </c>
      <c r="Q452" s="23">
        <v>3310114</v>
      </c>
      <c r="R452" s="23">
        <v>3461194</v>
      </c>
      <c r="S452" s="23">
        <v>440920</v>
      </c>
      <c r="T452" s="23">
        <v>452393</v>
      </c>
      <c r="U452" s="23">
        <v>455208</v>
      </c>
      <c r="V452" s="23">
        <v>462112</v>
      </c>
      <c r="W452" s="23">
        <v>504316</v>
      </c>
      <c r="X452" s="23">
        <v>481998</v>
      </c>
      <c r="Y452" s="23">
        <v>465028</v>
      </c>
      <c r="Z452" s="23">
        <v>448158</v>
      </c>
      <c r="AA452" s="23">
        <v>463716</v>
      </c>
      <c r="AB452" s="23">
        <v>456532</v>
      </c>
      <c r="AC452" s="23">
        <v>470496</v>
      </c>
      <c r="AD452" s="23">
        <v>431273</v>
      </c>
      <c r="AE452" s="23">
        <v>378808</v>
      </c>
      <c r="AF452" s="23">
        <v>312016</v>
      </c>
      <c r="AG452" s="23">
        <v>211817</v>
      </c>
      <c r="AH452" s="23">
        <v>145389</v>
      </c>
      <c r="AI452" s="23">
        <v>100037</v>
      </c>
      <c r="AJ452" s="24">
        <v>91776</v>
      </c>
      <c r="AK452" s="32">
        <f t="shared" si="91"/>
        <v>2.3133448244579515E-4</v>
      </c>
      <c r="AL452" s="25">
        <f t="shared" si="92"/>
        <v>6.1701121968794654E-5</v>
      </c>
      <c r="AM452" s="25">
        <f t="shared" si="93"/>
        <v>6.2084293915325303E-5</v>
      </c>
      <c r="AN452" s="25">
        <f t="shared" si="94"/>
        <v>6.2300295873608542E-5</v>
      </c>
      <c r="AO452" s="25">
        <f t="shared" si="95"/>
        <v>6.0315350585716885E-5</v>
      </c>
      <c r="AP452" s="25">
        <f t="shared" si="96"/>
        <v>6.3644248070176952E-5</v>
      </c>
      <c r="AQ452" s="25">
        <f t="shared" si="97"/>
        <v>9.1348889802377782E-5</v>
      </c>
      <c r="AR452" s="25">
        <f t="shared" si="98"/>
        <v>1.6608346553195389E-4</v>
      </c>
      <c r="AS452" s="25">
        <f t="shared" si="99"/>
        <v>6.6822586034079518E-4</v>
      </c>
      <c r="AT452" s="33">
        <f t="shared" si="100"/>
        <v>1.2933664574616458E-2</v>
      </c>
      <c r="AV452">
        <f>IF(AL452&gt;'Data Spread &amp; Correlation'!C$8+'Data Spread &amp; Correlation'!C$9,1,0)</f>
        <v>0</v>
      </c>
      <c r="AW452">
        <f>IF(AM452&gt;'Data Spread &amp; Correlation'!D$8+'Data Spread &amp; Correlation'!D$9,1,0)</f>
        <v>0</v>
      </c>
    </row>
    <row r="453" spans="1:49" x14ac:dyDescent="0.2">
      <c r="A453" t="str">
        <f t="shared" ref="A453:A462" si="101">LEFT(C453,LEN(C453)-6)</f>
        <v>Wisconsin</v>
      </c>
      <c r="B453" t="str">
        <f t="shared" ref="B453:B462" si="102">RIGHT(C453,4)</f>
        <v>2017</v>
      </c>
      <c r="C453" s="11" t="s">
        <v>482</v>
      </c>
      <c r="D453" s="19">
        <v>37</v>
      </c>
      <c r="E453" s="20">
        <v>68</v>
      </c>
      <c r="F453" s="20">
        <v>50</v>
      </c>
      <c r="G453" s="20">
        <v>43</v>
      </c>
      <c r="H453" s="20">
        <v>51</v>
      </c>
      <c r="I453" s="20">
        <v>66</v>
      </c>
      <c r="J453" s="20">
        <v>60</v>
      </c>
      <c r="K453" s="20">
        <v>56</v>
      </c>
      <c r="L453" s="20">
        <v>120</v>
      </c>
      <c r="M453" s="20">
        <v>180</v>
      </c>
      <c r="N453" s="21">
        <v>521</v>
      </c>
      <c r="O453" s="21">
        <f t="shared" si="90"/>
        <v>1252</v>
      </c>
      <c r="P453" s="22">
        <v>4306620</v>
      </c>
      <c r="Q453" s="23">
        <v>2133015</v>
      </c>
      <c r="R453" s="23">
        <v>2173605</v>
      </c>
      <c r="S453" s="23">
        <v>261042</v>
      </c>
      <c r="T453" s="23">
        <v>269016</v>
      </c>
      <c r="U453" s="23">
        <v>272668</v>
      </c>
      <c r="V453" s="23">
        <v>286770</v>
      </c>
      <c r="W453" s="23">
        <v>325781</v>
      </c>
      <c r="X453" s="23">
        <v>289043</v>
      </c>
      <c r="Y453" s="23">
        <v>287984</v>
      </c>
      <c r="Z453" s="23">
        <v>262329</v>
      </c>
      <c r="AA453" s="23">
        <v>261164</v>
      </c>
      <c r="AB453" s="23">
        <v>278033</v>
      </c>
      <c r="AC453" s="23">
        <v>308558</v>
      </c>
      <c r="AD453" s="23">
        <v>302129</v>
      </c>
      <c r="AE453" s="23">
        <v>265877</v>
      </c>
      <c r="AF453" s="23">
        <v>208210</v>
      </c>
      <c r="AG453" s="23">
        <v>147507</v>
      </c>
      <c r="AH453" s="23">
        <v>107488</v>
      </c>
      <c r="AI453" s="23">
        <v>82246</v>
      </c>
      <c r="AJ453" s="24">
        <v>91564</v>
      </c>
      <c r="AK453" s="32">
        <f t="shared" si="91"/>
        <v>4.0223412324453536E-4</v>
      </c>
      <c r="AL453" s="25">
        <f t="shared" si="92"/>
        <v>1.1076568626727021E-4</v>
      </c>
      <c r="AM453" s="25">
        <f t="shared" si="93"/>
        <v>8.16258564592989E-5</v>
      </c>
      <c r="AN453" s="25">
        <f t="shared" si="94"/>
        <v>7.4519909813578909E-5</v>
      </c>
      <c r="AO453" s="25">
        <f t="shared" si="95"/>
        <v>9.7422506127111538E-5</v>
      </c>
      <c r="AP453" s="25">
        <f t="shared" si="96"/>
        <v>1.1251451181487613E-4</v>
      </c>
      <c r="AQ453" s="25">
        <f t="shared" si="97"/>
        <v>9.8590507846748097E-5</v>
      </c>
      <c r="AR453" s="25">
        <f t="shared" si="98"/>
        <v>3.3734682345797361E-4</v>
      </c>
      <c r="AS453" s="25">
        <f t="shared" si="99"/>
        <v>9.4869659628743399E-4</v>
      </c>
      <c r="AT453" s="33">
        <f t="shared" si="100"/>
        <v>1.3673496133851732E-2</v>
      </c>
      <c r="AV453">
        <f>IF(AL453&gt;'Data Spread &amp; Correlation'!C$8+'Data Spread &amp; Correlation'!C$9,1,0)</f>
        <v>0</v>
      </c>
      <c r="AW453">
        <f>IF(AM453&gt;'Data Spread &amp; Correlation'!D$8+'Data Spread &amp; Correlation'!D$9,1,0)</f>
        <v>0</v>
      </c>
    </row>
    <row r="454" spans="1:49" x14ac:dyDescent="0.2">
      <c r="A454" t="str">
        <f t="shared" si="101"/>
        <v>Wyoming</v>
      </c>
      <c r="B454" t="str">
        <f t="shared" si="102"/>
        <v>2009</v>
      </c>
      <c r="C454" s="11" t="s">
        <v>483</v>
      </c>
      <c r="D454" s="19">
        <v>65</v>
      </c>
      <c r="E454" s="20">
        <v>61</v>
      </c>
      <c r="F454" s="20">
        <v>69</v>
      </c>
      <c r="G454" s="20">
        <v>47</v>
      </c>
      <c r="H454" s="20">
        <v>53</v>
      </c>
      <c r="I454" s="20">
        <v>52</v>
      </c>
      <c r="J454" s="20">
        <v>48</v>
      </c>
      <c r="K454" s="20">
        <v>60</v>
      </c>
      <c r="L454" s="20">
        <v>57</v>
      </c>
      <c r="M454" s="20">
        <v>55</v>
      </c>
      <c r="N454" s="21">
        <v>59</v>
      </c>
      <c r="O454" s="21">
        <f t="shared" ref="O454:O460" si="103">SUM(D454:N454)</f>
        <v>626</v>
      </c>
      <c r="P454" s="22">
        <v>1025877</v>
      </c>
      <c r="Q454" s="23">
        <v>510032</v>
      </c>
      <c r="R454" s="23">
        <v>515845</v>
      </c>
      <c r="S454" s="23">
        <v>60868</v>
      </c>
      <c r="T454" s="23">
        <v>61605</v>
      </c>
      <c r="U454" s="23">
        <v>66502</v>
      </c>
      <c r="V454" s="23">
        <v>79945</v>
      </c>
      <c r="W454" s="23">
        <v>86932</v>
      </c>
      <c r="X454" s="23">
        <v>57857</v>
      </c>
      <c r="Y454" s="23">
        <v>55572</v>
      </c>
      <c r="Z454" s="23">
        <v>64121</v>
      </c>
      <c r="AA454" s="23">
        <v>75229</v>
      </c>
      <c r="AB454" s="23">
        <v>80993</v>
      </c>
      <c r="AC454" s="23">
        <v>75449</v>
      </c>
      <c r="AD454" s="23">
        <v>64640</v>
      </c>
      <c r="AE454" s="23">
        <v>51178</v>
      </c>
      <c r="AF454" s="23">
        <v>40078</v>
      </c>
      <c r="AG454" s="23">
        <v>31810</v>
      </c>
      <c r="AH454" s="23">
        <v>28931</v>
      </c>
      <c r="AI454" s="23">
        <v>23345</v>
      </c>
      <c r="AJ454" s="24">
        <v>21320</v>
      </c>
      <c r="AK454" s="32">
        <f t="shared" si="91"/>
        <v>2.0700532299401985E-3</v>
      </c>
      <c r="AL454" s="25">
        <f t="shared" si="92"/>
        <v>3.7468678526544219E-4</v>
      </c>
      <c r="AM454" s="25">
        <f t="shared" si="93"/>
        <v>4.1347819052355928E-4</v>
      </c>
      <c r="AN454" s="25">
        <f t="shared" si="94"/>
        <v>4.1435611704237894E-4</v>
      </c>
      <c r="AO454" s="25">
        <f t="shared" si="95"/>
        <v>3.8033728022963758E-4</v>
      </c>
      <c r="AP454" s="25">
        <f t="shared" si="96"/>
        <v>3.3239155725444574E-4</v>
      </c>
      <c r="AQ454" s="25">
        <f t="shared" si="97"/>
        <v>5.1805418846811373E-4</v>
      </c>
      <c r="AR454" s="25">
        <f t="shared" si="98"/>
        <v>7.9290006677053195E-4</v>
      </c>
      <c r="AS454" s="25">
        <f t="shared" si="99"/>
        <v>1.0521080419312878E-3</v>
      </c>
      <c r="AT454" s="33">
        <f t="shared" si="100"/>
        <v>2.9362101313320826E-2</v>
      </c>
      <c r="AV454">
        <f>IF(AL454&gt;'Data Spread &amp; Correlation'!C$8+'Data Spread &amp; Correlation'!C$9,1,0)</f>
        <v>0</v>
      </c>
      <c r="AW454">
        <f>IF(AM454&gt;'Data Spread &amp; Correlation'!D$8+'Data Spread &amp; Correlation'!D$9,1,0)</f>
        <v>0</v>
      </c>
    </row>
    <row r="455" spans="1:49" x14ac:dyDescent="0.2">
      <c r="A455" t="str">
        <f t="shared" si="101"/>
        <v>Wyoming</v>
      </c>
      <c r="B455" t="str">
        <f t="shared" si="102"/>
        <v>2010</v>
      </c>
      <c r="C455" s="11" t="s">
        <v>484</v>
      </c>
      <c r="D455" s="19">
        <v>42</v>
      </c>
      <c r="E455" s="20">
        <v>58</v>
      </c>
      <c r="F455" s="20">
        <v>52</v>
      </c>
      <c r="G455" s="20">
        <v>57</v>
      </c>
      <c r="H455" s="20">
        <v>62</v>
      </c>
      <c r="I455" s="20">
        <v>46</v>
      </c>
      <c r="J455" s="20">
        <v>33</v>
      </c>
      <c r="K455" s="20">
        <v>48</v>
      </c>
      <c r="L455" s="20">
        <v>55</v>
      </c>
      <c r="M455" s="20">
        <v>59</v>
      </c>
      <c r="N455" s="21">
        <v>75</v>
      </c>
      <c r="O455" s="21">
        <f t="shared" si="103"/>
        <v>587</v>
      </c>
      <c r="P455" s="22">
        <v>1105027</v>
      </c>
      <c r="Q455" s="23">
        <v>542906</v>
      </c>
      <c r="R455" s="23">
        <v>562121</v>
      </c>
      <c r="S455" s="23">
        <v>68945</v>
      </c>
      <c r="T455" s="23">
        <v>71026</v>
      </c>
      <c r="U455" s="23">
        <v>74326</v>
      </c>
      <c r="V455" s="23">
        <v>77981</v>
      </c>
      <c r="W455" s="23">
        <v>72844</v>
      </c>
      <c r="X455" s="23">
        <v>75728</v>
      </c>
      <c r="Y455" s="23">
        <v>72048</v>
      </c>
      <c r="Z455" s="23">
        <v>78684</v>
      </c>
      <c r="AA455" s="23">
        <v>85580</v>
      </c>
      <c r="AB455" s="23">
        <v>89618</v>
      </c>
      <c r="AC455" s="23">
        <v>80917</v>
      </c>
      <c r="AD455" s="23">
        <v>69563</v>
      </c>
      <c r="AE455" s="23">
        <v>57073</v>
      </c>
      <c r="AF455" s="23">
        <v>41625</v>
      </c>
      <c r="AG455" s="23">
        <v>30971</v>
      </c>
      <c r="AH455" s="23">
        <v>24397</v>
      </c>
      <c r="AI455" s="23">
        <v>17959</v>
      </c>
      <c r="AJ455" s="24">
        <v>15507</v>
      </c>
      <c r="AK455" s="32">
        <f t="shared" si="91"/>
        <v>1.4504315033722532E-3</v>
      </c>
      <c r="AL455" s="25">
        <f t="shared" si="92"/>
        <v>2.2703505971710057E-4</v>
      </c>
      <c r="AM455" s="25">
        <f t="shared" si="93"/>
        <v>3.447704293054865E-4</v>
      </c>
      <c r="AN455" s="25">
        <f t="shared" si="94"/>
        <v>3.8571892594196623E-4</v>
      </c>
      <c r="AO455" s="25">
        <f t="shared" si="95"/>
        <v>3.7744119222714653E-4</v>
      </c>
      <c r="AP455" s="25">
        <f t="shared" si="96"/>
        <v>2.6973934969361127E-4</v>
      </c>
      <c r="AQ455" s="25">
        <f t="shared" si="97"/>
        <v>3.7903913579077041E-4</v>
      </c>
      <c r="AR455" s="25">
        <f t="shared" si="98"/>
        <v>7.5761749958675405E-4</v>
      </c>
      <c r="AS455" s="25">
        <f t="shared" si="99"/>
        <v>1.392954953253376E-3</v>
      </c>
      <c r="AT455" s="33">
        <f t="shared" si="100"/>
        <v>3.785387244470239E-2</v>
      </c>
      <c r="AV455">
        <f>IF(AL455&gt;'Data Spread &amp; Correlation'!C$8+'Data Spread &amp; Correlation'!C$9,1,0)</f>
        <v>0</v>
      </c>
      <c r="AW455">
        <f>IF(AM455&gt;'Data Spread &amp; Correlation'!D$8+'Data Spread &amp; Correlation'!D$9,1,0)</f>
        <v>0</v>
      </c>
    </row>
    <row r="456" spans="1:49" x14ac:dyDescent="0.2">
      <c r="A456" t="str">
        <f t="shared" si="101"/>
        <v>Wyoming</v>
      </c>
      <c r="B456" t="str">
        <f t="shared" si="102"/>
        <v>2011</v>
      </c>
      <c r="C456" s="11" t="s">
        <v>485</v>
      </c>
      <c r="D456" s="19">
        <v>78</v>
      </c>
      <c r="E456" s="20">
        <v>47</v>
      </c>
      <c r="F456" s="20">
        <v>48</v>
      </c>
      <c r="G456" s="20">
        <v>51</v>
      </c>
      <c r="H456" s="20">
        <v>54</v>
      </c>
      <c r="I456" s="20">
        <v>53</v>
      </c>
      <c r="J456" s="20">
        <v>65</v>
      </c>
      <c r="K456" s="20">
        <v>50</v>
      </c>
      <c r="L456" s="20">
        <v>50</v>
      </c>
      <c r="M456" s="20">
        <v>75</v>
      </c>
      <c r="N456" s="21">
        <v>59</v>
      </c>
      <c r="O456" s="21">
        <f t="shared" si="103"/>
        <v>630</v>
      </c>
      <c r="P456" s="22">
        <v>864746</v>
      </c>
      <c r="Q456" s="23">
        <v>436026</v>
      </c>
      <c r="R456" s="23">
        <v>428720</v>
      </c>
      <c r="S456" s="23">
        <v>58967</v>
      </c>
      <c r="T456" s="23">
        <v>58262</v>
      </c>
      <c r="U456" s="23">
        <v>61875</v>
      </c>
      <c r="V456" s="23">
        <v>62885</v>
      </c>
      <c r="W456" s="23">
        <v>58293</v>
      </c>
      <c r="X456" s="23">
        <v>56278</v>
      </c>
      <c r="Y456" s="23">
        <v>53063</v>
      </c>
      <c r="Z456" s="23">
        <v>54357</v>
      </c>
      <c r="AA456" s="23">
        <v>57939</v>
      </c>
      <c r="AB456" s="23">
        <v>63409</v>
      </c>
      <c r="AC456" s="23">
        <v>61491</v>
      </c>
      <c r="AD456" s="23">
        <v>54791</v>
      </c>
      <c r="AE456" s="23">
        <v>45415</v>
      </c>
      <c r="AF456" s="23">
        <v>36086</v>
      </c>
      <c r="AG456" s="23">
        <v>27695</v>
      </c>
      <c r="AH456" s="23">
        <v>21742</v>
      </c>
      <c r="AI456" s="23">
        <v>17307</v>
      </c>
      <c r="AJ456" s="24">
        <v>14868</v>
      </c>
      <c r="AK456" s="32">
        <f t="shared" si="91"/>
        <v>2.1198297352756626E-3</v>
      </c>
      <c r="AL456" s="25">
        <f t="shared" si="92"/>
        <v>5.410489690936181E-4</v>
      </c>
      <c r="AM456" s="25">
        <f t="shared" si="93"/>
        <v>3.9611150538876696E-4</v>
      </c>
      <c r="AN456" s="25">
        <f t="shared" si="94"/>
        <v>4.6643070760282051E-4</v>
      </c>
      <c r="AO456" s="25">
        <f t="shared" si="95"/>
        <v>4.8087198119256254E-4</v>
      </c>
      <c r="AP456" s="25">
        <f t="shared" si="96"/>
        <v>4.2433947157726181E-4</v>
      </c>
      <c r="AQ456" s="25">
        <f t="shared" si="97"/>
        <v>4.9897211743807758E-4</v>
      </c>
      <c r="AR456" s="25">
        <f t="shared" si="98"/>
        <v>7.8393251908875688E-4</v>
      </c>
      <c r="AS456" s="25">
        <f t="shared" si="99"/>
        <v>1.9206637814028528E-3</v>
      </c>
      <c r="AT456" s="33">
        <f t="shared" si="100"/>
        <v>4.2372881355932202E-2</v>
      </c>
      <c r="AV456">
        <f>IF(AL456&gt;'Data Spread &amp; Correlation'!C$8+'Data Spread &amp; Correlation'!C$9,1,0)</f>
        <v>0</v>
      </c>
      <c r="AW456">
        <f>IF(AM456&gt;'Data Spread &amp; Correlation'!D$8+'Data Spread &amp; Correlation'!D$9,1,0)</f>
        <v>0</v>
      </c>
    </row>
    <row r="457" spans="1:49" x14ac:dyDescent="0.2">
      <c r="A457" t="str">
        <f t="shared" si="101"/>
        <v>Wyoming</v>
      </c>
      <c r="B457" t="str">
        <f t="shared" si="102"/>
        <v>2012</v>
      </c>
      <c r="C457" s="11" t="s">
        <v>486</v>
      </c>
      <c r="D457" s="19">
        <v>51</v>
      </c>
      <c r="E457" s="20">
        <v>53</v>
      </c>
      <c r="F457" s="20">
        <v>47</v>
      </c>
      <c r="G457" s="20">
        <v>55</v>
      </c>
      <c r="H457" s="20">
        <v>43</v>
      </c>
      <c r="I457" s="20">
        <v>57</v>
      </c>
      <c r="J457" s="20">
        <v>46</v>
      </c>
      <c r="K457" s="20">
        <v>55</v>
      </c>
      <c r="L457" s="20">
        <v>48</v>
      </c>
      <c r="M457" s="20">
        <v>50</v>
      </c>
      <c r="N457" s="21">
        <v>60</v>
      </c>
      <c r="O457" s="21">
        <f t="shared" si="103"/>
        <v>565</v>
      </c>
      <c r="P457" s="22">
        <v>3718365</v>
      </c>
      <c r="Q457" s="23">
        <v>1820661</v>
      </c>
      <c r="R457" s="23">
        <v>1897704</v>
      </c>
      <c r="S457" s="23">
        <v>261517</v>
      </c>
      <c r="T457" s="23">
        <v>253376</v>
      </c>
      <c r="U457" s="23">
        <v>251819</v>
      </c>
      <c r="V457" s="23">
        <v>267932</v>
      </c>
      <c r="W457" s="23">
        <v>266564</v>
      </c>
      <c r="X457" s="23">
        <v>254800</v>
      </c>
      <c r="Y457" s="23">
        <v>237384</v>
      </c>
      <c r="Z457" s="23">
        <v>234639</v>
      </c>
      <c r="AA457" s="23">
        <v>240328</v>
      </c>
      <c r="AB457" s="23">
        <v>253646</v>
      </c>
      <c r="AC457" s="23">
        <v>248684</v>
      </c>
      <c r="AD457" s="23">
        <v>226241</v>
      </c>
      <c r="AE457" s="23">
        <v>208090</v>
      </c>
      <c r="AF457" s="23">
        <v>165222</v>
      </c>
      <c r="AG457" s="23">
        <v>123982</v>
      </c>
      <c r="AH457" s="23">
        <v>91910</v>
      </c>
      <c r="AI457" s="23">
        <v>69197</v>
      </c>
      <c r="AJ457" s="24">
        <v>63892</v>
      </c>
      <c r="AK457" s="32">
        <f t="shared" si="91"/>
        <v>3.9767969195119248E-4</v>
      </c>
      <c r="AL457" s="25">
        <f t="shared" si="92"/>
        <v>9.1053949465058046E-5</v>
      </c>
      <c r="AM457" s="25">
        <f t="shared" si="93"/>
        <v>8.7933305394240549E-5</v>
      </c>
      <c r="AN457" s="25">
        <f t="shared" si="94"/>
        <v>1.1174682639013052E-4</v>
      </c>
      <c r="AO457" s="25">
        <f t="shared" si="95"/>
        <v>9.0532605423113599E-5</v>
      </c>
      <c r="AP457" s="25">
        <f t="shared" si="96"/>
        <v>1.1347122409571398E-4</v>
      </c>
      <c r="AQ457" s="25">
        <f t="shared" si="97"/>
        <v>1.2663153217246754E-4</v>
      </c>
      <c r="AR457" s="25">
        <f t="shared" si="98"/>
        <v>1.6597280812160275E-4</v>
      </c>
      <c r="AS457" s="25">
        <f t="shared" si="99"/>
        <v>3.1035274693216311E-4</v>
      </c>
      <c r="AT457" s="33">
        <f t="shared" si="100"/>
        <v>8.8430476428973896E-3</v>
      </c>
      <c r="AV457">
        <f>IF(AL457&gt;'Data Spread &amp; Correlation'!C$8+'Data Spread &amp; Correlation'!C$9,1,0)</f>
        <v>0</v>
      </c>
      <c r="AW457">
        <f>IF(AM457&gt;'Data Spread &amp; Correlation'!D$8+'Data Spread &amp; Correlation'!D$9,1,0)</f>
        <v>0</v>
      </c>
    </row>
    <row r="458" spans="1:49" x14ac:dyDescent="0.2">
      <c r="A458" t="str">
        <f t="shared" si="101"/>
        <v>Wyoming</v>
      </c>
      <c r="B458" t="str">
        <f t="shared" si="102"/>
        <v>2013</v>
      </c>
      <c r="C458" s="11" t="s">
        <v>487</v>
      </c>
      <c r="D458" s="19">
        <v>73</v>
      </c>
      <c r="E458" s="20">
        <v>40</v>
      </c>
      <c r="F458" s="20">
        <v>63</v>
      </c>
      <c r="G458" s="20">
        <v>51</v>
      </c>
      <c r="H458" s="20">
        <v>63</v>
      </c>
      <c r="I458" s="20">
        <v>46</v>
      </c>
      <c r="J458" s="20">
        <v>40</v>
      </c>
      <c r="K458" s="20">
        <v>51</v>
      </c>
      <c r="L458" s="20">
        <v>47</v>
      </c>
      <c r="M458" s="20">
        <v>50</v>
      </c>
      <c r="N458" s="21">
        <v>70</v>
      </c>
      <c r="O458" s="21">
        <f t="shared" si="103"/>
        <v>594</v>
      </c>
      <c r="P458" s="22">
        <v>1825924</v>
      </c>
      <c r="Q458" s="23">
        <v>893838</v>
      </c>
      <c r="R458" s="23">
        <v>932086</v>
      </c>
      <c r="S458" s="23">
        <v>126218</v>
      </c>
      <c r="T458" s="23">
        <v>122536</v>
      </c>
      <c r="U458" s="23">
        <v>116559</v>
      </c>
      <c r="V458" s="23">
        <v>119730</v>
      </c>
      <c r="W458" s="23">
        <v>144268</v>
      </c>
      <c r="X458" s="23">
        <v>138799</v>
      </c>
      <c r="Y458" s="23">
        <v>131789</v>
      </c>
      <c r="Z458" s="23">
        <v>128150</v>
      </c>
      <c r="AA458" s="23">
        <v>127609</v>
      </c>
      <c r="AB458" s="23">
        <v>125456</v>
      </c>
      <c r="AC458" s="23">
        <v>120574</v>
      </c>
      <c r="AD458" s="23">
        <v>108479</v>
      </c>
      <c r="AE458" s="23">
        <v>95097</v>
      </c>
      <c r="AF458" s="23">
        <v>71365</v>
      </c>
      <c r="AG458" s="23">
        <v>54063</v>
      </c>
      <c r="AH458" s="23">
        <v>39997</v>
      </c>
      <c r="AI458" s="23">
        <v>28760</v>
      </c>
      <c r="AJ458" s="24">
        <v>27052</v>
      </c>
      <c r="AK458" s="32">
        <f t="shared" si="91"/>
        <v>8.9527642650018226E-4</v>
      </c>
      <c r="AL458" s="25">
        <f t="shared" si="92"/>
        <v>1.6729751772308078E-4</v>
      </c>
      <c r="AM458" s="25">
        <f t="shared" si="93"/>
        <v>2.3863817150129925E-4</v>
      </c>
      <c r="AN458" s="25">
        <f t="shared" si="94"/>
        <v>1.8847842476384761E-4</v>
      </c>
      <c r="AO458" s="25">
        <f t="shared" si="95"/>
        <v>2.4632564249938419E-4</v>
      </c>
      <c r="AP458" s="25">
        <f t="shared" si="96"/>
        <v>1.869690688127464E-4</v>
      </c>
      <c r="AQ458" s="25">
        <f t="shared" si="97"/>
        <v>2.5052069006169686E-4</v>
      </c>
      <c r="AR458" s="25">
        <f t="shared" si="98"/>
        <v>3.7471696909780909E-4</v>
      </c>
      <c r="AS458" s="25">
        <f t="shared" si="99"/>
        <v>7.2719868522477707E-4</v>
      </c>
      <c r="AT458" s="33">
        <f t="shared" si="100"/>
        <v>2.1957711074966732E-2</v>
      </c>
      <c r="AV458">
        <f>IF(AL458&gt;'Data Spread &amp; Correlation'!C$8+'Data Spread &amp; Correlation'!C$9,1,0)</f>
        <v>0</v>
      </c>
      <c r="AW458">
        <f>IF(AM458&gt;'Data Spread &amp; Correlation'!D$8+'Data Spread &amp; Correlation'!D$9,1,0)</f>
        <v>0</v>
      </c>
    </row>
    <row r="459" spans="1:49" x14ac:dyDescent="0.2">
      <c r="A459" t="str">
        <f t="shared" si="101"/>
        <v>Wyoming</v>
      </c>
      <c r="B459" t="str">
        <f t="shared" si="102"/>
        <v>2014</v>
      </c>
      <c r="C459" s="11" t="s">
        <v>488</v>
      </c>
      <c r="D459" s="19">
        <v>54</v>
      </c>
      <c r="E459" s="20">
        <v>64</v>
      </c>
      <c r="F459" s="20">
        <v>57</v>
      </c>
      <c r="G459" s="20">
        <v>52</v>
      </c>
      <c r="H459" s="20">
        <v>39</v>
      </c>
      <c r="I459" s="20">
        <v>47</v>
      </c>
      <c r="J459" s="20">
        <v>61</v>
      </c>
      <c r="K459" s="20">
        <v>61</v>
      </c>
      <c r="L459" s="20">
        <v>43</v>
      </c>
      <c r="M459" s="20">
        <v>43</v>
      </c>
      <c r="N459" s="21">
        <v>55</v>
      </c>
      <c r="O459" s="21">
        <f t="shared" si="103"/>
        <v>576</v>
      </c>
      <c r="P459" s="22">
        <v>608646</v>
      </c>
      <c r="Q459" s="23">
        <v>301912</v>
      </c>
      <c r="R459" s="23">
        <v>306734</v>
      </c>
      <c r="S459" s="23">
        <v>37066</v>
      </c>
      <c r="T459" s="23">
        <v>36699</v>
      </c>
      <c r="U459" s="23">
        <v>39400</v>
      </c>
      <c r="V459" s="23">
        <v>45009</v>
      </c>
      <c r="W459" s="23">
        <v>49529</v>
      </c>
      <c r="X459" s="23">
        <v>36856</v>
      </c>
      <c r="Y459" s="23">
        <v>35757</v>
      </c>
      <c r="Z459" s="23">
        <v>35642</v>
      </c>
      <c r="AA459" s="23">
        <v>39390</v>
      </c>
      <c r="AB459" s="23">
        <v>41394</v>
      </c>
      <c r="AC459" s="23">
        <v>43171</v>
      </c>
      <c r="AD459" s="23">
        <v>40172</v>
      </c>
      <c r="AE459" s="23">
        <v>37385</v>
      </c>
      <c r="AF459" s="23">
        <v>29879</v>
      </c>
      <c r="AG459" s="23">
        <v>22012</v>
      </c>
      <c r="AH459" s="23">
        <v>16170</v>
      </c>
      <c r="AI459" s="23">
        <v>11835</v>
      </c>
      <c r="AJ459" s="24">
        <v>10893</v>
      </c>
      <c r="AK459" s="32">
        <f t="shared" si="91"/>
        <v>3.1835104947930716E-3</v>
      </c>
      <c r="AL459" s="25">
        <f t="shared" si="92"/>
        <v>8.0158740587918365E-4</v>
      </c>
      <c r="AM459" s="25">
        <f t="shared" si="93"/>
        <v>6.029321542660094E-4</v>
      </c>
      <c r="AN459" s="25">
        <f t="shared" si="94"/>
        <v>7.1612521173894481E-4</v>
      </c>
      <c r="AO459" s="25">
        <f t="shared" si="95"/>
        <v>5.1977822795607202E-4</v>
      </c>
      <c r="AP459" s="25">
        <f t="shared" si="96"/>
        <v>5.5578549045113223E-4</v>
      </c>
      <c r="AQ459" s="25">
        <f t="shared" si="97"/>
        <v>7.8651830266771537E-4</v>
      </c>
      <c r="AR459" s="25">
        <f t="shared" si="98"/>
        <v>8.286600759283883E-4</v>
      </c>
      <c r="AS459" s="25">
        <f t="shared" si="99"/>
        <v>1.5354400999821459E-3</v>
      </c>
      <c r="AT459" s="33">
        <f t="shared" si="100"/>
        <v>5.2877995042687961E-2</v>
      </c>
      <c r="AV459">
        <f>IF(AL459&gt;'Data Spread &amp; Correlation'!C$8+'Data Spread &amp; Correlation'!C$9,1,0)</f>
        <v>0</v>
      </c>
      <c r="AW459">
        <f>IF(AM459&gt;'Data Spread &amp; Correlation'!D$8+'Data Spread &amp; Correlation'!D$9,1,0)</f>
        <v>0</v>
      </c>
    </row>
    <row r="460" spans="1:49" x14ac:dyDescent="0.2">
      <c r="A460" t="str">
        <f t="shared" si="101"/>
        <v>Wyoming</v>
      </c>
      <c r="B460" t="str">
        <f t="shared" si="102"/>
        <v>2015</v>
      </c>
      <c r="C460" s="11" t="s">
        <v>489</v>
      </c>
      <c r="D460" s="19">
        <v>59</v>
      </c>
      <c r="E460" s="20">
        <v>52</v>
      </c>
      <c r="F460" s="20">
        <v>67</v>
      </c>
      <c r="G460" s="20">
        <v>56</v>
      </c>
      <c r="H460" s="20">
        <v>51</v>
      </c>
      <c r="I460" s="20">
        <v>39</v>
      </c>
      <c r="J460" s="20">
        <v>64</v>
      </c>
      <c r="K460" s="20">
        <v>46</v>
      </c>
      <c r="L460" s="20">
        <v>67</v>
      </c>
      <c r="M460" s="20">
        <v>55</v>
      </c>
      <c r="N460" s="21">
        <v>67</v>
      </c>
      <c r="O460" s="21">
        <f t="shared" si="103"/>
        <v>623</v>
      </c>
      <c r="P460" s="22">
        <v>276605</v>
      </c>
      <c r="Q460" s="23">
        <v>138604</v>
      </c>
      <c r="R460" s="23">
        <v>138001</v>
      </c>
      <c r="S460" s="23">
        <v>17132</v>
      </c>
      <c r="T460" s="23">
        <v>18281</v>
      </c>
      <c r="U460" s="23">
        <v>18390</v>
      </c>
      <c r="V460" s="23">
        <v>18863</v>
      </c>
      <c r="W460" s="23">
        <v>16370</v>
      </c>
      <c r="X460" s="23">
        <v>15524</v>
      </c>
      <c r="Y460" s="23">
        <v>16458</v>
      </c>
      <c r="Z460" s="23">
        <v>15915</v>
      </c>
      <c r="AA460" s="23">
        <v>15942</v>
      </c>
      <c r="AB460" s="23">
        <v>17487</v>
      </c>
      <c r="AC460" s="23">
        <v>20257</v>
      </c>
      <c r="AD460" s="23">
        <v>20108</v>
      </c>
      <c r="AE460" s="23">
        <v>17974</v>
      </c>
      <c r="AF460" s="23">
        <v>14329</v>
      </c>
      <c r="AG460" s="23">
        <v>10853</v>
      </c>
      <c r="AH460" s="23">
        <v>8947</v>
      </c>
      <c r="AI460" s="23">
        <v>6777</v>
      </c>
      <c r="AJ460" s="24">
        <v>6906</v>
      </c>
      <c r="AK460" s="32">
        <f t="shared" si="91"/>
        <v>6.47910343217371E-3</v>
      </c>
      <c r="AL460" s="25">
        <f t="shared" si="92"/>
        <v>1.7452482888385917E-3</v>
      </c>
      <c r="AM460" s="25">
        <f t="shared" si="93"/>
        <v>1.9016263162376181E-3</v>
      </c>
      <c r="AN460" s="25">
        <f t="shared" si="94"/>
        <v>1.7509849290225751E-3</v>
      </c>
      <c r="AO460" s="25">
        <f t="shared" si="95"/>
        <v>1.6009040399284301E-3</v>
      </c>
      <c r="AP460" s="25">
        <f t="shared" si="96"/>
        <v>1.0332768122085628E-3</v>
      </c>
      <c r="AQ460" s="25">
        <f t="shared" si="97"/>
        <v>1.2079197521138595E-3</v>
      </c>
      <c r="AR460" s="25">
        <f t="shared" si="98"/>
        <v>2.6606306091652766E-3</v>
      </c>
      <c r="AS460" s="25">
        <f t="shared" si="99"/>
        <v>3.4978377003307046E-3</v>
      </c>
      <c r="AT460" s="33">
        <f t="shared" si="100"/>
        <v>9.0211410367796119E-2</v>
      </c>
      <c r="AV460">
        <f>IF(AL460&gt;'Data Spread &amp; Correlation'!C$8+'Data Spread &amp; Correlation'!C$9,1,0)</f>
        <v>0</v>
      </c>
      <c r="AW460">
        <f>IF(AM460&gt;'Data Spread &amp; Correlation'!D$8+'Data Spread &amp; Correlation'!D$9,1,0)</f>
        <v>0</v>
      </c>
    </row>
    <row r="461" spans="1:49" x14ac:dyDescent="0.2">
      <c r="A461" t="str">
        <f t="shared" si="101"/>
        <v>Wyoming</v>
      </c>
      <c r="B461" t="str">
        <f t="shared" si="102"/>
        <v>2016</v>
      </c>
      <c r="C461" s="11" t="s">
        <v>490</v>
      </c>
      <c r="D461" s="19">
        <v>57</v>
      </c>
      <c r="E461" s="20">
        <v>52</v>
      </c>
      <c r="F461" s="20">
        <v>53</v>
      </c>
      <c r="G461" s="20">
        <v>65</v>
      </c>
      <c r="H461" s="20">
        <v>59</v>
      </c>
      <c r="I461" s="20">
        <v>40</v>
      </c>
      <c r="J461" s="20">
        <v>53</v>
      </c>
      <c r="K461" s="20">
        <v>49</v>
      </c>
      <c r="L461" s="20">
        <v>43</v>
      </c>
      <c r="M461" s="20">
        <v>53</v>
      </c>
      <c r="N461" s="21">
        <v>65</v>
      </c>
      <c r="O461" s="21">
        <f>SUM(D461:N461)</f>
        <v>589</v>
      </c>
      <c r="P461" s="22">
        <v>1966948</v>
      </c>
      <c r="Q461" s="23">
        <v>961944</v>
      </c>
      <c r="R461" s="23">
        <v>1005004</v>
      </c>
      <c r="S461" s="23">
        <v>121452</v>
      </c>
      <c r="T461" s="23">
        <v>130303</v>
      </c>
      <c r="U461" s="23">
        <v>136180</v>
      </c>
      <c r="V461" s="23">
        <v>135582</v>
      </c>
      <c r="W461" s="23">
        <v>138016</v>
      </c>
      <c r="X461" s="23">
        <v>140601</v>
      </c>
      <c r="Y461" s="23">
        <v>140547</v>
      </c>
      <c r="Z461" s="23">
        <v>135122</v>
      </c>
      <c r="AA461" s="23">
        <v>142086</v>
      </c>
      <c r="AB461" s="23">
        <v>140662</v>
      </c>
      <c r="AC461" s="23">
        <v>138109</v>
      </c>
      <c r="AD461" s="23">
        <v>123792</v>
      </c>
      <c r="AE461" s="23">
        <v>104978</v>
      </c>
      <c r="AF461" s="23">
        <v>83278</v>
      </c>
      <c r="AG461" s="23">
        <v>60488</v>
      </c>
      <c r="AH461" s="23">
        <v>39013</v>
      </c>
      <c r="AI461" s="23">
        <v>28124</v>
      </c>
      <c r="AJ461" s="24">
        <v>27100</v>
      </c>
      <c r="AK461" s="32">
        <f t="shared" si="91"/>
        <v>8.9747389915357503E-4</v>
      </c>
      <c r="AL461" s="25">
        <f t="shared" si="92"/>
        <v>1.9888698340982352E-4</v>
      </c>
      <c r="AM461" s="25">
        <f t="shared" si="93"/>
        <v>1.9371486633674222E-4</v>
      </c>
      <c r="AN461" s="25">
        <f t="shared" si="94"/>
        <v>2.3119495781581231E-4</v>
      </c>
      <c r="AO461" s="25">
        <f t="shared" si="95"/>
        <v>2.1283657037314939E-4</v>
      </c>
      <c r="AP461" s="25">
        <f t="shared" si="96"/>
        <v>1.4348694806848631E-4</v>
      </c>
      <c r="AQ461" s="25">
        <f t="shared" si="97"/>
        <v>2.1418892337281986E-4</v>
      </c>
      <c r="AR461" s="25">
        <f t="shared" si="98"/>
        <v>2.9909714397006245E-4</v>
      </c>
      <c r="AS461" s="25">
        <f t="shared" si="99"/>
        <v>7.8943056734736433E-4</v>
      </c>
      <c r="AT461" s="33">
        <f t="shared" si="100"/>
        <v>2.173431734317343E-2</v>
      </c>
      <c r="AV461">
        <f>IF(AL461&gt;'Data Spread &amp; Correlation'!C$8+'Data Spread &amp; Correlation'!C$9,1,0)</f>
        <v>0</v>
      </c>
      <c r="AW461">
        <f>IF(AM461&gt;'Data Spread &amp; Correlation'!D$8+'Data Spread &amp; Correlation'!D$9,1,0)</f>
        <v>0</v>
      </c>
    </row>
    <row r="462" spans="1:49" ht="17" thickBot="1" x14ac:dyDescent="0.25">
      <c r="A462" t="str">
        <f t="shared" si="101"/>
        <v>Wyoming</v>
      </c>
      <c r="B462" t="str">
        <f t="shared" si="102"/>
        <v>2017</v>
      </c>
      <c r="C462" s="12" t="s">
        <v>491</v>
      </c>
      <c r="D462" s="26">
        <v>49</v>
      </c>
      <c r="E462" s="26">
        <v>53</v>
      </c>
      <c r="F462" s="26">
        <v>55</v>
      </c>
      <c r="G462" s="26">
        <v>63</v>
      </c>
      <c r="H462" s="26">
        <v>29</v>
      </c>
      <c r="I462" s="26">
        <v>54</v>
      </c>
      <c r="J462" s="26">
        <v>50</v>
      </c>
      <c r="K462" s="26">
        <v>45</v>
      </c>
      <c r="L462" s="26">
        <v>52</v>
      </c>
      <c r="M462" s="26">
        <v>70</v>
      </c>
      <c r="N462" s="26">
        <v>64</v>
      </c>
      <c r="O462" s="26">
        <f>SUM(D462:N462)</f>
        <v>584</v>
      </c>
      <c r="P462" s="3">
        <v>1094733</v>
      </c>
      <c r="Q462" s="27">
        <v>544092</v>
      </c>
      <c r="R462" s="27">
        <v>550641</v>
      </c>
      <c r="S462" s="27">
        <v>63649</v>
      </c>
      <c r="T462" s="27">
        <v>72076</v>
      </c>
      <c r="U462" s="27">
        <v>71944</v>
      </c>
      <c r="V462" s="27">
        <v>73898</v>
      </c>
      <c r="W462" s="27">
        <v>69319</v>
      </c>
      <c r="X462" s="27">
        <v>60648</v>
      </c>
      <c r="Y462" s="27">
        <v>66265</v>
      </c>
      <c r="Z462" s="27">
        <v>64092</v>
      </c>
      <c r="AA462" s="27">
        <v>67202</v>
      </c>
      <c r="AB462" s="27">
        <v>75314</v>
      </c>
      <c r="AC462" s="27">
        <v>84535</v>
      </c>
      <c r="AD462" s="27">
        <v>81618</v>
      </c>
      <c r="AE462" s="27">
        <v>70979</v>
      </c>
      <c r="AF462" s="27">
        <v>56215</v>
      </c>
      <c r="AG462" s="27">
        <v>39810</v>
      </c>
      <c r="AH462" s="27">
        <v>30355</v>
      </c>
      <c r="AI462" s="27">
        <v>22209</v>
      </c>
      <c r="AJ462" s="28">
        <v>24285</v>
      </c>
      <c r="AK462" s="34">
        <f t="shared" si="91"/>
        <v>1.6025389244135808E-3</v>
      </c>
      <c r="AL462" s="29">
        <f t="shared" si="92"/>
        <v>3.4717400361060965E-4</v>
      </c>
      <c r="AM462" s="29">
        <f t="shared" si="93"/>
        <v>3.8403262182562124E-4</v>
      </c>
      <c r="AN462" s="29">
        <f t="shared" si="94"/>
        <v>4.9640304775712494E-4</v>
      </c>
      <c r="AO462" s="29">
        <f t="shared" si="95"/>
        <v>2.2087833412037108E-4</v>
      </c>
      <c r="AP462" s="29">
        <f t="shared" si="96"/>
        <v>3.378188165080795E-4</v>
      </c>
      <c r="AQ462" s="29">
        <f t="shared" si="97"/>
        <v>2.9489439504053162E-4</v>
      </c>
      <c r="AR462" s="29">
        <f t="shared" si="98"/>
        <v>5.4152564436344699E-4</v>
      </c>
      <c r="AS462" s="29">
        <f t="shared" si="99"/>
        <v>1.3317099155315424E-3</v>
      </c>
      <c r="AT462" s="30">
        <f t="shared" si="100"/>
        <v>2.4047766110767962E-2</v>
      </c>
      <c r="AV462">
        <f>IF(AL462&gt;'Data Spread &amp; Correlation'!C$8+'Data Spread &amp; Correlation'!C$9,1,0)</f>
        <v>0</v>
      </c>
      <c r="AW462">
        <f>IF(AM462&gt;'Data Spread &amp; Correlation'!D$8+'Data Spread &amp; Correlation'!D$9,1,0)</f>
        <v>0</v>
      </c>
    </row>
    <row r="464" spans="1:49" x14ac:dyDescent="0.2">
      <c r="AJ464" t="s">
        <v>497</v>
      </c>
      <c r="AK464" s="45">
        <f>AVERAGE(AK4:AK462)</f>
        <v>6.2399072309027538E-3</v>
      </c>
      <c r="AL464" s="45">
        <f t="shared" ref="AL464:AT464" si="104">AVERAGE(AL4:AL462)</f>
        <v>2.1526172385767459E-3</v>
      </c>
      <c r="AM464" s="45">
        <f t="shared" si="104"/>
        <v>1.8317622860843194E-3</v>
      </c>
      <c r="AN464" s="45">
        <f t="shared" si="104"/>
        <v>2.5488206362707048E-3</v>
      </c>
      <c r="AO464" s="45">
        <f t="shared" si="104"/>
        <v>1.5874677116306003E-3</v>
      </c>
      <c r="AP464" s="45">
        <f t="shared" si="104"/>
        <v>1.1220518094354457E-3</v>
      </c>
      <c r="AQ464" s="45">
        <f t="shared" si="104"/>
        <v>1.8859790990689376E-3</v>
      </c>
      <c r="AR464" s="45">
        <f t="shared" si="104"/>
        <v>3.8684791295830376E-3</v>
      </c>
      <c r="AS464" s="45">
        <f t="shared" si="104"/>
        <v>8.0037251357622484E-3</v>
      </c>
      <c r="AT464" s="45">
        <f t="shared" si="104"/>
        <v>8.7152706005423783E-2</v>
      </c>
    </row>
  </sheetData>
  <mergeCells count="3">
    <mergeCell ref="P2:AJ2"/>
    <mergeCell ref="D2:O2"/>
    <mergeCell ref="AK2:AT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Spread &amp; Correlation</vt:lpstr>
      <vt:lpstr>Combined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Charlie Rhodes</cp:lastModifiedBy>
  <dcterms:created xsi:type="dcterms:W3CDTF">2019-09-08T18:19:05Z</dcterms:created>
  <dcterms:modified xsi:type="dcterms:W3CDTF">2022-08-03T22:10:20Z</dcterms:modified>
</cp:coreProperties>
</file>