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ugh matrix" sheetId="1" r:id="rId1"/>
    <sheet name="AH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" l="1"/>
  <c r="E58" i="2"/>
  <c r="D58" i="2"/>
  <c r="E57" i="2"/>
  <c r="B60" i="2" s="1"/>
  <c r="D57" i="2"/>
  <c r="B59" i="2" s="1"/>
  <c r="C57" i="2"/>
  <c r="B58" i="2" s="1"/>
  <c r="F58" i="2" s="1"/>
  <c r="D60" i="2"/>
  <c r="C60" i="2"/>
  <c r="C59" i="2"/>
  <c r="F45" i="2"/>
  <c r="C6" i="2"/>
  <c r="D6" i="2"/>
  <c r="C5" i="2"/>
  <c r="C7" i="2" s="1"/>
  <c r="C14" i="2" s="1"/>
  <c r="B6" i="2"/>
  <c r="B5" i="2"/>
  <c r="B4" i="2"/>
  <c r="F29" i="2"/>
  <c r="E28" i="2"/>
  <c r="F22" i="2"/>
  <c r="E22" i="2"/>
  <c r="E21" i="2"/>
  <c r="F57" i="2"/>
  <c r="E45" i="2"/>
  <c r="E44" i="2"/>
  <c r="F37" i="2"/>
  <c r="E37" i="2"/>
  <c r="E36" i="2"/>
  <c r="E29" i="2"/>
  <c r="E30" i="2"/>
  <c r="H29" i="2" s="1"/>
  <c r="E15" i="2"/>
  <c r="E14" i="2"/>
  <c r="E13" i="2"/>
  <c r="E12" i="2"/>
  <c r="E11" i="2"/>
  <c r="G46" i="2"/>
  <c r="J44" i="2" s="1"/>
  <c r="F46" i="2"/>
  <c r="I45" i="2" s="1"/>
  <c r="E46" i="2"/>
  <c r="H44" i="2" s="1"/>
  <c r="H45" i="2"/>
  <c r="G38" i="2"/>
  <c r="J37" i="2" s="1"/>
  <c r="F38" i="2"/>
  <c r="I37" i="2" s="1"/>
  <c r="E38" i="2"/>
  <c r="H37" i="2" s="1"/>
  <c r="G30" i="2"/>
  <c r="J29" i="2" s="1"/>
  <c r="J30" i="2" s="1"/>
  <c r="F30" i="2"/>
  <c r="I29" i="2" s="1"/>
  <c r="J28" i="2"/>
  <c r="J27" i="2"/>
  <c r="G23" i="2"/>
  <c r="J23" i="2" s="1"/>
  <c r="F23" i="2"/>
  <c r="I23" i="2" s="1"/>
  <c r="E23" i="2"/>
  <c r="H23" i="2" s="1"/>
  <c r="E7" i="2"/>
  <c r="D7" i="2"/>
  <c r="D13" i="2" s="1"/>
  <c r="B7" i="2"/>
  <c r="B13" i="2" s="1"/>
  <c r="F60" i="2" l="1"/>
  <c r="F59" i="2"/>
  <c r="G60" i="2" s="1"/>
  <c r="H60" i="2" s="1"/>
  <c r="G58" i="2"/>
  <c r="H58" i="2" s="1"/>
  <c r="D14" i="2"/>
  <c r="F14" i="2" s="1"/>
  <c r="G14" i="2" s="1"/>
  <c r="E49" i="2" s="1"/>
  <c r="D11" i="2"/>
  <c r="D12" i="2"/>
  <c r="C13" i="2"/>
  <c r="F13" i="2" s="1"/>
  <c r="G13" i="2" s="1"/>
  <c r="D49" i="2" s="1"/>
  <c r="C12" i="2"/>
  <c r="F12" i="2" s="1"/>
  <c r="G12" i="2" s="1"/>
  <c r="C49" i="2" s="1"/>
  <c r="C11" i="2"/>
  <c r="B12" i="2"/>
  <c r="B14" i="2"/>
  <c r="B11" i="2"/>
  <c r="B15" i="2" s="1"/>
  <c r="J45" i="2"/>
  <c r="J43" i="2"/>
  <c r="J46" i="2" s="1"/>
  <c r="H43" i="2"/>
  <c r="I44" i="2"/>
  <c r="K44" i="2" s="1"/>
  <c r="L44" i="2" s="1"/>
  <c r="E52" i="2" s="1"/>
  <c r="K45" i="2"/>
  <c r="L45" i="2" s="1"/>
  <c r="E53" i="2" s="1"/>
  <c r="I43" i="2"/>
  <c r="I35" i="2"/>
  <c r="H35" i="2"/>
  <c r="H36" i="2"/>
  <c r="H27" i="2"/>
  <c r="K29" i="2"/>
  <c r="L29" i="2" s="1"/>
  <c r="C53" i="2" s="1"/>
  <c r="J20" i="2"/>
  <c r="J21" i="2"/>
  <c r="I20" i="2"/>
  <c r="I21" i="2"/>
  <c r="I22" i="2"/>
  <c r="K23" i="2"/>
  <c r="L23" i="2" s="1"/>
  <c r="K37" i="2"/>
  <c r="L37" i="2" s="1"/>
  <c r="D53" i="2" s="1"/>
  <c r="H46" i="2"/>
  <c r="H20" i="2"/>
  <c r="K20" i="2" s="1"/>
  <c r="L20" i="2" s="1"/>
  <c r="B51" i="2" s="1"/>
  <c r="J22" i="2"/>
  <c r="I27" i="2"/>
  <c r="H28" i="2"/>
  <c r="J35" i="2"/>
  <c r="I36" i="2"/>
  <c r="H38" i="2"/>
  <c r="H21" i="2"/>
  <c r="I28" i="2"/>
  <c r="J36" i="2"/>
  <c r="H22" i="2"/>
  <c r="G59" i="2" l="1"/>
  <c r="H59" i="2" s="1"/>
  <c r="G57" i="2"/>
  <c r="H57" i="2" s="1"/>
  <c r="H61" i="2" s="1"/>
  <c r="H62" i="2" s="1"/>
  <c r="I57" i="2" s="1"/>
  <c r="J57" i="2" s="1"/>
  <c r="D15" i="2"/>
  <c r="F11" i="2"/>
  <c r="G11" i="2" s="1"/>
  <c r="C15" i="2"/>
  <c r="B49" i="2"/>
  <c r="G15" i="2"/>
  <c r="I46" i="2"/>
  <c r="K46" i="2" s="1"/>
  <c r="L46" i="2" s="1"/>
  <c r="K43" i="2"/>
  <c r="L43" i="2" s="1"/>
  <c r="E51" i="2" s="1"/>
  <c r="J38" i="2"/>
  <c r="K36" i="2"/>
  <c r="L36" i="2" s="1"/>
  <c r="D52" i="2" s="1"/>
  <c r="I38" i="2"/>
  <c r="K38" i="2" s="1"/>
  <c r="L38" i="2" s="1"/>
  <c r="K21" i="2"/>
  <c r="L21" i="2" s="1"/>
  <c r="B52" i="2" s="1"/>
  <c r="K22" i="2"/>
  <c r="L22" i="2" s="1"/>
  <c r="B53" i="2" s="1"/>
  <c r="K28" i="2"/>
  <c r="L28" i="2" s="1"/>
  <c r="C52" i="2" s="1"/>
  <c r="I30" i="2"/>
  <c r="K35" i="2"/>
  <c r="L35" i="2" s="1"/>
  <c r="D51" i="2" s="1"/>
  <c r="H30" i="2"/>
  <c r="K27" i="2"/>
  <c r="L27" i="2" s="1"/>
  <c r="C51" i="2" s="1"/>
  <c r="F53" i="2" l="1"/>
  <c r="F51" i="2"/>
  <c r="F52" i="2"/>
  <c r="K30" i="2"/>
  <c r="L30" i="2" s="1"/>
</calcChain>
</file>

<file path=xl/sharedStrings.xml><?xml version="1.0" encoding="utf-8"?>
<sst xmlns="http://schemas.openxmlformats.org/spreadsheetml/2006/main" count="141" uniqueCount="36">
  <si>
    <t>Criteria</t>
  </si>
  <si>
    <t>Solutions</t>
  </si>
  <si>
    <t xml:space="preserve">Initial cost </t>
  </si>
  <si>
    <t>Easiness of use</t>
  </si>
  <si>
    <t>Easiness of installing</t>
  </si>
  <si>
    <t>Panel</t>
  </si>
  <si>
    <t>App</t>
  </si>
  <si>
    <t>Remote Control</t>
  </si>
  <si>
    <t>Σ+</t>
  </si>
  <si>
    <t>Σs</t>
  </si>
  <si>
    <t>Σ-</t>
  </si>
  <si>
    <t>“+” represents performance better than required</t>
  </si>
  <si>
    <t>“-”  represents performance lower than required</t>
  </si>
  <si>
    <t>“s” represents performance as required</t>
  </si>
  <si>
    <t>-</t>
  </si>
  <si>
    <t>+</t>
  </si>
  <si>
    <t>s</t>
  </si>
  <si>
    <t>Life cycle cost</t>
  </si>
  <si>
    <t>Decimal Equivalents</t>
  </si>
  <si>
    <t xml:space="preserve">1 equally preferred / important
3 slightly preferred / important
5 clearly preferred / important
7 strongly preferred / important
9 absolutely preferred / important
</t>
  </si>
  <si>
    <t>Normalized Weights</t>
  </si>
  <si>
    <t>Row</t>
  </si>
  <si>
    <t>Average</t>
  </si>
  <si>
    <t xml:space="preserve">Decimal Equivalents </t>
  </si>
  <si>
    <t>Alternative Weighted Evaluation</t>
  </si>
  <si>
    <t>Criteria Weights</t>
  </si>
  <si>
    <t>Design Concepts</t>
  </si>
  <si>
    <t>Result</t>
  </si>
  <si>
    <t>CI</t>
  </si>
  <si>
    <t>CR</t>
  </si>
  <si>
    <t>sum</t>
  </si>
  <si>
    <t>average</t>
  </si>
  <si>
    <t>Initial cost</t>
  </si>
  <si>
    <t>Panel Control</t>
  </si>
  <si>
    <t>App Control</t>
  </si>
  <si>
    <t>lambda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</si>
</sst>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4"/>
      <color rgb="FF000099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/>
    <xf numFmtId="2" fontId="0" fillId="0" borderId="1" xfId="0" applyNumberFormat="1" applyBorder="1"/>
    <xf numFmtId="0" fontId="0" fillId="0" borderId="0" xfId="0" applyFill="1" applyBorder="1" applyAlignment="1">
      <alignment vertical="top" wrapText="1"/>
    </xf>
    <xf numFmtId="164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5" borderId="1" xfId="0" applyNumberFormat="1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 readingOrder="1"/>
    </xf>
    <xf numFmtId="0" fontId="0" fillId="0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:A6"/>
    </sheetView>
  </sheetViews>
  <sheetFormatPr defaultRowHeight="15" x14ac:dyDescent="0.25"/>
  <cols>
    <col min="1" max="1" width="20.7109375" customWidth="1"/>
    <col min="2" max="2" width="31.42578125" customWidth="1"/>
    <col min="3" max="3" width="35.28515625" customWidth="1"/>
    <col min="4" max="4" width="41.7109375" customWidth="1"/>
  </cols>
  <sheetData>
    <row r="1" spans="1:4" x14ac:dyDescent="0.25">
      <c r="A1" s="1"/>
      <c r="B1" s="17" t="s">
        <v>1</v>
      </c>
      <c r="C1" s="17"/>
      <c r="D1" s="17"/>
    </row>
    <row r="2" spans="1:4" x14ac:dyDescent="0.25">
      <c r="A2" s="1" t="s">
        <v>0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2</v>
      </c>
      <c r="B3" s="2" t="s">
        <v>14</v>
      </c>
      <c r="C3" s="2" t="s">
        <v>16</v>
      </c>
      <c r="D3" s="2" t="s">
        <v>14</v>
      </c>
    </row>
    <row r="4" spans="1:4" x14ac:dyDescent="0.25">
      <c r="A4" s="1" t="s">
        <v>17</v>
      </c>
      <c r="B4" s="2" t="s">
        <v>15</v>
      </c>
      <c r="C4" s="2" t="s">
        <v>14</v>
      </c>
      <c r="D4" s="2" t="s">
        <v>16</v>
      </c>
    </row>
    <row r="5" spans="1:4" x14ac:dyDescent="0.25">
      <c r="A5" s="1" t="s">
        <v>3</v>
      </c>
      <c r="B5" s="2" t="s">
        <v>15</v>
      </c>
      <c r="C5" s="2" t="s">
        <v>16</v>
      </c>
      <c r="D5" s="2" t="s">
        <v>15</v>
      </c>
    </row>
    <row r="6" spans="1:4" x14ac:dyDescent="0.25">
      <c r="A6" s="1" t="s">
        <v>4</v>
      </c>
      <c r="B6" s="2" t="s">
        <v>14</v>
      </c>
      <c r="C6" s="2" t="s">
        <v>16</v>
      </c>
      <c r="D6" s="2" t="s">
        <v>14</v>
      </c>
    </row>
    <row r="7" spans="1:4" x14ac:dyDescent="0.25">
      <c r="A7" s="1" t="s">
        <v>8</v>
      </c>
      <c r="B7" s="2">
        <v>2</v>
      </c>
      <c r="C7" s="2">
        <v>0</v>
      </c>
      <c r="D7" s="2">
        <v>1</v>
      </c>
    </row>
    <row r="8" spans="1:4" x14ac:dyDescent="0.25">
      <c r="A8" s="1" t="s">
        <v>10</v>
      </c>
      <c r="B8" s="2">
        <v>2</v>
      </c>
      <c r="C8" s="2">
        <v>1</v>
      </c>
      <c r="D8" s="2">
        <v>2</v>
      </c>
    </row>
    <row r="9" spans="1:4" x14ac:dyDescent="0.25">
      <c r="A9" s="1" t="s">
        <v>9</v>
      </c>
      <c r="B9" s="2">
        <v>0</v>
      </c>
      <c r="C9" s="2">
        <v>3</v>
      </c>
      <c r="D9" s="2">
        <v>1</v>
      </c>
    </row>
    <row r="11" spans="1:4" ht="18" x14ac:dyDescent="0.25">
      <c r="B11" s="18" t="s">
        <v>11</v>
      </c>
      <c r="C11" s="18"/>
      <c r="D11" s="18"/>
    </row>
    <row r="12" spans="1:4" ht="18" x14ac:dyDescent="0.25">
      <c r="B12" s="18" t="s">
        <v>12</v>
      </c>
      <c r="C12" s="18"/>
      <c r="D12" s="18"/>
    </row>
    <row r="13" spans="1:4" ht="18" x14ac:dyDescent="0.25">
      <c r="B13" s="18" t="s">
        <v>13</v>
      </c>
      <c r="C13" s="18"/>
      <c r="D13" s="18"/>
    </row>
  </sheetData>
  <mergeCells count="4">
    <mergeCell ref="B1:D1"/>
    <mergeCell ref="B11:D11"/>
    <mergeCell ref="B12:D12"/>
    <mergeCell ref="B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52" zoomScaleNormal="100" workbookViewId="0">
      <selection activeCell="D63" sqref="D63"/>
    </sheetView>
  </sheetViews>
  <sheetFormatPr defaultRowHeight="15" x14ac:dyDescent="0.25"/>
  <cols>
    <col min="1" max="1" width="16.5703125" customWidth="1"/>
    <col min="2" max="2" width="12.28515625" customWidth="1"/>
    <col min="3" max="3" width="13.5703125" customWidth="1"/>
    <col min="4" max="4" width="15.28515625" customWidth="1"/>
    <col min="5" max="5" width="13.5703125" customWidth="1"/>
    <col min="6" max="6" width="12" customWidth="1"/>
    <col min="7" max="7" width="14.7109375" customWidth="1"/>
    <col min="8" max="8" width="16.28515625" customWidth="1"/>
    <col min="9" max="9" width="11.28515625" customWidth="1"/>
    <col min="11" max="11" width="6.7109375" customWidth="1"/>
    <col min="12" max="12" width="8" customWidth="1"/>
  </cols>
  <sheetData>
    <row r="1" spans="1:14" x14ac:dyDescent="0.25">
      <c r="A1" s="20" t="s">
        <v>18</v>
      </c>
      <c r="B1" s="21"/>
      <c r="C1" s="21"/>
      <c r="D1" s="21"/>
      <c r="E1" s="22"/>
    </row>
    <row r="2" spans="1:14" x14ac:dyDescent="0.25">
      <c r="A2" s="1"/>
      <c r="B2" s="1" t="s">
        <v>2</v>
      </c>
      <c r="C2" s="1" t="s">
        <v>17</v>
      </c>
      <c r="D2" s="1" t="s">
        <v>3</v>
      </c>
      <c r="E2" s="1" t="s">
        <v>4</v>
      </c>
    </row>
    <row r="3" spans="1:14" x14ac:dyDescent="0.25">
      <c r="A3" s="1" t="s">
        <v>2</v>
      </c>
      <c r="B3" s="10">
        <v>1</v>
      </c>
      <c r="C3" s="10">
        <v>0.2</v>
      </c>
      <c r="D3" s="10">
        <v>0.2</v>
      </c>
      <c r="E3" s="10">
        <v>1</v>
      </c>
    </row>
    <row r="4" spans="1:14" x14ac:dyDescent="0.25">
      <c r="A4" s="1" t="s">
        <v>17</v>
      </c>
      <c r="B4" s="10">
        <f>1/C3</f>
        <v>5</v>
      </c>
      <c r="C4" s="10">
        <v>1</v>
      </c>
      <c r="D4" s="11">
        <v>0.33333333333333331</v>
      </c>
      <c r="E4" s="10">
        <v>5</v>
      </c>
    </row>
    <row r="5" spans="1:14" ht="15" customHeight="1" x14ac:dyDescent="0.25">
      <c r="A5" s="1" t="s">
        <v>3</v>
      </c>
      <c r="B5" s="10">
        <f>1/D3</f>
        <v>5</v>
      </c>
      <c r="C5" s="10">
        <f>1/D4</f>
        <v>3</v>
      </c>
      <c r="D5" s="10">
        <v>1</v>
      </c>
      <c r="E5" s="10">
        <v>7</v>
      </c>
      <c r="J5" s="23" t="s">
        <v>19</v>
      </c>
      <c r="K5" s="23"/>
      <c r="L5" s="23"/>
      <c r="M5" s="23"/>
      <c r="N5" s="23"/>
    </row>
    <row r="6" spans="1:14" x14ac:dyDescent="0.25">
      <c r="A6" s="1" t="s">
        <v>4</v>
      </c>
      <c r="B6" s="10">
        <f>1/E3</f>
        <v>1</v>
      </c>
      <c r="C6" s="10">
        <f>1/E4</f>
        <v>0.2</v>
      </c>
      <c r="D6" s="11">
        <f>1/E5</f>
        <v>0.14285714285714285</v>
      </c>
      <c r="E6" s="10">
        <v>1</v>
      </c>
      <c r="J6" s="23"/>
      <c r="K6" s="23"/>
      <c r="L6" s="23"/>
      <c r="M6" s="23"/>
      <c r="N6" s="23"/>
    </row>
    <row r="7" spans="1:14" x14ac:dyDescent="0.25">
      <c r="A7" s="1"/>
      <c r="B7" s="1">
        <f>SUM(B3:B6)</f>
        <v>12</v>
      </c>
      <c r="C7" s="1">
        <f t="shared" ref="C7:E7" si="0">SUM(C3:C6)</f>
        <v>4.4000000000000004</v>
      </c>
      <c r="D7" s="1">
        <f t="shared" si="0"/>
        <v>1.676190476190476</v>
      </c>
      <c r="E7" s="1">
        <f t="shared" si="0"/>
        <v>14</v>
      </c>
      <c r="J7" s="23"/>
      <c r="K7" s="23"/>
      <c r="L7" s="23"/>
      <c r="M7" s="23"/>
      <c r="N7" s="23"/>
    </row>
    <row r="8" spans="1:14" x14ac:dyDescent="0.25">
      <c r="J8" s="23"/>
      <c r="K8" s="23"/>
      <c r="L8" s="23"/>
      <c r="M8" s="23"/>
      <c r="N8" s="23"/>
    </row>
    <row r="9" spans="1:14" x14ac:dyDescent="0.25">
      <c r="A9" s="17" t="s">
        <v>20</v>
      </c>
      <c r="B9" s="17"/>
      <c r="C9" s="17"/>
      <c r="D9" s="17"/>
      <c r="E9" s="17"/>
      <c r="F9" s="1"/>
      <c r="G9" s="1"/>
      <c r="J9" s="23"/>
      <c r="K9" s="23"/>
      <c r="L9" s="23"/>
      <c r="M9" s="23"/>
      <c r="N9" s="23"/>
    </row>
    <row r="10" spans="1:14" x14ac:dyDescent="0.25">
      <c r="A10" s="1"/>
      <c r="B10" s="1" t="s">
        <v>32</v>
      </c>
      <c r="C10" s="1" t="s">
        <v>17</v>
      </c>
      <c r="D10" s="1" t="s">
        <v>3</v>
      </c>
      <c r="E10" s="1" t="s">
        <v>4</v>
      </c>
      <c r="F10" s="3" t="s">
        <v>21</v>
      </c>
      <c r="G10" s="3" t="s">
        <v>22</v>
      </c>
      <c r="J10" s="23"/>
      <c r="K10" s="23"/>
      <c r="L10" s="23"/>
      <c r="M10" s="23"/>
      <c r="N10" s="23"/>
    </row>
    <row r="11" spans="1:14" x14ac:dyDescent="0.25">
      <c r="A11" s="1" t="s">
        <v>32</v>
      </c>
      <c r="B11" s="4">
        <f>B3/B7</f>
        <v>8.3333333333333329E-2</v>
      </c>
      <c r="C11" s="4">
        <f>C3/C7</f>
        <v>4.5454545454545456E-2</v>
      </c>
      <c r="D11" s="4">
        <f>D3/D7</f>
        <v>0.11931818181818184</v>
      </c>
      <c r="E11" s="4">
        <f>E3/E7</f>
        <v>7.1428571428571425E-2</v>
      </c>
      <c r="F11" s="4">
        <f>SUM(B11:E11)</f>
        <v>0.31953463203463206</v>
      </c>
      <c r="G11" s="4">
        <f>F11/4</f>
        <v>7.9883658008658015E-2</v>
      </c>
      <c r="J11" s="23"/>
      <c r="K11" s="23"/>
      <c r="L11" s="23"/>
      <c r="M11" s="23"/>
      <c r="N11" s="23"/>
    </row>
    <row r="12" spans="1:14" x14ac:dyDescent="0.25">
      <c r="A12" s="1" t="s">
        <v>17</v>
      </c>
      <c r="B12" s="4">
        <f>B4/B7</f>
        <v>0.41666666666666669</v>
      </c>
      <c r="C12" s="4">
        <f>C4/C7</f>
        <v>0.22727272727272727</v>
      </c>
      <c r="D12" s="4">
        <f>D4/D7</f>
        <v>0.19886363636363638</v>
      </c>
      <c r="E12" s="4">
        <f>E4/E7</f>
        <v>0.35714285714285715</v>
      </c>
      <c r="F12" s="4">
        <f t="shared" ref="F12:F14" si="1">SUM(B12:E12)</f>
        <v>1.1999458874458875</v>
      </c>
      <c r="G12" s="4">
        <f t="shared" ref="G12:G14" si="2">F12/4</f>
        <v>0.29998647186147187</v>
      </c>
    </row>
    <row r="13" spans="1:14" x14ac:dyDescent="0.25">
      <c r="A13" s="1" t="s">
        <v>3</v>
      </c>
      <c r="B13" s="4">
        <f>B5/B7</f>
        <v>0.41666666666666669</v>
      </c>
      <c r="C13" s="4">
        <f>C5/C7</f>
        <v>0.68181818181818177</v>
      </c>
      <c r="D13" s="4">
        <f>D5/D7</f>
        <v>0.59659090909090917</v>
      </c>
      <c r="E13" s="4">
        <f>E5/E7</f>
        <v>0.5</v>
      </c>
      <c r="F13" s="4">
        <f t="shared" si="1"/>
        <v>2.1950757575757578</v>
      </c>
      <c r="G13" s="4">
        <f t="shared" si="2"/>
        <v>0.54876893939393945</v>
      </c>
    </row>
    <row r="14" spans="1:14" x14ac:dyDescent="0.25">
      <c r="A14" s="1" t="s">
        <v>4</v>
      </c>
      <c r="B14" s="4">
        <f>B6/B7</f>
        <v>8.3333333333333329E-2</v>
      </c>
      <c r="C14" s="4">
        <f>C6/C7</f>
        <v>4.5454545454545456E-2</v>
      </c>
      <c r="D14" s="4">
        <f>D6/D7</f>
        <v>8.5227272727272735E-2</v>
      </c>
      <c r="E14" s="4">
        <f>E6/E7</f>
        <v>7.1428571428571425E-2</v>
      </c>
      <c r="F14" s="4">
        <f t="shared" si="1"/>
        <v>0.28544372294372294</v>
      </c>
      <c r="G14" s="4">
        <f t="shared" si="2"/>
        <v>7.1360930735930736E-2</v>
      </c>
    </row>
    <row r="15" spans="1:14" x14ac:dyDescent="0.25">
      <c r="A15" s="1"/>
      <c r="B15" s="4">
        <f>SUM(B11:B14)</f>
        <v>1</v>
      </c>
      <c r="C15" s="4">
        <f>SUM(C11:C14)</f>
        <v>0.99999999999999989</v>
      </c>
      <c r="D15" s="4">
        <f>SUM(D11:D14)</f>
        <v>1.0000000000000002</v>
      </c>
      <c r="E15" s="4">
        <f>SUM(E11:E14)</f>
        <v>1</v>
      </c>
      <c r="F15" s="1"/>
      <c r="G15" s="4">
        <f>SUM(G11:G14)</f>
        <v>1</v>
      </c>
    </row>
    <row r="16" spans="1:14" x14ac:dyDescent="0.25">
      <c r="B16" s="8"/>
    </row>
    <row r="17" spans="1:12" x14ac:dyDescent="0.25">
      <c r="A17" s="24"/>
      <c r="B17" s="24"/>
      <c r="C17" s="24"/>
      <c r="D17" s="24"/>
      <c r="E17" s="24"/>
      <c r="F17" s="5"/>
      <c r="G17" s="5"/>
      <c r="H17" s="5"/>
      <c r="I17" s="5"/>
    </row>
    <row r="18" spans="1:12" x14ac:dyDescent="0.25">
      <c r="A18" s="1"/>
      <c r="B18" s="17"/>
      <c r="C18" s="17"/>
      <c r="D18" s="17"/>
      <c r="E18" s="17" t="s">
        <v>23</v>
      </c>
      <c r="F18" s="17"/>
      <c r="G18" s="17"/>
      <c r="H18" s="17" t="s">
        <v>20</v>
      </c>
      <c r="I18" s="17"/>
      <c r="J18" s="17"/>
      <c r="K18" s="17" t="s">
        <v>21</v>
      </c>
      <c r="L18" s="17" t="s">
        <v>22</v>
      </c>
    </row>
    <row r="19" spans="1:12" x14ac:dyDescent="0.25">
      <c r="A19" s="9" t="s">
        <v>32</v>
      </c>
      <c r="B19" s="1" t="s">
        <v>33</v>
      </c>
      <c r="C19" s="1" t="s">
        <v>34</v>
      </c>
      <c r="D19" s="3" t="s">
        <v>7</v>
      </c>
      <c r="E19" s="10" t="s">
        <v>33</v>
      </c>
      <c r="F19" s="10" t="s">
        <v>34</v>
      </c>
      <c r="G19" s="10" t="s">
        <v>7</v>
      </c>
      <c r="H19" s="12" t="s">
        <v>33</v>
      </c>
      <c r="I19" s="12" t="s">
        <v>34</v>
      </c>
      <c r="J19" s="12" t="s">
        <v>7</v>
      </c>
      <c r="K19" s="17"/>
      <c r="L19" s="17"/>
    </row>
    <row r="20" spans="1:12" x14ac:dyDescent="0.25">
      <c r="A20" s="1" t="s">
        <v>33</v>
      </c>
      <c r="E20" s="11">
        <v>1</v>
      </c>
      <c r="F20" s="11">
        <v>0.2</v>
      </c>
      <c r="G20" s="11">
        <v>3</v>
      </c>
      <c r="H20" s="13">
        <f>E20/E23</f>
        <v>0.15789473684210528</v>
      </c>
      <c r="I20" s="13">
        <f>F20/F23</f>
        <v>0.14285714285714288</v>
      </c>
      <c r="J20" s="13">
        <f>G20/G23</f>
        <v>0.33333333333333331</v>
      </c>
      <c r="K20" s="4">
        <f>SUM(H20:J20)</f>
        <v>0.63408521303258147</v>
      </c>
      <c r="L20" s="4">
        <f>K20/3</f>
        <v>0.21136173767752717</v>
      </c>
    </row>
    <row r="21" spans="1:12" x14ac:dyDescent="0.25">
      <c r="A21" s="1" t="s">
        <v>34</v>
      </c>
      <c r="E21" s="11">
        <f>1/F20</f>
        <v>5</v>
      </c>
      <c r="F21" s="11">
        <v>1</v>
      </c>
      <c r="G21" s="11">
        <v>5</v>
      </c>
      <c r="H21" s="13">
        <f>E21/E23</f>
        <v>0.78947368421052633</v>
      </c>
      <c r="I21" s="13">
        <f>F21/F23</f>
        <v>0.7142857142857143</v>
      </c>
      <c r="J21" s="13">
        <f>G21/G23</f>
        <v>0.55555555555555558</v>
      </c>
      <c r="K21" s="4">
        <f t="shared" ref="K21:K23" si="3">SUM(H21:J21)</f>
        <v>2.0593149540517963</v>
      </c>
      <c r="L21" s="4">
        <f t="shared" ref="L21:L23" si="4">K21/3</f>
        <v>0.6864383180172654</v>
      </c>
    </row>
    <row r="22" spans="1:12" x14ac:dyDescent="0.25">
      <c r="A22" s="3" t="s">
        <v>7</v>
      </c>
      <c r="E22" s="11">
        <f>1/G20</f>
        <v>0.33333333333333331</v>
      </c>
      <c r="F22" s="11">
        <f>1/G21</f>
        <v>0.2</v>
      </c>
      <c r="G22" s="11">
        <v>1</v>
      </c>
      <c r="H22" s="13">
        <f>E22/E23</f>
        <v>5.2631578947368418E-2</v>
      </c>
      <c r="I22" s="13">
        <f>F22/F23</f>
        <v>0.14285714285714288</v>
      </c>
      <c r="J22" s="13">
        <f>G22/G23</f>
        <v>0.1111111111111111</v>
      </c>
      <c r="K22" s="4">
        <f t="shared" si="3"/>
        <v>0.30659983291562243</v>
      </c>
      <c r="L22" s="4">
        <f t="shared" si="4"/>
        <v>0.10219994430520747</v>
      </c>
    </row>
    <row r="23" spans="1:12" x14ac:dyDescent="0.25">
      <c r="A23" s="1"/>
      <c r="B23" s="6"/>
      <c r="C23" s="6"/>
      <c r="D23" s="6"/>
      <c r="E23" s="11">
        <f>SUM(E20:E22)</f>
        <v>6.333333333333333</v>
      </c>
      <c r="F23" s="11">
        <f t="shared" ref="F23:G23" si="5">SUM(F20:F22)</f>
        <v>1.4</v>
      </c>
      <c r="G23" s="11">
        <f t="shared" si="5"/>
        <v>9</v>
      </c>
      <c r="H23" s="13">
        <f>E23/E23</f>
        <v>1</v>
      </c>
      <c r="I23" s="13">
        <f>F23/F23</f>
        <v>1</v>
      </c>
      <c r="J23" s="13">
        <f>G23/G23</f>
        <v>1</v>
      </c>
      <c r="K23" s="4">
        <f t="shared" si="3"/>
        <v>3</v>
      </c>
      <c r="L23" s="4">
        <f t="shared" si="4"/>
        <v>1</v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2" x14ac:dyDescent="0.25">
      <c r="A25" s="1"/>
      <c r="B25" s="17"/>
      <c r="C25" s="17"/>
      <c r="D25" s="17"/>
      <c r="E25" s="17" t="s">
        <v>23</v>
      </c>
      <c r="F25" s="17"/>
      <c r="G25" s="17"/>
      <c r="H25" s="17" t="s">
        <v>20</v>
      </c>
      <c r="I25" s="17"/>
      <c r="J25" s="17"/>
      <c r="K25" s="17" t="s">
        <v>21</v>
      </c>
      <c r="L25" s="17" t="s">
        <v>22</v>
      </c>
    </row>
    <row r="26" spans="1:12" x14ac:dyDescent="0.25">
      <c r="A26" s="9" t="s">
        <v>17</v>
      </c>
      <c r="B26" s="1" t="s">
        <v>33</v>
      </c>
      <c r="C26" s="1" t="s">
        <v>34</v>
      </c>
      <c r="D26" s="3" t="s">
        <v>7</v>
      </c>
      <c r="E26" s="10" t="s">
        <v>33</v>
      </c>
      <c r="F26" s="10" t="s">
        <v>34</v>
      </c>
      <c r="G26" s="10" t="s">
        <v>7</v>
      </c>
      <c r="H26" s="1" t="s">
        <v>33</v>
      </c>
      <c r="I26" s="1" t="s">
        <v>34</v>
      </c>
      <c r="J26" s="3" t="s">
        <v>7</v>
      </c>
      <c r="K26" s="17"/>
      <c r="L26" s="17"/>
    </row>
    <row r="27" spans="1:12" x14ac:dyDescent="0.25">
      <c r="A27" s="1" t="s">
        <v>33</v>
      </c>
      <c r="E27" s="11">
        <v>1</v>
      </c>
      <c r="F27" s="11">
        <v>0.2</v>
      </c>
      <c r="G27" s="11">
        <v>3</v>
      </c>
      <c r="H27" s="4">
        <f>E27/E30</f>
        <v>0.15789473684210528</v>
      </c>
      <c r="I27" s="4">
        <f>F27/F30</f>
        <v>0.13043478260869568</v>
      </c>
      <c r="J27" s="4">
        <f>G27/G30</f>
        <v>0.42857142857142855</v>
      </c>
      <c r="K27" s="4">
        <f>SUM(H27:J27)</f>
        <v>0.71690094802222948</v>
      </c>
      <c r="L27" s="4">
        <f>K27/3</f>
        <v>0.23896698267407648</v>
      </c>
    </row>
    <row r="28" spans="1:12" x14ac:dyDescent="0.25">
      <c r="A28" s="1" t="s">
        <v>34</v>
      </c>
      <c r="E28" s="11">
        <f>1/F27</f>
        <v>5</v>
      </c>
      <c r="F28" s="11">
        <v>1</v>
      </c>
      <c r="G28" s="11">
        <v>3</v>
      </c>
      <c r="H28" s="4">
        <f>E28/E30</f>
        <v>0.78947368421052633</v>
      </c>
      <c r="I28" s="4">
        <f>F28/F30</f>
        <v>0.65217391304347827</v>
      </c>
      <c r="J28" s="4">
        <f>G28/G30</f>
        <v>0.42857142857142855</v>
      </c>
      <c r="K28" s="4">
        <f t="shared" ref="K28:K30" si="6">SUM(H28:J28)</f>
        <v>1.8702190258254332</v>
      </c>
      <c r="L28" s="4">
        <f t="shared" ref="L28:L30" si="7">K28/3</f>
        <v>0.6234063419418111</v>
      </c>
    </row>
    <row r="29" spans="1:12" x14ac:dyDescent="0.25">
      <c r="A29" s="3" t="s">
        <v>7</v>
      </c>
      <c r="E29" s="11">
        <f>1/G27</f>
        <v>0.33333333333333331</v>
      </c>
      <c r="F29" s="11">
        <f>1/G28</f>
        <v>0.33333333333333331</v>
      </c>
      <c r="G29" s="11">
        <v>1</v>
      </c>
      <c r="H29" s="4">
        <f>E29/E30</f>
        <v>5.2631578947368418E-2</v>
      </c>
      <c r="I29" s="4">
        <f>F29/F30</f>
        <v>0.21739130434782608</v>
      </c>
      <c r="J29" s="4">
        <f>G29/G30</f>
        <v>0.14285714285714285</v>
      </c>
      <c r="K29" s="4">
        <f t="shared" si="6"/>
        <v>0.41288002615233738</v>
      </c>
      <c r="L29" s="4">
        <f t="shared" si="7"/>
        <v>0.13762667538411247</v>
      </c>
    </row>
    <row r="30" spans="1:12" x14ac:dyDescent="0.25">
      <c r="A30" s="1"/>
      <c r="B30" s="6"/>
      <c r="C30" s="6"/>
      <c r="D30" s="6"/>
      <c r="E30" s="11">
        <f>SUM(E27:E29)</f>
        <v>6.333333333333333</v>
      </c>
      <c r="F30" s="11">
        <f t="shared" ref="F30:J30" si="8">SUM(F27:F29)</f>
        <v>1.5333333333333332</v>
      </c>
      <c r="G30" s="11">
        <f t="shared" si="8"/>
        <v>7</v>
      </c>
      <c r="H30" s="4">
        <f t="shared" si="8"/>
        <v>1</v>
      </c>
      <c r="I30" s="4">
        <f t="shared" si="8"/>
        <v>1</v>
      </c>
      <c r="J30" s="4">
        <f t="shared" si="8"/>
        <v>1</v>
      </c>
      <c r="K30" s="4">
        <f t="shared" si="6"/>
        <v>3</v>
      </c>
      <c r="L30" s="4">
        <f t="shared" si="7"/>
        <v>1</v>
      </c>
    </row>
    <row r="33" spans="1:12" x14ac:dyDescent="0.25">
      <c r="A33" s="1"/>
      <c r="B33" s="17"/>
      <c r="C33" s="17"/>
      <c r="D33" s="17"/>
      <c r="E33" s="17" t="s">
        <v>23</v>
      </c>
      <c r="F33" s="17"/>
      <c r="G33" s="17"/>
      <c r="H33" s="17" t="s">
        <v>20</v>
      </c>
      <c r="I33" s="17"/>
      <c r="J33" s="17"/>
      <c r="K33" s="17" t="s">
        <v>21</v>
      </c>
      <c r="L33" s="17" t="s">
        <v>22</v>
      </c>
    </row>
    <row r="34" spans="1:12" x14ac:dyDescent="0.25">
      <c r="A34" s="9" t="s">
        <v>3</v>
      </c>
      <c r="B34" s="1" t="s">
        <v>33</v>
      </c>
      <c r="C34" s="1" t="s">
        <v>34</v>
      </c>
      <c r="D34" s="3" t="s">
        <v>7</v>
      </c>
      <c r="E34" s="10" t="s">
        <v>33</v>
      </c>
      <c r="F34" s="10" t="s">
        <v>34</v>
      </c>
      <c r="G34" s="10" t="s">
        <v>7</v>
      </c>
      <c r="H34" s="1" t="s">
        <v>33</v>
      </c>
      <c r="I34" s="1" t="s">
        <v>34</v>
      </c>
      <c r="J34" s="3" t="s">
        <v>7</v>
      </c>
      <c r="K34" s="17"/>
      <c r="L34" s="17"/>
    </row>
    <row r="35" spans="1:12" x14ac:dyDescent="0.25">
      <c r="A35" s="1" t="s">
        <v>33</v>
      </c>
      <c r="E35" s="11">
        <v>1</v>
      </c>
      <c r="F35" s="11">
        <v>5</v>
      </c>
      <c r="G35" s="11">
        <v>3</v>
      </c>
      <c r="H35" s="4">
        <f>E35/E38</f>
        <v>0.65217391304347827</v>
      </c>
      <c r="I35" s="4">
        <f>F35/F38</f>
        <v>0.45454545454545453</v>
      </c>
      <c r="J35" s="4">
        <f>G35/G38</f>
        <v>0.7142857142857143</v>
      </c>
      <c r="K35" s="4">
        <f>SUM(H35:J35)</f>
        <v>1.821005081874647</v>
      </c>
      <c r="L35" s="4">
        <f>K35/3</f>
        <v>0.60700169395821568</v>
      </c>
    </row>
    <row r="36" spans="1:12" x14ac:dyDescent="0.25">
      <c r="A36" s="1" t="s">
        <v>34</v>
      </c>
      <c r="E36" s="11">
        <f>1/F35</f>
        <v>0.2</v>
      </c>
      <c r="F36" s="11">
        <v>1</v>
      </c>
      <c r="G36" s="11">
        <v>0.2</v>
      </c>
      <c r="H36" s="4">
        <f>E36/E38</f>
        <v>0.13043478260869568</v>
      </c>
      <c r="I36" s="4">
        <f>F36/F38</f>
        <v>9.0909090909090912E-2</v>
      </c>
      <c r="J36" s="4">
        <f>G36/G38</f>
        <v>4.7619047619047616E-2</v>
      </c>
      <c r="K36" s="4">
        <f t="shared" ref="K36:K38" si="9">SUM(H36:J36)</f>
        <v>0.26896292113683418</v>
      </c>
      <c r="L36" s="4">
        <f t="shared" ref="L36:L38" si="10">K36/3</f>
        <v>8.9654307045611392E-2</v>
      </c>
    </row>
    <row r="37" spans="1:12" x14ac:dyDescent="0.25">
      <c r="A37" s="3" t="s">
        <v>7</v>
      </c>
      <c r="E37" s="11">
        <f>1/G35</f>
        <v>0.33333333333333331</v>
      </c>
      <c r="F37" s="11">
        <f>1/G36</f>
        <v>5</v>
      </c>
      <c r="G37" s="11">
        <v>1</v>
      </c>
      <c r="H37" s="4">
        <f>E37/E38</f>
        <v>0.21739130434782608</v>
      </c>
      <c r="I37" s="4">
        <f>F37/F38</f>
        <v>0.45454545454545453</v>
      </c>
      <c r="J37" s="4">
        <f>G37/G38</f>
        <v>0.23809523809523808</v>
      </c>
      <c r="K37" s="4">
        <f t="shared" si="9"/>
        <v>0.91003199698851867</v>
      </c>
      <c r="L37" s="4">
        <f t="shared" si="10"/>
        <v>0.30334399899617287</v>
      </c>
    </row>
    <row r="38" spans="1:12" x14ac:dyDescent="0.25">
      <c r="A38" s="1"/>
      <c r="B38" s="6"/>
      <c r="C38" s="6"/>
      <c r="D38" s="6"/>
      <c r="E38" s="11">
        <f t="shared" ref="E38:J38" si="11">SUM(E35:E37)</f>
        <v>1.5333333333333332</v>
      </c>
      <c r="F38" s="11">
        <f t="shared" si="11"/>
        <v>11</v>
      </c>
      <c r="G38" s="11">
        <f t="shared" si="11"/>
        <v>4.2</v>
      </c>
      <c r="H38" s="4">
        <f t="shared" si="11"/>
        <v>1</v>
      </c>
      <c r="I38" s="4">
        <f t="shared" si="11"/>
        <v>1</v>
      </c>
      <c r="J38" s="4">
        <f t="shared" si="11"/>
        <v>1</v>
      </c>
      <c r="K38" s="4">
        <f t="shared" si="9"/>
        <v>3</v>
      </c>
      <c r="L38" s="4">
        <f t="shared" si="10"/>
        <v>1</v>
      </c>
    </row>
    <row r="41" spans="1:12" x14ac:dyDescent="0.25">
      <c r="A41" s="1"/>
      <c r="B41" s="17"/>
      <c r="C41" s="17"/>
      <c r="D41" s="17"/>
      <c r="E41" s="17" t="s">
        <v>23</v>
      </c>
      <c r="F41" s="17"/>
      <c r="G41" s="17"/>
      <c r="H41" s="17" t="s">
        <v>20</v>
      </c>
      <c r="I41" s="17"/>
      <c r="J41" s="17"/>
      <c r="K41" s="17" t="s">
        <v>21</v>
      </c>
      <c r="L41" s="17" t="s">
        <v>22</v>
      </c>
    </row>
    <row r="42" spans="1:12" x14ac:dyDescent="0.25">
      <c r="A42" s="9" t="s">
        <v>4</v>
      </c>
      <c r="B42" s="1" t="s">
        <v>33</v>
      </c>
      <c r="C42" s="1" t="s">
        <v>34</v>
      </c>
      <c r="D42" s="3" t="s">
        <v>7</v>
      </c>
      <c r="E42" s="10" t="s">
        <v>33</v>
      </c>
      <c r="F42" s="10" t="s">
        <v>34</v>
      </c>
      <c r="G42" s="10" t="s">
        <v>7</v>
      </c>
      <c r="H42" s="1" t="s">
        <v>33</v>
      </c>
      <c r="I42" s="1" t="s">
        <v>34</v>
      </c>
      <c r="J42" s="3" t="s">
        <v>7</v>
      </c>
      <c r="K42" s="17"/>
      <c r="L42" s="17"/>
    </row>
    <row r="43" spans="1:12" x14ac:dyDescent="0.25">
      <c r="A43" s="1" t="s">
        <v>33</v>
      </c>
      <c r="E43" s="11">
        <v>1</v>
      </c>
      <c r="F43" s="11">
        <v>0.2</v>
      </c>
      <c r="G43" s="11">
        <v>1</v>
      </c>
      <c r="H43" s="4">
        <f>E43/E46</f>
        <v>0.14285714285714285</v>
      </c>
      <c r="I43" s="4">
        <f>F43/F46</f>
        <v>0.14285714285714288</v>
      </c>
      <c r="J43" s="4">
        <f>G43/G46</f>
        <v>0.14285714285714285</v>
      </c>
      <c r="K43" s="4">
        <f>SUM(H43:J43)</f>
        <v>0.42857142857142855</v>
      </c>
      <c r="L43" s="4">
        <f>K43/3</f>
        <v>0.14285714285714285</v>
      </c>
    </row>
    <row r="44" spans="1:12" x14ac:dyDescent="0.25">
      <c r="A44" s="1" t="s">
        <v>34</v>
      </c>
      <c r="E44" s="11">
        <f>1/F43</f>
        <v>5</v>
      </c>
      <c r="F44" s="11">
        <v>1</v>
      </c>
      <c r="G44" s="11">
        <v>5</v>
      </c>
      <c r="H44" s="4">
        <f>E44/E46</f>
        <v>0.7142857142857143</v>
      </c>
      <c r="I44" s="4">
        <f>F44/F46</f>
        <v>0.7142857142857143</v>
      </c>
      <c r="J44" s="4">
        <f>G44/G46</f>
        <v>0.7142857142857143</v>
      </c>
      <c r="K44" s="4">
        <f t="shared" ref="K44:K46" si="12">SUM(H44:J44)</f>
        <v>2.1428571428571428</v>
      </c>
      <c r="L44" s="4">
        <f t="shared" ref="L44:L46" si="13">K44/3</f>
        <v>0.7142857142857143</v>
      </c>
    </row>
    <row r="45" spans="1:12" x14ac:dyDescent="0.25">
      <c r="A45" s="3" t="s">
        <v>7</v>
      </c>
      <c r="E45" s="11">
        <f>1/G43</f>
        <v>1</v>
      </c>
      <c r="F45" s="11">
        <f>1/G44</f>
        <v>0.2</v>
      </c>
      <c r="G45" s="11">
        <v>1</v>
      </c>
      <c r="H45" s="4">
        <f>E45/E46</f>
        <v>0.14285714285714285</v>
      </c>
      <c r="I45" s="4">
        <f>F45/F46</f>
        <v>0.14285714285714288</v>
      </c>
      <c r="J45" s="4">
        <f>G45/G46</f>
        <v>0.14285714285714285</v>
      </c>
      <c r="K45" s="4">
        <f t="shared" si="12"/>
        <v>0.42857142857142855</v>
      </c>
      <c r="L45" s="4">
        <f t="shared" si="13"/>
        <v>0.14285714285714285</v>
      </c>
    </row>
    <row r="46" spans="1:12" x14ac:dyDescent="0.25">
      <c r="A46" s="1"/>
      <c r="B46" s="6"/>
      <c r="C46" s="6"/>
      <c r="D46" s="6"/>
      <c r="E46" s="11">
        <f t="shared" ref="E46:J46" si="14">SUM(E43:E45)</f>
        <v>7</v>
      </c>
      <c r="F46" s="11">
        <f t="shared" si="14"/>
        <v>1.4</v>
      </c>
      <c r="G46" s="11">
        <f t="shared" si="14"/>
        <v>7</v>
      </c>
      <c r="H46" s="4">
        <f t="shared" si="14"/>
        <v>1</v>
      </c>
      <c r="I46" s="4">
        <f t="shared" si="14"/>
        <v>1</v>
      </c>
      <c r="J46" s="4">
        <f t="shared" si="14"/>
        <v>1</v>
      </c>
      <c r="K46" s="4">
        <f t="shared" si="12"/>
        <v>3</v>
      </c>
      <c r="L46" s="4">
        <f t="shared" si="13"/>
        <v>1</v>
      </c>
    </row>
    <row r="48" spans="1:12" ht="15" customHeight="1" x14ac:dyDescent="0.25">
      <c r="A48" s="1"/>
      <c r="B48" s="1" t="s">
        <v>32</v>
      </c>
      <c r="C48" s="1" t="s">
        <v>17</v>
      </c>
      <c r="D48" s="1" t="s">
        <v>3</v>
      </c>
      <c r="E48" s="1" t="s">
        <v>4</v>
      </c>
      <c r="F48" s="19" t="s">
        <v>24</v>
      </c>
      <c r="G48" s="7"/>
    </row>
    <row r="49" spans="1:10" x14ac:dyDescent="0.25">
      <c r="A49" s="1" t="s">
        <v>25</v>
      </c>
      <c r="B49" s="4">
        <f>G11</f>
        <v>7.9883658008658015E-2</v>
      </c>
      <c r="C49" s="4">
        <f>G12</f>
        <v>0.29998647186147187</v>
      </c>
      <c r="D49" s="4">
        <f>G13</f>
        <v>0.54876893939393945</v>
      </c>
      <c r="E49" s="4">
        <f>G14</f>
        <v>7.1360930735930736E-2</v>
      </c>
      <c r="F49" s="19"/>
      <c r="G49" s="7"/>
    </row>
    <row r="50" spans="1:10" x14ac:dyDescent="0.25">
      <c r="A50" s="1" t="s">
        <v>26</v>
      </c>
      <c r="B50" s="1"/>
      <c r="C50" s="1"/>
      <c r="D50" s="1"/>
      <c r="E50" s="1"/>
      <c r="F50" s="19"/>
      <c r="G50" s="7"/>
    </row>
    <row r="51" spans="1:10" x14ac:dyDescent="0.25">
      <c r="A51" s="1" t="s">
        <v>33</v>
      </c>
      <c r="B51" s="4">
        <f>L20</f>
        <v>0.21136173767752717</v>
      </c>
      <c r="C51" s="4">
        <f>L27</f>
        <v>0.23896698267407648</v>
      </c>
      <c r="D51" s="4">
        <f>L35</f>
        <v>0.60700169395821568</v>
      </c>
      <c r="E51" s="4">
        <f>L43</f>
        <v>0.14285714285714285</v>
      </c>
      <c r="F51" s="15">
        <f>$B49*B51+$C49*C51+$D49*D51+$E49*E51</f>
        <v>0.4318693052728611</v>
      </c>
    </row>
    <row r="52" spans="1:10" x14ac:dyDescent="0.25">
      <c r="A52" s="1" t="s">
        <v>34</v>
      </c>
      <c r="B52" s="4">
        <f t="shared" ref="B52:B53" si="15">L21</f>
        <v>0.6864383180172654</v>
      </c>
      <c r="C52" s="4">
        <f t="shared" ref="C52:C53" si="16">L28</f>
        <v>0.6234063419418111</v>
      </c>
      <c r="D52" s="4">
        <f t="shared" ref="D52:D53" si="17">L36</f>
        <v>8.9654307045611392E-2</v>
      </c>
      <c r="E52" s="4">
        <f t="shared" ref="E52:E53" si="18">L44</f>
        <v>0.7142857142857143</v>
      </c>
      <c r="F52" s="14">
        <f>$B49*B52+$C49*C52+$D49*D52+E49*E52</f>
        <v>0.3420202652680463</v>
      </c>
    </row>
    <row r="53" spans="1:10" x14ac:dyDescent="0.25">
      <c r="A53" s="3" t="s">
        <v>7</v>
      </c>
      <c r="B53" s="4">
        <f t="shared" si="15"/>
        <v>0.10219994430520747</v>
      </c>
      <c r="C53" s="4">
        <f t="shared" si="16"/>
        <v>0.13762667538411247</v>
      </c>
      <c r="D53" s="4">
        <f t="shared" si="17"/>
        <v>0.30334399899617287</v>
      </c>
      <c r="E53" s="4">
        <f t="shared" si="18"/>
        <v>0.14285714285714285</v>
      </c>
      <c r="F53" s="14">
        <f>$B49*B53+$C49*C53+$D49*D53+E49*E53</f>
        <v>0.22611042945909263</v>
      </c>
    </row>
    <row r="56" spans="1:10" x14ac:dyDescent="0.25">
      <c r="A56" s="1"/>
      <c r="B56" s="1" t="s">
        <v>32</v>
      </c>
      <c r="C56" s="1" t="s">
        <v>17</v>
      </c>
      <c r="D56" s="1" t="s">
        <v>3</v>
      </c>
      <c r="E56" s="1" t="s">
        <v>4</v>
      </c>
      <c r="F56" s="3" t="s">
        <v>22</v>
      </c>
      <c r="G56" s="1" t="s">
        <v>27</v>
      </c>
      <c r="H56" s="3" t="s">
        <v>35</v>
      </c>
      <c r="I56" s="3" t="s">
        <v>28</v>
      </c>
      <c r="J56" s="3" t="s">
        <v>29</v>
      </c>
    </row>
    <row r="57" spans="1:10" x14ac:dyDescent="0.25">
      <c r="A57" s="1" t="s">
        <v>32</v>
      </c>
      <c r="B57" s="12">
        <v>1</v>
      </c>
      <c r="C57" s="12">
        <f>C3</f>
        <v>0.2</v>
      </c>
      <c r="D57" s="12">
        <f>D3</f>
        <v>0.2</v>
      </c>
      <c r="E57" s="12">
        <f>E3</f>
        <v>1</v>
      </c>
      <c r="F57" s="4">
        <f>SUM(B57:E57)/4</f>
        <v>0.6</v>
      </c>
      <c r="G57" s="1">
        <f>B57*F57+C57*F58+D57*F59+E57*F60</f>
        <v>2.5523809523809522</v>
      </c>
      <c r="H57" s="1">
        <f>G57/F57</f>
        <v>4.253968253968254</v>
      </c>
      <c r="I57" s="1">
        <f>(H62-4)/3</f>
        <v>5.7039428237419663E-2</v>
      </c>
      <c r="J57" s="16">
        <f>I57/0.9</f>
        <v>6.3377142486021845E-2</v>
      </c>
    </row>
    <row r="58" spans="1:10" x14ac:dyDescent="0.25">
      <c r="A58" s="1" t="s">
        <v>17</v>
      </c>
      <c r="B58" s="12">
        <f>1/C57</f>
        <v>5</v>
      </c>
      <c r="C58" s="12">
        <v>1</v>
      </c>
      <c r="D58" s="13">
        <f>D4</f>
        <v>0.33333333333333331</v>
      </c>
      <c r="E58" s="12">
        <f>E4</f>
        <v>5</v>
      </c>
      <c r="F58" s="4">
        <f t="shared" ref="F58:F60" si="19">SUM(B58:E58)/4</f>
        <v>2.833333333333333</v>
      </c>
      <c r="G58" s="1">
        <f>B58*F57+C58*F58+D58*F59+E58*F60</f>
        <v>10.095238095238095</v>
      </c>
      <c r="H58" s="1">
        <f t="shared" ref="H58:H60" si="20">G58/F58</f>
        <v>3.5630252100840338</v>
      </c>
    </row>
    <row r="59" spans="1:10" x14ac:dyDescent="0.25">
      <c r="A59" s="1" t="s">
        <v>3</v>
      </c>
      <c r="B59" s="12">
        <f>1/D57</f>
        <v>5</v>
      </c>
      <c r="C59" s="12">
        <f>1/D58</f>
        <v>3</v>
      </c>
      <c r="D59" s="12">
        <v>1</v>
      </c>
      <c r="E59" s="12">
        <f>E5</f>
        <v>7</v>
      </c>
      <c r="F59" s="4">
        <f t="shared" si="19"/>
        <v>4</v>
      </c>
      <c r="G59" s="1">
        <f>B59*F57+C59*F58+D59*F59+E59*F60</f>
        <v>19.600000000000001</v>
      </c>
      <c r="H59" s="1">
        <f t="shared" si="20"/>
        <v>4.9000000000000004</v>
      </c>
    </row>
    <row r="60" spans="1:10" x14ac:dyDescent="0.25">
      <c r="A60" s="1" t="s">
        <v>4</v>
      </c>
      <c r="B60" s="12">
        <f>1/E57</f>
        <v>1</v>
      </c>
      <c r="C60" s="12">
        <f>1/E58</f>
        <v>0.2</v>
      </c>
      <c r="D60" s="13">
        <f>1/E59</f>
        <v>0.14285714285714285</v>
      </c>
      <c r="E60" s="12">
        <v>1</v>
      </c>
      <c r="F60" s="4">
        <f t="shared" si="19"/>
        <v>0.58571428571428563</v>
      </c>
      <c r="G60" s="1">
        <f>B60*F57+C60*F58+D60*F59+E60*F60</f>
        <v>2.3238095238095235</v>
      </c>
      <c r="H60" s="1">
        <f t="shared" si="20"/>
        <v>3.9674796747967482</v>
      </c>
    </row>
    <row r="61" spans="1:10" x14ac:dyDescent="0.25">
      <c r="A61" s="5"/>
      <c r="B61" s="5"/>
      <c r="C61" s="5"/>
      <c r="D61" s="5"/>
      <c r="E61" s="5"/>
      <c r="F61" s="5"/>
      <c r="G61" s="1" t="s">
        <v>30</v>
      </c>
      <c r="H61" s="3">
        <f>SUM(H57:H60)</f>
        <v>16.684473138849036</v>
      </c>
    </row>
    <row r="62" spans="1:10" x14ac:dyDescent="0.25">
      <c r="G62" s="1" t="s">
        <v>31</v>
      </c>
      <c r="H62" s="1">
        <f>H61/4</f>
        <v>4.171118284712259</v>
      </c>
    </row>
  </sheetData>
  <mergeCells count="25">
    <mergeCell ref="A1:E1"/>
    <mergeCell ref="J5:N11"/>
    <mergeCell ref="A9:E9"/>
    <mergeCell ref="A17:E17"/>
    <mergeCell ref="B18:D18"/>
    <mergeCell ref="E18:G18"/>
    <mergeCell ref="H18:J18"/>
    <mergeCell ref="K18:K19"/>
    <mergeCell ref="L18:L19"/>
    <mergeCell ref="L25:L26"/>
    <mergeCell ref="B33:D33"/>
    <mergeCell ref="E33:G33"/>
    <mergeCell ref="H33:J33"/>
    <mergeCell ref="K33:K34"/>
    <mergeCell ref="L33:L34"/>
    <mergeCell ref="F48:F50"/>
    <mergeCell ref="B25:D25"/>
    <mergeCell ref="E25:G25"/>
    <mergeCell ref="H25:J25"/>
    <mergeCell ref="K25:K26"/>
    <mergeCell ref="B41:D41"/>
    <mergeCell ref="E41:G41"/>
    <mergeCell ref="H41:J41"/>
    <mergeCell ref="K41:K42"/>
    <mergeCell ref="L41:L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Pugh matrix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2016-04-01T13:29:58Z</dcterms:modified>
</cp:coreProperties>
</file>