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ottejoly/Desktop/Doctorat windows/R/Joly-Kukla et al 2025/"/>
    </mc:Choice>
  </mc:AlternateContent>
  <xr:revisionPtr revIDLastSave="0" documentId="13_ncr:1_{95C423A8-E6CC-AC4C-A10F-32BE785A850D}" xr6:coauthVersionLast="47" xr6:coauthVersionMax="47" xr10:uidLastSave="{00000000-0000-0000-0000-000000000000}"/>
  <bookViews>
    <workbookView xWindow="0" yWindow="0" windowWidth="28800" windowHeight="18000" xr2:uid="{966EA5BB-3C90-AF4E-90EC-D71EBF56937E}"/>
  </bookViews>
  <sheets>
    <sheet name="simper_analysis" sheetId="6" r:id="rId1"/>
    <sheet name="tax_table" sheetId="2" r:id="rId2"/>
    <sheet name="p value &lt;0.0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85" i="6"/>
  <c r="B85" i="6"/>
  <c r="C62" i="6"/>
  <c r="B62" i="6"/>
  <c r="C86" i="6"/>
  <c r="B86" i="6"/>
  <c r="C72" i="6"/>
  <c r="B72" i="6"/>
  <c r="C91" i="6"/>
  <c r="B91" i="6"/>
  <c r="C36" i="6"/>
  <c r="B36" i="6"/>
  <c r="C39" i="6"/>
  <c r="B39" i="6"/>
  <c r="C49" i="6"/>
  <c r="B49" i="6"/>
  <c r="C47" i="6"/>
  <c r="B47" i="6"/>
  <c r="C74" i="6"/>
  <c r="B74" i="6"/>
  <c r="C89" i="6"/>
  <c r="B89" i="6"/>
  <c r="C92" i="6"/>
  <c r="B92" i="6"/>
  <c r="C38" i="6"/>
  <c r="B38" i="6"/>
  <c r="C84" i="6"/>
  <c r="B84" i="6"/>
  <c r="C9" i="6"/>
  <c r="B9" i="6"/>
  <c r="C71" i="6"/>
  <c r="B71" i="6"/>
  <c r="C48" i="6"/>
  <c r="B48" i="6"/>
  <c r="C96" i="6"/>
  <c r="B96" i="6"/>
  <c r="C80" i="6"/>
  <c r="B80" i="6"/>
  <c r="C78" i="6"/>
  <c r="B78" i="6"/>
  <c r="C67" i="6"/>
  <c r="B67" i="6"/>
  <c r="C52" i="6"/>
  <c r="B52" i="6"/>
  <c r="C95" i="6"/>
  <c r="B95" i="6"/>
  <c r="C69" i="6"/>
  <c r="B69" i="6"/>
  <c r="C20" i="6"/>
  <c r="B20" i="6"/>
  <c r="C58" i="6"/>
  <c r="B58" i="6"/>
  <c r="C11" i="6"/>
  <c r="B11" i="6"/>
  <c r="C55" i="6"/>
  <c r="B55" i="6"/>
  <c r="C66" i="6"/>
  <c r="B66" i="6"/>
  <c r="C23" i="6"/>
  <c r="B23" i="6"/>
  <c r="C83" i="6"/>
  <c r="B83" i="6"/>
  <c r="C41" i="6"/>
  <c r="B41" i="6"/>
  <c r="C81" i="6"/>
  <c r="B81" i="6"/>
  <c r="C43" i="6"/>
  <c r="B43" i="6"/>
  <c r="C13" i="6"/>
  <c r="B13" i="6"/>
  <c r="C76" i="6"/>
  <c r="B76" i="6"/>
  <c r="C64" i="6"/>
  <c r="B64" i="6"/>
  <c r="C37" i="6"/>
  <c r="B37" i="6"/>
  <c r="C59" i="6"/>
  <c r="B59" i="6"/>
  <c r="C90" i="6"/>
  <c r="B90" i="6"/>
  <c r="C22" i="6"/>
  <c r="B22" i="6"/>
  <c r="C94" i="6"/>
  <c r="B94" i="6"/>
  <c r="C8" i="6"/>
  <c r="B8" i="6"/>
  <c r="C51" i="6"/>
  <c r="B51" i="6"/>
  <c r="C45" i="6"/>
  <c r="B45" i="6"/>
  <c r="C34" i="6"/>
  <c r="B34" i="6"/>
  <c r="C73" i="6"/>
  <c r="B73" i="6"/>
  <c r="C57" i="6"/>
  <c r="B57" i="6"/>
  <c r="C50" i="6"/>
  <c r="B50" i="6"/>
  <c r="C26" i="6"/>
  <c r="B26" i="6"/>
  <c r="C93" i="6"/>
  <c r="B93" i="6"/>
  <c r="C60" i="6"/>
  <c r="B60" i="6"/>
  <c r="C7" i="6"/>
  <c r="B7" i="6"/>
  <c r="C44" i="6"/>
  <c r="B44" i="6"/>
  <c r="C77" i="6"/>
  <c r="B77" i="6"/>
  <c r="C68" i="6"/>
  <c r="B68" i="6"/>
  <c r="C6" i="6"/>
  <c r="B6" i="6"/>
  <c r="C31" i="6"/>
  <c r="B31" i="6"/>
  <c r="C75" i="6"/>
  <c r="B75" i="6"/>
  <c r="C17" i="6"/>
  <c r="B17" i="6"/>
  <c r="C28" i="6"/>
  <c r="B28" i="6"/>
  <c r="C53" i="6"/>
  <c r="B53" i="6"/>
  <c r="C15" i="6"/>
  <c r="B15" i="6"/>
  <c r="C46" i="6"/>
  <c r="B46" i="6"/>
  <c r="C30" i="6"/>
  <c r="B30" i="6"/>
  <c r="C82" i="6"/>
  <c r="B82" i="6"/>
  <c r="C29" i="6"/>
  <c r="B29" i="6"/>
  <c r="C14" i="6"/>
  <c r="B14" i="6"/>
  <c r="C25" i="6"/>
  <c r="B25" i="6"/>
  <c r="C79" i="6"/>
  <c r="B79" i="6"/>
  <c r="C27" i="6"/>
  <c r="B27" i="6"/>
  <c r="C5" i="6"/>
  <c r="B5" i="6"/>
  <c r="C88" i="6"/>
  <c r="B88" i="6"/>
  <c r="C61" i="6"/>
  <c r="B61" i="6"/>
  <c r="C42" i="6"/>
  <c r="B42" i="6"/>
  <c r="C32" i="6"/>
  <c r="B32" i="6"/>
  <c r="C10" i="6"/>
  <c r="B10" i="6"/>
  <c r="C54" i="6"/>
  <c r="B54" i="6"/>
  <c r="C56" i="6"/>
  <c r="B56" i="6"/>
  <c r="C70" i="6"/>
  <c r="B70" i="6"/>
  <c r="C19" i="6"/>
  <c r="B19" i="6"/>
  <c r="C35" i="6"/>
  <c r="B35" i="6"/>
  <c r="C65" i="6"/>
  <c r="B65" i="6"/>
  <c r="C16" i="6"/>
  <c r="B16" i="6"/>
  <c r="C4" i="6"/>
  <c r="B4" i="6"/>
  <c r="C63" i="6"/>
  <c r="B63" i="6"/>
  <c r="C21" i="6"/>
  <c r="B21" i="6"/>
  <c r="C24" i="6"/>
  <c r="B24" i="6"/>
  <c r="C18" i="6"/>
  <c r="B18" i="6"/>
  <c r="C33" i="6"/>
  <c r="B33" i="6"/>
  <c r="C97" i="6"/>
  <c r="B97" i="6"/>
  <c r="C12" i="6"/>
  <c r="B12" i="6"/>
  <c r="C87" i="6"/>
  <c r="B87" i="6"/>
  <c r="C40" i="6"/>
  <c r="B40" i="6"/>
  <c r="C3" i="6"/>
  <c r="B3" i="6"/>
  <c r="C2" i="6"/>
  <c r="B2" i="6"/>
</calcChain>
</file>

<file path=xl/sharedStrings.xml><?xml version="1.0" encoding="utf-8"?>
<sst xmlns="http://schemas.openxmlformats.org/spreadsheetml/2006/main" count="1005" uniqueCount="236">
  <si>
    <t>average</t>
  </si>
  <si>
    <t>sd</t>
  </si>
  <si>
    <t>ratio</t>
  </si>
  <si>
    <t>ava</t>
  </si>
  <si>
    <t>avb</t>
  </si>
  <si>
    <t>cumsum</t>
  </si>
  <si>
    <t>Cluster_2</t>
  </si>
  <si>
    <t>Cluster_3</t>
  </si>
  <si>
    <t>Cluster_1</t>
  </si>
  <si>
    <t>Cluster_4</t>
  </si>
  <si>
    <t>Cluster_9</t>
  </si>
  <si>
    <t>Cluster_15</t>
  </si>
  <si>
    <t>Cluster_27</t>
  </si>
  <si>
    <t>Cluster_90</t>
  </si>
  <si>
    <t>Cluster_8</t>
  </si>
  <si>
    <t>Cluster_20</t>
  </si>
  <si>
    <t>Cluster_47</t>
  </si>
  <si>
    <t>Cluster_58</t>
  </si>
  <si>
    <t>Cluster_189</t>
  </si>
  <si>
    <t>Cluster_16</t>
  </si>
  <si>
    <t>Cluster_29</t>
  </si>
  <si>
    <t>Cluster_61</t>
  </si>
  <si>
    <t>Cluster_21</t>
  </si>
  <si>
    <t>Cluster_55</t>
  </si>
  <si>
    <t>Cluster_131</t>
  </si>
  <si>
    <t>Cluster_25</t>
  </si>
  <si>
    <t>Cluster_40</t>
  </si>
  <si>
    <t>Cluster_11</t>
  </si>
  <si>
    <t>Cluster_95</t>
  </si>
  <si>
    <t>Cluster_105</t>
  </si>
  <si>
    <t>Cluster_5</t>
  </si>
  <si>
    <t>Cluster_114</t>
  </si>
  <si>
    <t>Cluster_101</t>
  </si>
  <si>
    <t>Cluster_26</t>
  </si>
  <si>
    <t>Cluster_200</t>
  </si>
  <si>
    <t>Cluster_103</t>
  </si>
  <si>
    <t>Cluster_31</t>
  </si>
  <si>
    <t>Cluster_66</t>
  </si>
  <si>
    <t>Cluster_127</t>
  </si>
  <si>
    <t>Cluster_35</t>
  </si>
  <si>
    <t>Cluster_92</t>
  </si>
  <si>
    <t>Cluster_123</t>
  </si>
  <si>
    <t>Cluster_87</t>
  </si>
  <si>
    <t>Cluster_82</t>
  </si>
  <si>
    <t>Cluster_94</t>
  </si>
  <si>
    <t>Cluster_13</t>
  </si>
  <si>
    <t>Cluster_6</t>
  </si>
  <si>
    <t>Cluster_23</t>
  </si>
  <si>
    <t>Cluster_43</t>
  </si>
  <si>
    <t>Cluster_24</t>
  </si>
  <si>
    <t>Cluster_211</t>
  </si>
  <si>
    <t>Cluster_129</t>
  </si>
  <si>
    <t>Cluster_62</t>
  </si>
  <si>
    <t>Cluster_353</t>
  </si>
  <si>
    <t>Cluster_17</t>
  </si>
  <si>
    <t>Cluster_196</t>
  </si>
  <si>
    <t>Cluster_130</t>
  </si>
  <si>
    <t>Cluster_88</t>
  </si>
  <si>
    <t>Cluster_83</t>
  </si>
  <si>
    <t>Cluster_49</t>
  </si>
  <si>
    <t>Cluster_67</t>
  </si>
  <si>
    <t>Cluster_203</t>
  </si>
  <si>
    <t>Cluster_89</t>
  </si>
  <si>
    <t>Cluster_54</t>
  </si>
  <si>
    <t>Cluster_139</t>
  </si>
  <si>
    <t>Cluster_12</t>
  </si>
  <si>
    <t>Cluster_18</t>
  </si>
  <si>
    <t>Cluster_176</t>
  </si>
  <si>
    <t>Cluster_86</t>
  </si>
  <si>
    <t>Cluster_51</t>
  </si>
  <si>
    <t>Cluster_148</t>
  </si>
  <si>
    <t>Cluster_102</t>
  </si>
  <si>
    <t>Cluster_50</t>
  </si>
  <si>
    <t>Cluster_76</t>
  </si>
  <si>
    <t>Cluster_152</t>
  </si>
  <si>
    <t>Cluster_155</t>
  </si>
  <si>
    <t>Cluster_145</t>
  </si>
  <si>
    <t>Cluster_36</t>
  </si>
  <si>
    <t>Cluster_165</t>
  </si>
  <si>
    <t>Cluster_107</t>
  </si>
  <si>
    <t>Cluster_191</t>
  </si>
  <si>
    <t>Cluster_108</t>
  </si>
  <si>
    <t>Cluster_37</t>
  </si>
  <si>
    <t>Cluster_48</t>
  </si>
  <si>
    <t>Cluster_121</t>
  </si>
  <si>
    <t>Cluster_227</t>
  </si>
  <si>
    <t>Cluster_52</t>
  </si>
  <si>
    <t>Cluster_124</t>
  </si>
  <si>
    <t>Cluster_53</t>
  </si>
  <si>
    <t>Cluster_84</t>
  </si>
  <si>
    <t>Cluster_96</t>
  </si>
  <si>
    <t>Cluster_224</t>
  </si>
  <si>
    <t>Cluster_166</t>
  </si>
  <si>
    <t>Cluster_221</t>
  </si>
  <si>
    <t>Cluster_143</t>
  </si>
  <si>
    <t>Cluster_161</t>
  </si>
  <si>
    <t>Cluster_109</t>
  </si>
  <si>
    <t>Cluster_202</t>
  </si>
  <si>
    <t>Cluster_80</t>
  </si>
  <si>
    <t>Cluster_122</t>
  </si>
  <si>
    <t>Cluster_60</t>
  </si>
  <si>
    <t>Cluster_97</t>
  </si>
  <si>
    <t>Cluster</t>
  </si>
  <si>
    <t>Kingdom</t>
  </si>
  <si>
    <t>Phylum</t>
  </si>
  <si>
    <t>Class</t>
  </si>
  <si>
    <t>Order</t>
  </si>
  <si>
    <t>Family</t>
  </si>
  <si>
    <t>Genus</t>
  </si>
  <si>
    <t>Species</t>
  </si>
  <si>
    <t>ASV_Genus</t>
  </si>
  <si>
    <t>Bacteria</t>
  </si>
  <si>
    <t>Pseudomonadota</t>
  </si>
  <si>
    <t>Alphaproteobacteria</t>
  </si>
  <si>
    <t>Rickettsiales</t>
  </si>
  <si>
    <t>Rickettsiaceae</t>
  </si>
  <si>
    <t>Rickettsia</t>
  </si>
  <si>
    <t>Multi-affiliation</t>
  </si>
  <si>
    <t>_Rickettsia</t>
  </si>
  <si>
    <t>Midichloriaceae</t>
  </si>
  <si>
    <t>Midichloria</t>
  </si>
  <si>
    <t>unknown species</t>
  </si>
  <si>
    <t>_Midichloria</t>
  </si>
  <si>
    <t>Gammaproteobacteria</t>
  </si>
  <si>
    <t>Francisellales</t>
  </si>
  <si>
    <t>Francisellaceae</t>
  </si>
  <si>
    <t>Francisella</t>
  </si>
  <si>
    <t>_Francisella</t>
  </si>
  <si>
    <t>Burkholderiales</t>
  </si>
  <si>
    <t>Comamonadaceae</t>
  </si>
  <si>
    <t>Bacillota</t>
  </si>
  <si>
    <t>Bacilli</t>
  </si>
  <si>
    <t>Bacteroidota</t>
  </si>
  <si>
    <t>Bacteroidia</t>
  </si>
  <si>
    <t>Bacteroidales</t>
  </si>
  <si>
    <t>Porphyromonadaceae</t>
  </si>
  <si>
    <t>Porphyromonas</t>
  </si>
  <si>
    <t>_Porphyromonas</t>
  </si>
  <si>
    <t>Enterobacterales</t>
  </si>
  <si>
    <t>Actinomycetota</t>
  </si>
  <si>
    <t>Actinobacteria</t>
  </si>
  <si>
    <t>Corynebacteriales</t>
  </si>
  <si>
    <t>Corynebacteriaceae</t>
  </si>
  <si>
    <t>Corynebacterium</t>
  </si>
  <si>
    <t>_Corynebacterium</t>
  </si>
  <si>
    <t>Flavobacteriales</t>
  </si>
  <si>
    <t>Weeksellaceae</t>
  </si>
  <si>
    <t>Chryseobacterium</t>
  </si>
  <si>
    <t>_Chryseobacterium</t>
  </si>
  <si>
    <t>Fusobacteriota</t>
  </si>
  <si>
    <t>Fusobacteriia</t>
  </si>
  <si>
    <t>Fusobacteriales</t>
  </si>
  <si>
    <t>Fusobacteriaceae</t>
  </si>
  <si>
    <t>Fusobacterium</t>
  </si>
  <si>
    <t>_Fusobacterium</t>
  </si>
  <si>
    <t>Pseudomonadales</t>
  </si>
  <si>
    <t>Moraxellaceae</t>
  </si>
  <si>
    <t>Acinetobacter</t>
  </si>
  <si>
    <t>_Acinetobacter</t>
  </si>
  <si>
    <t>Comamonas</t>
  </si>
  <si>
    <t>_Comamonas</t>
  </si>
  <si>
    <t>Pasteurellaceae</t>
  </si>
  <si>
    <t>Mannheimia</t>
  </si>
  <si>
    <t>_Mannheimia</t>
  </si>
  <si>
    <t>Halomonadaceae</t>
  </si>
  <si>
    <t>Halomonas</t>
  </si>
  <si>
    <t>_Halomonas</t>
  </si>
  <si>
    <t>Comamonas koreensis</t>
  </si>
  <si>
    <t>Pseudomonadaceae</t>
  </si>
  <si>
    <t>Pseudomonas</t>
  </si>
  <si>
    <t>_Pseudomonas</t>
  </si>
  <si>
    <t>Nocardiaceae</t>
  </si>
  <si>
    <t>Williamsia</t>
  </si>
  <si>
    <t>_Williamsia</t>
  </si>
  <si>
    <t>Leptotrichiaceae</t>
  </si>
  <si>
    <t>Caviibacter</t>
  </si>
  <si>
    <t>_Caviibacter</t>
  </si>
  <si>
    <t>Rickettsia secondary endosymbiont of Archarius pictus</t>
  </si>
  <si>
    <t>Clostridia</t>
  </si>
  <si>
    <t>Peptostreptococcales-Tissierellales</t>
  </si>
  <si>
    <t>Family XI</t>
  </si>
  <si>
    <t>Peptoniphilus</t>
  </si>
  <si>
    <t>Peptoniphilus indolicus</t>
  </si>
  <si>
    <t>_Peptoniphilus</t>
  </si>
  <si>
    <t>Xanthomonadales</t>
  </si>
  <si>
    <t>Xanthomonadaceae</t>
  </si>
  <si>
    <t>Xanthomonas</t>
  </si>
  <si>
    <t>_Xanthomonas</t>
  </si>
  <si>
    <t>Helcococcus</t>
  </si>
  <si>
    <t>Helcococcus ovis</t>
  </si>
  <si>
    <t>_Helcococcus</t>
  </si>
  <si>
    <t>Staphylococcales</t>
  </si>
  <si>
    <t>Staphylococcaceae</t>
  </si>
  <si>
    <t>Staphylococcus</t>
  </si>
  <si>
    <t>_Staphylococcus</t>
  </si>
  <si>
    <t>Mycobacteriaceae</t>
  </si>
  <si>
    <t>Mycobacterium</t>
  </si>
  <si>
    <t>_Mycobacterium</t>
  </si>
  <si>
    <t>Actinomycetales</t>
  </si>
  <si>
    <t>Actinomycetaceae</t>
  </si>
  <si>
    <t>Trueperella</t>
  </si>
  <si>
    <t>_Trueperella</t>
  </si>
  <si>
    <t>Lactobacillales</t>
  </si>
  <si>
    <t>Streptococcaceae</t>
  </si>
  <si>
    <t>Streptococcus</t>
  </si>
  <si>
    <t>Streptococcus dysgalactiae</t>
  </si>
  <si>
    <t>_Streptococcus</t>
  </si>
  <si>
    <t>Rhodococcus</t>
  </si>
  <si>
    <t>_Rhodococcus</t>
  </si>
  <si>
    <t>Caenimonas</t>
  </si>
  <si>
    <t>metagenome</t>
  </si>
  <si>
    <t>_Caenimonas</t>
  </si>
  <si>
    <t>Propionibacteriales</t>
  </si>
  <si>
    <t>Nocardioidaceae</t>
  </si>
  <si>
    <t>Nocardioides</t>
  </si>
  <si>
    <t>_Nocardioides</t>
  </si>
  <si>
    <t>Caulobacterales</t>
  </si>
  <si>
    <t>Caulobacteraceae</t>
  </si>
  <si>
    <t>Brevundimonas</t>
  </si>
  <si>
    <t>_Brevundimonas</t>
  </si>
  <si>
    <t>Rickettsia montanensis</t>
  </si>
  <si>
    <t>Sphingomonadales</t>
  </si>
  <si>
    <t>Sphingomonadaceae</t>
  </si>
  <si>
    <t>Sphingomonas</t>
  </si>
  <si>
    <t>_Sphingomonas</t>
  </si>
  <si>
    <t>M,-aff, ASV (Comamonadaceae family)</t>
  </si>
  <si>
    <t>_M,-aff, ASV (Comamonadaceae family)</t>
  </si>
  <si>
    <t>M,-aff, ASV (Bacilli class)</t>
  </si>
  <si>
    <t>_M,-aff, ASV (Bacilli class)</t>
  </si>
  <si>
    <t>M,-aff, ASV (Enterobacterales order)</t>
  </si>
  <si>
    <t>_M,-aff, ASV (Enterobacterales order)</t>
  </si>
  <si>
    <t>M,-aff, ASV (Moraxellaceae family)</t>
  </si>
  <si>
    <t>_M,-aff, ASV (Moraxellaceae family)</t>
  </si>
  <si>
    <t>Corynebacterium sp,</t>
  </si>
  <si>
    <t>p</t>
  </si>
  <si>
    <t>percent_contrib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</si>
</sst>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1D02-E064-F44A-9896-36532B13ECCB}">
  <dimension ref="A1:K97"/>
  <sheetViews>
    <sheetView tabSelected="1" workbookViewId="0">
      <selection activeCell="A2" sqref="A2"/>
    </sheetView>
  </sheetViews>
  <sheetFormatPr baseColWidth="10" defaultRowHeight="16" x14ac:dyDescent="0.2"/>
  <sheetData>
    <row r="1" spans="1:11" x14ac:dyDescent="0.2">
      <c r="A1" t="s">
        <v>102</v>
      </c>
      <c r="B1" t="s">
        <v>104</v>
      </c>
      <c r="C1" t="s">
        <v>108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234</v>
      </c>
      <c r="K1" t="s">
        <v>235</v>
      </c>
    </row>
    <row r="2" spans="1:11" x14ac:dyDescent="0.2">
      <c r="A2" t="s">
        <v>6</v>
      </c>
      <c r="B2" t="str">
        <f>VLOOKUP(simper_analysis!A2,tax_table!$1:$200,3,FALSE)</f>
        <v>Pseudomonadota</v>
      </c>
      <c r="C2" t="str">
        <f>VLOOKUP(simper_analysis!A2,tax_table!$1:$200,7,FALSE)</f>
        <v>Midichloria</v>
      </c>
      <c r="D2" s="1">
        <v>0.1571777</v>
      </c>
      <c r="E2">
        <v>6.9959142500000002E-2</v>
      </c>
      <c r="F2">
        <v>2.2467063999999999</v>
      </c>
      <c r="G2">
        <v>16.479879090000001</v>
      </c>
      <c r="H2">
        <v>46.566935661999999</v>
      </c>
      <c r="I2">
        <v>0.3504758</v>
      </c>
      <c r="J2">
        <v>1E-3</v>
      </c>
      <c r="K2">
        <v>35.047583760000002</v>
      </c>
    </row>
    <row r="3" spans="1:11" x14ac:dyDescent="0.2">
      <c r="A3" t="s">
        <v>7</v>
      </c>
      <c r="B3" t="str">
        <f>VLOOKUP(simper_analysis!A3,tax_table!$1:$200,3,FALSE)</f>
        <v>Pseudomonadota</v>
      </c>
      <c r="C3" t="str">
        <f>VLOOKUP(simper_analysis!A3,tax_table!$1:$200,7,FALSE)</f>
        <v>Francisella</v>
      </c>
      <c r="D3" s="1">
        <v>9.7670789999999993E-2</v>
      </c>
      <c r="E3">
        <v>6.72084077E-2</v>
      </c>
      <c r="F3">
        <v>1.4532525000000001</v>
      </c>
      <c r="G3">
        <v>46.3146779</v>
      </c>
      <c r="H3">
        <v>37.562566834999998</v>
      </c>
      <c r="I3">
        <v>0.56826279999999996</v>
      </c>
      <c r="J3">
        <v>1E-3</v>
      </c>
      <c r="K3">
        <v>21.778700990000001</v>
      </c>
    </row>
    <row r="4" spans="1:11" x14ac:dyDescent="0.2">
      <c r="A4" t="s">
        <v>18</v>
      </c>
      <c r="B4" t="str">
        <f>VLOOKUP(simper_analysis!A13,tax_table!$1:$200,3,FALSE)</f>
        <v>Pseudomonadota</v>
      </c>
      <c r="C4" t="str">
        <f>VLOOKUP(simper_analysis!A13,tax_table!$1:$200,7,FALSE)</f>
        <v>Rickettsia</v>
      </c>
      <c r="D4" s="1">
        <v>3.4680280000000002E-3</v>
      </c>
      <c r="E4">
        <v>5.7527050000000003E-3</v>
      </c>
      <c r="F4">
        <v>0.60285169999999999</v>
      </c>
      <c r="G4">
        <v>0.70506522000000005</v>
      </c>
      <c r="H4">
        <v>4.8112263000000002E-2</v>
      </c>
      <c r="I4">
        <v>0.84870559999999995</v>
      </c>
      <c r="J4">
        <v>1E-3</v>
      </c>
      <c r="K4">
        <v>0.77330334999999994</v>
      </c>
    </row>
    <row r="5" spans="1:11" x14ac:dyDescent="0.2">
      <c r="A5" t="s">
        <v>23</v>
      </c>
      <c r="B5" t="str">
        <f>VLOOKUP(simper_analysis!A26,tax_table!$1:$200,3,FALSE)</f>
        <v>Pseudomonadota</v>
      </c>
      <c r="C5" t="str">
        <f>VLOOKUP(simper_analysis!A26,tax_table!$1:$200,7,FALSE)</f>
        <v>Rickettsia</v>
      </c>
      <c r="D5" s="1">
        <v>1.6424759999999999E-3</v>
      </c>
      <c r="E5">
        <v>1.4374595E-3</v>
      </c>
      <c r="F5">
        <v>1.1426240999999999</v>
      </c>
      <c r="G5">
        <v>0.19606428000000001</v>
      </c>
      <c r="H5">
        <v>0.435786956</v>
      </c>
      <c r="I5">
        <v>0.91207439999999995</v>
      </c>
      <c r="J5">
        <v>1E-3</v>
      </c>
      <c r="K5">
        <v>0.36624041000000002</v>
      </c>
    </row>
    <row r="6" spans="1:11" x14ac:dyDescent="0.2">
      <c r="A6" t="s">
        <v>37</v>
      </c>
      <c r="B6" t="str">
        <f>VLOOKUP(simper_analysis!A41,tax_table!$1:$200,3,FALSE)</f>
        <v>Pseudomonadota</v>
      </c>
      <c r="C6" t="str">
        <f>VLOOKUP(simper_analysis!A41,tax_table!$1:$200,7,FALSE)</f>
        <v>Brevundimonas</v>
      </c>
      <c r="D6" s="1">
        <v>9.2208769999999995E-4</v>
      </c>
      <c r="E6">
        <v>8.104993E-4</v>
      </c>
      <c r="F6">
        <v>1.1376786999999999</v>
      </c>
      <c r="G6">
        <v>0.12040662000000001</v>
      </c>
      <c r="H6">
        <v>0.21582906800000001</v>
      </c>
      <c r="I6">
        <v>0.95154300000000003</v>
      </c>
      <c r="J6">
        <v>1E-3</v>
      </c>
      <c r="K6">
        <v>0.20560777</v>
      </c>
    </row>
    <row r="7" spans="1:11" x14ac:dyDescent="0.2">
      <c r="A7" t="s">
        <v>42</v>
      </c>
      <c r="B7" t="str">
        <f>VLOOKUP(simper_analysis!A45,tax_table!$1:$200,3,FALSE)</f>
        <v>Bacillota</v>
      </c>
      <c r="C7" t="str">
        <f>VLOOKUP(simper_analysis!A45,tax_table!$1:$200,7,FALSE)</f>
        <v>Staphylococcus</v>
      </c>
      <c r="D7" s="1">
        <v>8.1833730000000003E-4</v>
      </c>
      <c r="E7">
        <v>7.4141129999999997E-4</v>
      </c>
      <c r="F7">
        <v>1.1037561</v>
      </c>
      <c r="G7">
        <v>7.3453820000000003E-2</v>
      </c>
      <c r="H7">
        <v>0.18818705899999999</v>
      </c>
      <c r="I7">
        <v>0.95912989999999998</v>
      </c>
      <c r="J7">
        <v>1E-3</v>
      </c>
      <c r="K7">
        <v>0.18247342999999999</v>
      </c>
    </row>
    <row r="8" spans="1:11" x14ac:dyDescent="0.2">
      <c r="A8" t="s">
        <v>56</v>
      </c>
      <c r="B8" t="str">
        <f>VLOOKUP(simper_analysis!A55,tax_table!$1:$200,3,FALSE)</f>
        <v>Pseudomonadota</v>
      </c>
      <c r="C8" t="str">
        <f>VLOOKUP(simper_analysis!A55,tax_table!$1:$200,7,FALSE)</f>
        <v>Rickettsia</v>
      </c>
      <c r="D8" s="1">
        <v>6.2868210000000002E-4</v>
      </c>
      <c r="E8">
        <v>6.281514E-4</v>
      </c>
      <c r="F8">
        <v>1.0008448000000001</v>
      </c>
      <c r="G8">
        <v>7.0879020000000001E-2</v>
      </c>
      <c r="H8">
        <v>0.13421217499999999</v>
      </c>
      <c r="I8">
        <v>0.97468100000000002</v>
      </c>
      <c r="J8">
        <v>1E-3</v>
      </c>
      <c r="K8">
        <v>0.14018396999999999</v>
      </c>
    </row>
    <row r="9" spans="1:11" x14ac:dyDescent="0.2">
      <c r="A9" t="s">
        <v>84</v>
      </c>
      <c r="B9" t="str">
        <f>VLOOKUP(simper_analysis!A83,tax_table!$1:$200,3,FALSE)</f>
        <v>Pseudomonadota</v>
      </c>
      <c r="C9" t="str">
        <f>VLOOKUP(simper_analysis!A83,tax_table!$1:$200,7,FALSE)</f>
        <v>Midichloria</v>
      </c>
      <c r="D9" s="1">
        <v>1.7928209999999999E-4</v>
      </c>
      <c r="E9">
        <v>3.2908159999999999E-4</v>
      </c>
      <c r="F9">
        <v>0.54479520000000003</v>
      </c>
      <c r="G9">
        <v>1.2791479999999999E-2</v>
      </c>
      <c r="H9">
        <v>2.7715811E-2</v>
      </c>
      <c r="I9">
        <v>0.99580389999999996</v>
      </c>
      <c r="J9">
        <v>4.0000000000000001E-3</v>
      </c>
      <c r="K9">
        <v>3.9976440000000002E-2</v>
      </c>
    </row>
    <row r="10" spans="1:11" x14ac:dyDescent="0.2">
      <c r="A10" t="s">
        <v>28</v>
      </c>
      <c r="B10" t="str">
        <f>VLOOKUP(simper_analysis!A21,tax_table!$1:$200,3,FALSE)</f>
        <v>Pseudomonadota</v>
      </c>
      <c r="C10" t="str">
        <f>VLOOKUP(simper_analysis!A21,tax_table!$1:$200,7,FALSE)</f>
        <v>M,-aff, ASV (Moraxellaceae family)</v>
      </c>
      <c r="D10" s="1">
        <v>1.9884099999999999E-3</v>
      </c>
      <c r="E10">
        <v>2.8130850999999999E-3</v>
      </c>
      <c r="F10">
        <v>0.706843</v>
      </c>
      <c r="G10">
        <v>0.39670157</v>
      </c>
      <c r="H10">
        <v>6.6682766000000004E-2</v>
      </c>
      <c r="I10">
        <v>0.89198149999999998</v>
      </c>
      <c r="J10">
        <v>5.0000000000000001E-3</v>
      </c>
      <c r="K10">
        <v>0.44337696999999998</v>
      </c>
    </row>
    <row r="11" spans="1:11" x14ac:dyDescent="0.2">
      <c r="A11" t="s">
        <v>68</v>
      </c>
      <c r="B11" t="str">
        <f>VLOOKUP(simper_analysis!A71,tax_table!$1:$200,3,FALSE)</f>
        <v>Fusobacteriota</v>
      </c>
      <c r="C11" t="str">
        <f>VLOOKUP(simper_analysis!A71,tax_table!$1:$200,7,FALSE)</f>
        <v>Fusobacterium</v>
      </c>
      <c r="D11" s="1">
        <v>3.3411870000000002E-4</v>
      </c>
      <c r="E11">
        <v>1.2303277E-3</v>
      </c>
      <c r="F11">
        <v>0.2715689</v>
      </c>
      <c r="G11">
        <v>1.7080229999999998E-2</v>
      </c>
      <c r="H11">
        <v>5.5272976000000001E-2</v>
      </c>
      <c r="I11">
        <v>0.98970930000000001</v>
      </c>
      <c r="J11">
        <v>1.2999999999999999E-2</v>
      </c>
      <c r="K11">
        <v>7.4502020000000002E-2</v>
      </c>
    </row>
    <row r="12" spans="1:11" x14ac:dyDescent="0.2">
      <c r="A12" t="s">
        <v>10</v>
      </c>
      <c r="B12" t="str">
        <f>VLOOKUP(simper_analysis!A6,tax_table!$1:$200,3,FALSE)</f>
        <v>Pseudomonadota</v>
      </c>
      <c r="C12" t="str">
        <f>VLOOKUP(simper_analysis!A6,tax_table!$1:$200,7,FALSE)</f>
        <v>Midichloria</v>
      </c>
      <c r="D12" s="1">
        <v>2.4197E-2</v>
      </c>
      <c r="E12">
        <v>4.1964330699999997E-2</v>
      </c>
      <c r="F12">
        <v>0.57660869999999997</v>
      </c>
      <c r="G12">
        <v>5.1686593600000004</v>
      </c>
      <c r="H12">
        <v>1.0932520969999999</v>
      </c>
      <c r="I12">
        <v>0.76410880000000003</v>
      </c>
      <c r="J12">
        <v>1.6E-2</v>
      </c>
      <c r="K12">
        <v>5.3954636799999998</v>
      </c>
    </row>
    <row r="13" spans="1:11" x14ac:dyDescent="0.2">
      <c r="A13" t="s">
        <v>67</v>
      </c>
      <c r="B13" t="str">
        <f>VLOOKUP(simper_analysis!A63,tax_table!$1:$200,3,FALSE)</f>
        <v>Actinomycetota</v>
      </c>
      <c r="C13" t="str">
        <f>VLOOKUP(simper_analysis!A63,tax_table!$1:$200,7,FALSE)</f>
        <v>Williamsia</v>
      </c>
      <c r="D13" s="1">
        <v>3.9331769999999998E-4</v>
      </c>
      <c r="E13">
        <v>6.9338030000000005E-4</v>
      </c>
      <c r="F13">
        <v>0.56724669999999999</v>
      </c>
      <c r="G13">
        <v>3.2289770000000002E-2</v>
      </c>
      <c r="H13">
        <v>6.3266102000000005E-2</v>
      </c>
      <c r="I13">
        <v>0.98349390000000003</v>
      </c>
      <c r="J13">
        <v>1.7000000000000001E-2</v>
      </c>
      <c r="K13">
        <v>8.7702249999999995E-2</v>
      </c>
    </row>
    <row r="14" spans="1:11" x14ac:dyDescent="0.2">
      <c r="A14" t="s">
        <v>36</v>
      </c>
      <c r="B14" t="str">
        <f>VLOOKUP(simper_analysis!A30,tax_table!$1:$200,3,FALSE)</f>
        <v>Pseudomonadota</v>
      </c>
      <c r="C14" t="str">
        <f>VLOOKUP(simper_analysis!A30,tax_table!$1:$200,7,FALSE)</f>
        <v>Francisella</v>
      </c>
      <c r="D14" s="1">
        <v>1.3325380000000001E-3</v>
      </c>
      <c r="E14">
        <v>2.3207144999999999E-3</v>
      </c>
      <c r="F14">
        <v>0.57419299999999995</v>
      </c>
      <c r="G14">
        <v>0.26969527999999998</v>
      </c>
      <c r="H14">
        <v>4.4683265E-2</v>
      </c>
      <c r="I14">
        <v>0.92502479999999998</v>
      </c>
      <c r="J14">
        <v>2.5000000000000001E-2</v>
      </c>
      <c r="K14">
        <v>0.29713023999999999</v>
      </c>
    </row>
    <row r="15" spans="1:11" x14ac:dyDescent="0.2">
      <c r="A15" t="s">
        <v>45</v>
      </c>
      <c r="B15" t="str">
        <f>VLOOKUP(simper_analysis!A35,tax_table!$1:$200,3,FALSE)</f>
        <v>Pseudomonadota</v>
      </c>
      <c r="C15" t="str">
        <f>VLOOKUP(simper_analysis!A35,tax_table!$1:$200,7,FALSE)</f>
        <v>Midichloria</v>
      </c>
      <c r="D15" s="1">
        <v>1.0649539999999999E-3</v>
      </c>
      <c r="E15">
        <v>1.3014050000000001E-3</v>
      </c>
      <c r="F15">
        <v>0.81831109999999996</v>
      </c>
      <c r="G15">
        <v>0.21432977</v>
      </c>
      <c r="H15">
        <v>0.109596625</v>
      </c>
      <c r="I15">
        <v>0.93809880000000001</v>
      </c>
      <c r="J15">
        <v>3.3000000000000002E-2</v>
      </c>
      <c r="K15">
        <v>0.23746422</v>
      </c>
    </row>
    <row r="16" spans="1:11" x14ac:dyDescent="0.2">
      <c r="A16" t="s">
        <v>16</v>
      </c>
      <c r="B16" t="str">
        <f>VLOOKUP(simper_analysis!A14,tax_table!$1:$200,3,FALSE)</f>
        <v>Pseudomonadota</v>
      </c>
      <c r="C16" t="str">
        <f>VLOOKUP(simper_analysis!A14,tax_table!$1:$200,7,FALSE)</f>
        <v>Acinetobacter</v>
      </c>
      <c r="D16" s="1">
        <v>3.4095850000000001E-3</v>
      </c>
      <c r="E16">
        <v>7.3922668999999996E-3</v>
      </c>
      <c r="F16">
        <v>0.4612367</v>
      </c>
      <c r="G16">
        <v>0.58376103000000001</v>
      </c>
      <c r="H16">
        <v>0.23165976099999999</v>
      </c>
      <c r="I16">
        <v>0.85630830000000002</v>
      </c>
      <c r="J16">
        <v>4.1000000000000002E-2</v>
      </c>
      <c r="K16">
        <v>0.76027160000000005</v>
      </c>
    </row>
    <row r="17" spans="1:11" x14ac:dyDescent="0.2">
      <c r="A17" t="s">
        <v>38</v>
      </c>
      <c r="B17" t="str">
        <f>VLOOKUP(simper_analysis!A38,tax_table!$1:$200,3,FALSE)</f>
        <v>Pseudomonadota</v>
      </c>
      <c r="C17" t="str">
        <f>VLOOKUP(simper_analysis!A38,tax_table!$1:$200,7,FALSE)</f>
        <v>Rickettsia</v>
      </c>
      <c r="D17" s="1">
        <v>1.0532440000000001E-3</v>
      </c>
      <c r="E17">
        <v>1.4237335999999999E-3</v>
      </c>
      <c r="F17">
        <v>0.73977599999999999</v>
      </c>
      <c r="G17">
        <v>0.18117189</v>
      </c>
      <c r="H17">
        <v>0.105035121</v>
      </c>
      <c r="I17">
        <v>0.94516529999999999</v>
      </c>
      <c r="J17">
        <v>5.0999999999999997E-2</v>
      </c>
      <c r="K17">
        <v>0.23485308999999999</v>
      </c>
    </row>
    <row r="18" spans="1:11" x14ac:dyDescent="0.2">
      <c r="A18" t="s">
        <v>13</v>
      </c>
      <c r="B18" t="str">
        <f>VLOOKUP(simper_analysis!A9,tax_table!$1:$200,3,FALSE)</f>
        <v>Pseudomonadota</v>
      </c>
      <c r="C18" t="str">
        <f>VLOOKUP(simper_analysis!A9,tax_table!$1:$200,7,FALSE)</f>
        <v>Rickettsia</v>
      </c>
      <c r="D18" s="1">
        <v>6.274595E-3</v>
      </c>
      <c r="E18">
        <v>1.1090452799999999E-2</v>
      </c>
      <c r="F18">
        <v>0.56576550000000003</v>
      </c>
      <c r="G18">
        <v>1.2678078699999999</v>
      </c>
      <c r="H18">
        <v>0.21489118900000001</v>
      </c>
      <c r="I18">
        <v>0.81619980000000003</v>
      </c>
      <c r="J18">
        <v>5.1999999999999998E-2</v>
      </c>
      <c r="K18">
        <v>1.39911366</v>
      </c>
    </row>
    <row r="19" spans="1:11" x14ac:dyDescent="0.2">
      <c r="A19" t="s">
        <v>20</v>
      </c>
      <c r="B19" t="str">
        <f>VLOOKUP(simper_analysis!A17,tax_table!$1:$200,3,FALSE)</f>
        <v>Bacillota</v>
      </c>
      <c r="C19" t="str">
        <f>VLOOKUP(simper_analysis!A17,tax_table!$1:$200,7,FALSE)</f>
        <v>Staphylococcus</v>
      </c>
      <c r="D19" s="1">
        <v>2.4134650000000001E-3</v>
      </c>
      <c r="E19">
        <v>4.8080203999999998E-3</v>
      </c>
      <c r="F19">
        <v>0.50196640000000003</v>
      </c>
      <c r="G19">
        <v>0.29689845999999998</v>
      </c>
      <c r="H19">
        <v>0.35518270800000001</v>
      </c>
      <c r="I19">
        <v>0.8738513</v>
      </c>
      <c r="J19">
        <v>5.7000000000000002E-2</v>
      </c>
      <c r="K19">
        <v>0.53815606999999999</v>
      </c>
    </row>
    <row r="20" spans="1:11" x14ac:dyDescent="0.2">
      <c r="A20" t="s">
        <v>73</v>
      </c>
      <c r="B20" t="str">
        <f>VLOOKUP(simper_analysis!A73,tax_table!$1:$200,3,FALSE)</f>
        <v>Actinomycetota</v>
      </c>
      <c r="C20" t="str">
        <f>VLOOKUP(simper_analysis!A73,tax_table!$1:$200,7,FALSE)</f>
        <v>Corynebacterium</v>
      </c>
      <c r="D20" s="1">
        <v>2.7444310000000001E-4</v>
      </c>
      <c r="E20">
        <v>3.7555070000000002E-4</v>
      </c>
      <c r="F20">
        <v>0.73077499999999995</v>
      </c>
      <c r="G20">
        <v>2.9325070000000002E-2</v>
      </c>
      <c r="H20">
        <v>4.1612142999999997E-2</v>
      </c>
      <c r="I20">
        <v>0.99095009999999994</v>
      </c>
      <c r="J20">
        <v>7.5999999999999998E-2</v>
      </c>
      <c r="K20">
        <v>6.1195510000000002E-2</v>
      </c>
    </row>
    <row r="21" spans="1:11" x14ac:dyDescent="0.2">
      <c r="A21" t="s">
        <v>15</v>
      </c>
      <c r="B21" t="str">
        <f>VLOOKUP(simper_analysis!A11,tax_table!$1:$200,3,FALSE)</f>
        <v>Bacillota</v>
      </c>
      <c r="C21" t="str">
        <f>VLOOKUP(simper_analysis!A11,tax_table!$1:$200,7,FALSE)</f>
        <v>Helcococcus</v>
      </c>
      <c r="D21" s="1">
        <v>3.599475E-3</v>
      </c>
      <c r="E21">
        <v>7.0660226999999997E-3</v>
      </c>
      <c r="F21">
        <v>0.50940600000000003</v>
      </c>
      <c r="G21">
        <v>0.74123523999999996</v>
      </c>
      <c r="H21">
        <v>9.0700661000000002E-2</v>
      </c>
      <c r="I21">
        <v>0.83318749999999997</v>
      </c>
      <c r="J21">
        <v>9.7000000000000003E-2</v>
      </c>
      <c r="K21">
        <v>0.80261340000000003</v>
      </c>
    </row>
    <row r="22" spans="1:11" x14ac:dyDescent="0.2">
      <c r="A22" t="s">
        <v>59</v>
      </c>
      <c r="B22" t="str">
        <f>VLOOKUP(simper_analysis!A57,tax_table!$1:$200,3,FALSE)</f>
        <v>Pseudomonadota</v>
      </c>
      <c r="C22" t="str">
        <f>VLOOKUP(simper_analysis!A57,tax_table!$1:$200,7,FALSE)</f>
        <v>Xanthomonas</v>
      </c>
      <c r="D22" s="1">
        <v>5.8040160000000002E-4</v>
      </c>
      <c r="E22">
        <v>7.0571399999999997E-4</v>
      </c>
      <c r="F22">
        <v>0.82243180000000005</v>
      </c>
      <c r="G22">
        <v>7.6480629999999994E-2</v>
      </c>
      <c r="H22">
        <v>9.4299984000000003E-2</v>
      </c>
      <c r="I22">
        <v>0.97733879999999995</v>
      </c>
      <c r="J22">
        <v>0.129</v>
      </c>
      <c r="K22">
        <v>0.12941837</v>
      </c>
    </row>
    <row r="23" spans="1:11" x14ac:dyDescent="0.2">
      <c r="A23" t="s">
        <v>75</v>
      </c>
      <c r="B23" t="str">
        <f>VLOOKUP(simper_analysis!A68,tax_table!$1:$200,3,FALSE)</f>
        <v>Fusobacteriota</v>
      </c>
      <c r="C23" t="str">
        <f>VLOOKUP(simper_analysis!A68,tax_table!$1:$200,7,FALSE)</f>
        <v>Fusobacterium</v>
      </c>
      <c r="D23" s="1">
        <v>3.398133E-4</v>
      </c>
      <c r="E23">
        <v>4.2377890000000002E-4</v>
      </c>
      <c r="F23">
        <v>0.80186460000000004</v>
      </c>
      <c r="G23">
        <v>5.9314459999999999E-2</v>
      </c>
      <c r="H23">
        <v>2.7194382999999999E-2</v>
      </c>
      <c r="I23">
        <v>0.98745680000000002</v>
      </c>
      <c r="J23">
        <v>0.13400000000000001</v>
      </c>
      <c r="K23">
        <v>7.57718E-2</v>
      </c>
    </row>
    <row r="24" spans="1:11" x14ac:dyDescent="0.2">
      <c r="A24" t="s">
        <v>14</v>
      </c>
      <c r="B24" t="str">
        <f>VLOOKUP(simper_analysis!A10,tax_table!$1:$200,3,FALSE)</f>
        <v>Actinomycetota</v>
      </c>
      <c r="C24" t="str">
        <f>VLOOKUP(simper_analysis!A10,tax_table!$1:$200,7,FALSE)</f>
        <v>Mycobacterium</v>
      </c>
      <c r="D24" s="1">
        <v>4.018967E-3</v>
      </c>
      <c r="E24">
        <v>4.6033769E-3</v>
      </c>
      <c r="F24">
        <v>0.87304749999999998</v>
      </c>
      <c r="G24">
        <v>0.79264069000000004</v>
      </c>
      <c r="H24">
        <v>0.77306939100000005</v>
      </c>
      <c r="I24">
        <v>0.82516129999999999</v>
      </c>
      <c r="J24">
        <v>0.151</v>
      </c>
      <c r="K24">
        <v>0.89615201</v>
      </c>
    </row>
    <row r="25" spans="1:11" x14ac:dyDescent="0.2">
      <c r="A25" t="s">
        <v>33</v>
      </c>
      <c r="B25" t="str">
        <f>VLOOKUP(simper_analysis!A29,tax_table!$1:$200,3,FALSE)</f>
        <v>Pseudomonadota</v>
      </c>
      <c r="C25" t="str">
        <f>VLOOKUP(simper_analysis!A29,tax_table!$1:$200,7,FALSE)</f>
        <v>Francisella</v>
      </c>
      <c r="D25" s="1">
        <v>1.3419980000000001E-3</v>
      </c>
      <c r="E25">
        <v>1.7320431E-3</v>
      </c>
      <c r="F25">
        <v>0.77480610000000005</v>
      </c>
      <c r="G25">
        <v>0.21071917000000001</v>
      </c>
      <c r="H25">
        <v>0.23480946</v>
      </c>
      <c r="I25">
        <v>0.92205349999999997</v>
      </c>
      <c r="J25">
        <v>0.154</v>
      </c>
      <c r="K25">
        <v>0.29923957000000001</v>
      </c>
    </row>
    <row r="26" spans="1:11" x14ac:dyDescent="0.2">
      <c r="A26" t="s">
        <v>49</v>
      </c>
      <c r="B26" t="str">
        <f>VLOOKUP(simper_analysis!A48,tax_table!$1:$200,3,FALSE)</f>
        <v>Pseudomonadota</v>
      </c>
      <c r="C26" t="str">
        <f>VLOOKUP(simper_analysis!A48,tax_table!$1:$200,7,FALSE)</f>
        <v>Comamonas</v>
      </c>
      <c r="D26" s="1">
        <v>7.4922339999999995E-4</v>
      </c>
      <c r="E26">
        <v>1.0203501E-3</v>
      </c>
      <c r="F26">
        <v>0.73428070000000001</v>
      </c>
      <c r="G26">
        <v>9.6428509999999995E-2</v>
      </c>
      <c r="H26">
        <v>0.115959063</v>
      </c>
      <c r="I26">
        <v>0.96424410000000005</v>
      </c>
      <c r="J26">
        <v>0.16500000000000001</v>
      </c>
      <c r="K26">
        <v>0.16706236999999999</v>
      </c>
    </row>
    <row r="27" spans="1:11" x14ac:dyDescent="0.2">
      <c r="A27" t="s">
        <v>26</v>
      </c>
      <c r="B27" t="str">
        <f>VLOOKUP(simper_analysis!A27,tax_table!$1:$200,3,FALSE)</f>
        <v>Pseudomonadota</v>
      </c>
      <c r="C27" t="str">
        <f>VLOOKUP(simper_analysis!A27,tax_table!$1:$200,7,FALSE)</f>
        <v>Midichloria</v>
      </c>
      <c r="D27" s="1">
        <v>1.639906E-3</v>
      </c>
      <c r="E27">
        <v>3.1598781000000001E-3</v>
      </c>
      <c r="F27">
        <v>0.51897760000000004</v>
      </c>
      <c r="G27">
        <v>0.19058708999999999</v>
      </c>
      <c r="H27">
        <v>0.243605395</v>
      </c>
      <c r="I27">
        <v>0.91573110000000002</v>
      </c>
      <c r="J27">
        <v>0.17100000000000001</v>
      </c>
      <c r="K27">
        <v>0.36566736999999999</v>
      </c>
    </row>
    <row r="28" spans="1:11" x14ac:dyDescent="0.2">
      <c r="A28" t="s">
        <v>39</v>
      </c>
      <c r="B28" t="str">
        <f>VLOOKUP(simper_analysis!A37,tax_table!$1:$200,3,FALSE)</f>
        <v>Bacillota</v>
      </c>
      <c r="C28" t="str">
        <f>VLOOKUP(simper_analysis!A37,tax_table!$1:$200,7,FALSE)</f>
        <v>Staphylococcus</v>
      </c>
      <c r="D28" s="1">
        <v>1.056312E-3</v>
      </c>
      <c r="E28">
        <v>1.2156627E-3</v>
      </c>
      <c r="F28">
        <v>0.86891879999999999</v>
      </c>
      <c r="G28">
        <v>0.15651232000000001</v>
      </c>
      <c r="H28">
        <v>0.173158812</v>
      </c>
      <c r="I28">
        <v>0.94281669999999995</v>
      </c>
      <c r="J28">
        <v>0.19</v>
      </c>
      <c r="K28">
        <v>0.23553721999999999</v>
      </c>
    </row>
    <row r="29" spans="1:11" x14ac:dyDescent="0.2">
      <c r="A29" t="s">
        <v>34</v>
      </c>
      <c r="B29" t="str">
        <f>VLOOKUP(simper_analysis!A31,tax_table!$1:$200,3,FALSE)</f>
        <v>Bacteroidota</v>
      </c>
      <c r="C29" t="str">
        <f>VLOOKUP(simper_analysis!A31,tax_table!$1:$200,7,FALSE)</f>
        <v>Chryseobacterium</v>
      </c>
      <c r="D29" s="1">
        <v>1.2600739999999999E-3</v>
      </c>
      <c r="E29">
        <v>1.5191661E-3</v>
      </c>
      <c r="F29">
        <v>0.82945089999999999</v>
      </c>
      <c r="G29">
        <v>0.24608826</v>
      </c>
      <c r="H29">
        <v>0.13230898399999999</v>
      </c>
      <c r="I29">
        <v>0.92783450000000001</v>
      </c>
      <c r="J29">
        <v>0.20399999999999999</v>
      </c>
      <c r="K29">
        <v>0.28097213999999998</v>
      </c>
    </row>
    <row r="30" spans="1:11" x14ac:dyDescent="0.2">
      <c r="A30" t="s">
        <v>41</v>
      </c>
      <c r="B30" t="str">
        <f>VLOOKUP(simper_analysis!A33,tax_table!$1:$200,3,FALSE)</f>
        <v>Actinomycetota</v>
      </c>
      <c r="C30" t="str">
        <f>VLOOKUP(simper_analysis!A33,tax_table!$1:$200,7,FALSE)</f>
        <v>Corynebacterium</v>
      </c>
      <c r="D30" s="1">
        <v>1.1798379999999999E-3</v>
      </c>
      <c r="E30">
        <v>1.5212981E-3</v>
      </c>
      <c r="F30">
        <v>0.77554699999999999</v>
      </c>
      <c r="G30">
        <v>0.22596484</v>
      </c>
      <c r="H30">
        <v>9.6645392999999996E-2</v>
      </c>
      <c r="I30">
        <v>0.93320230000000004</v>
      </c>
      <c r="J30">
        <v>0.22900000000000001</v>
      </c>
      <c r="K30">
        <v>0.26308113999999999</v>
      </c>
    </row>
    <row r="31" spans="1:11" x14ac:dyDescent="0.2">
      <c r="A31" t="s">
        <v>54</v>
      </c>
      <c r="B31" t="str">
        <f>VLOOKUP(simper_analysis!A40,tax_table!$1:$200,3,FALSE)</f>
        <v>Pseudomonadota</v>
      </c>
      <c r="C31" t="str">
        <f>VLOOKUP(simper_analysis!A40,tax_table!$1:$200,7,FALSE)</f>
        <v>Rickettsia</v>
      </c>
      <c r="D31" s="1">
        <v>9.303143E-4</v>
      </c>
      <c r="E31">
        <v>1.7302598000000001E-3</v>
      </c>
      <c r="F31">
        <v>0.53767319999999996</v>
      </c>
      <c r="G31">
        <v>0.14260075999999999</v>
      </c>
      <c r="H31">
        <v>0.109206226</v>
      </c>
      <c r="I31">
        <v>0.94948699999999997</v>
      </c>
      <c r="J31">
        <v>0.23200000000000001</v>
      </c>
      <c r="K31">
        <v>0.20744213</v>
      </c>
    </row>
    <row r="32" spans="1:11" x14ac:dyDescent="0.2">
      <c r="A32" t="s">
        <v>22</v>
      </c>
      <c r="B32" t="str">
        <f>VLOOKUP(simper_analysis!A22,tax_table!$1:$200,3,FALSE)</f>
        <v>Pseudomonadota</v>
      </c>
      <c r="C32" t="str">
        <f>VLOOKUP(simper_analysis!A22,tax_table!$1:$200,7,FALSE)</f>
        <v>Midichloria</v>
      </c>
      <c r="D32" s="1">
        <v>1.9568250000000001E-3</v>
      </c>
      <c r="E32">
        <v>2.8248576999999999E-3</v>
      </c>
      <c r="F32">
        <v>0.69271640000000001</v>
      </c>
      <c r="G32">
        <v>0.31994621000000001</v>
      </c>
      <c r="H32">
        <v>0.31413428999999998</v>
      </c>
      <c r="I32">
        <v>0.89634480000000005</v>
      </c>
      <c r="J32">
        <v>0.23499999999999999</v>
      </c>
      <c r="K32">
        <v>0.43633430000000001</v>
      </c>
    </row>
    <row r="33" spans="1:11" x14ac:dyDescent="0.2">
      <c r="A33" t="s">
        <v>12</v>
      </c>
      <c r="B33" t="str">
        <f>VLOOKUP(simper_analysis!A8,tax_table!$1:$200,3,FALSE)</f>
        <v>Pseudomonadota</v>
      </c>
      <c r="C33" t="str">
        <f>VLOOKUP(simper_analysis!A8,tax_table!$1:$200,7,FALSE)</f>
        <v>Midichloria</v>
      </c>
      <c r="D33" s="1">
        <v>6.3111240000000004E-3</v>
      </c>
      <c r="E33">
        <v>1.29002271E-2</v>
      </c>
      <c r="F33">
        <v>0.48922579999999999</v>
      </c>
      <c r="G33">
        <v>1.2787943500000001</v>
      </c>
      <c r="H33">
        <v>0.231974913</v>
      </c>
      <c r="I33">
        <v>0.8022087</v>
      </c>
      <c r="J33">
        <v>0.26500000000000001</v>
      </c>
      <c r="K33">
        <v>1.4072587700000001</v>
      </c>
    </row>
    <row r="34" spans="1:11" x14ac:dyDescent="0.2">
      <c r="A34" t="s">
        <v>55</v>
      </c>
      <c r="B34" t="str">
        <f>VLOOKUP(simper_analysis!A52,tax_table!$1:$200,3,FALSE)</f>
        <v>Pseudomonadota</v>
      </c>
      <c r="C34" t="str">
        <f>VLOOKUP(simper_analysis!A52,tax_table!$1:$200,7,FALSE)</f>
        <v>M,-aff, ASV (Comamonadaceae family)</v>
      </c>
      <c r="D34" s="1">
        <v>6.5916960000000002E-4</v>
      </c>
      <c r="E34">
        <v>9.3628630000000003E-4</v>
      </c>
      <c r="F34">
        <v>0.70402569999999998</v>
      </c>
      <c r="G34">
        <v>0.1059982</v>
      </c>
      <c r="H34">
        <v>6.3097817E-2</v>
      </c>
      <c r="I34">
        <v>0.97043420000000002</v>
      </c>
      <c r="J34">
        <v>0.32800000000000001</v>
      </c>
      <c r="K34">
        <v>0.14698209000000001</v>
      </c>
    </row>
    <row r="35" spans="1:11" x14ac:dyDescent="0.2">
      <c r="A35" t="s">
        <v>19</v>
      </c>
      <c r="B35" t="str">
        <f>VLOOKUP(simper_analysis!A16,tax_table!$1:$200,3,FALSE)</f>
        <v>Actinomycetota</v>
      </c>
      <c r="C35" t="str">
        <f>VLOOKUP(simper_analysis!A16,tax_table!$1:$200,7,FALSE)</f>
        <v>Corynebacterium</v>
      </c>
      <c r="D35" s="1">
        <v>2.652855E-3</v>
      </c>
      <c r="E35">
        <v>2.9297218E-3</v>
      </c>
      <c r="F35">
        <v>0.90549729999999995</v>
      </c>
      <c r="G35">
        <v>0.49933737</v>
      </c>
      <c r="H35">
        <v>0.53751997799999995</v>
      </c>
      <c r="I35">
        <v>0.86846970000000001</v>
      </c>
      <c r="J35">
        <v>0.34200000000000003</v>
      </c>
      <c r="K35">
        <v>0.59153551000000004</v>
      </c>
    </row>
    <row r="36" spans="1:11" x14ac:dyDescent="0.2">
      <c r="A36" t="s">
        <v>98</v>
      </c>
      <c r="B36" t="str">
        <f>VLOOKUP(simper_analysis!A92,tax_table!$1:$200,3,FALSE)</f>
        <v>Pseudomonadota</v>
      </c>
      <c r="C36" t="str">
        <f>VLOOKUP(simper_analysis!A92,tax_table!$1:$200,7,FALSE)</f>
        <v>Francisella</v>
      </c>
      <c r="D36" s="1">
        <v>1.349148E-4</v>
      </c>
      <c r="E36">
        <v>3.5741590000000001E-4</v>
      </c>
      <c r="F36">
        <v>0.3774729</v>
      </c>
      <c r="G36">
        <v>1.349969E-2</v>
      </c>
      <c r="H36">
        <v>1.5742341E-2</v>
      </c>
      <c r="I36">
        <v>0.99880729999999995</v>
      </c>
      <c r="J36">
        <v>0.34799999999999998</v>
      </c>
      <c r="K36">
        <v>3.00834E-2</v>
      </c>
    </row>
    <row r="37" spans="1:11" x14ac:dyDescent="0.2">
      <c r="A37" t="s">
        <v>61</v>
      </c>
      <c r="B37" t="str">
        <f>VLOOKUP(simper_analysis!A60,tax_table!$1:$200,3,FALSE)</f>
        <v>Actinomycetota</v>
      </c>
      <c r="C37" t="str">
        <f>VLOOKUP(simper_analysis!A60,tax_table!$1:$200,7,FALSE)</f>
        <v>Corynebacterium</v>
      </c>
      <c r="D37" s="1">
        <v>4.8083810000000001E-4</v>
      </c>
      <c r="E37">
        <v>8.1086380000000005E-4</v>
      </c>
      <c r="F37">
        <v>0.59299489999999999</v>
      </c>
      <c r="G37">
        <v>5.5204459999999997E-2</v>
      </c>
      <c r="H37">
        <v>6.3197876E-2</v>
      </c>
      <c r="I37">
        <v>0.98063920000000004</v>
      </c>
      <c r="J37">
        <v>0.36</v>
      </c>
      <c r="K37">
        <v>0.10721761</v>
      </c>
    </row>
    <row r="38" spans="1:11" x14ac:dyDescent="0.2">
      <c r="A38" t="s">
        <v>85</v>
      </c>
      <c r="B38" t="str">
        <f>VLOOKUP(simper_analysis!A85,tax_table!$1:$200,3,FALSE)</f>
        <v>Pseudomonadota</v>
      </c>
      <c r="C38" t="str">
        <f>VLOOKUP(simper_analysis!A85,tax_table!$1:$200,7,FALSE)</f>
        <v>Pseudomonas</v>
      </c>
      <c r="D38" s="1">
        <v>1.6910539999999999E-4</v>
      </c>
      <c r="E38">
        <v>2.91236E-4</v>
      </c>
      <c r="F38">
        <v>0.58064740000000004</v>
      </c>
      <c r="G38">
        <v>1.88311E-2</v>
      </c>
      <c r="H38">
        <v>2.0342615000000001E-2</v>
      </c>
      <c r="I38">
        <v>0.99655879999999997</v>
      </c>
      <c r="J38">
        <v>0.376</v>
      </c>
      <c r="K38">
        <v>3.7707249999999998E-2</v>
      </c>
    </row>
    <row r="39" spans="1:11" x14ac:dyDescent="0.2">
      <c r="A39" t="s">
        <v>91</v>
      </c>
      <c r="B39" t="str">
        <f>VLOOKUP(simper_analysis!A91,tax_table!$1:$200,3,FALSE)</f>
        <v>Bacteroidota</v>
      </c>
      <c r="C39" t="str">
        <f>VLOOKUP(simper_analysis!A91,tax_table!$1:$200,7,FALSE)</f>
        <v>Porphyromonas</v>
      </c>
      <c r="D39" s="1">
        <v>1.370845E-4</v>
      </c>
      <c r="E39">
        <v>2.5865959999999999E-4</v>
      </c>
      <c r="F39">
        <v>0.52998040000000002</v>
      </c>
      <c r="G39">
        <v>1.467306E-2</v>
      </c>
      <c r="H39">
        <v>1.6291503999999998E-2</v>
      </c>
      <c r="I39">
        <v>0.99850649999999996</v>
      </c>
      <c r="J39">
        <v>0.38700000000000001</v>
      </c>
      <c r="K39">
        <v>3.0567199999999999E-2</v>
      </c>
    </row>
    <row r="40" spans="1:11" x14ac:dyDescent="0.2">
      <c r="A40" t="s">
        <v>8</v>
      </c>
      <c r="B40" t="str">
        <f>VLOOKUP(simper_analysis!A4,tax_table!$1:$200,3,FALSE)</f>
        <v>Pseudomonadota</v>
      </c>
      <c r="C40" t="str">
        <f>VLOOKUP(simper_analysis!A4,tax_table!$1:$200,7,FALSE)</f>
        <v>Sphingomonas</v>
      </c>
      <c r="D40" s="1">
        <v>3.3892640000000002E-2</v>
      </c>
      <c r="E40">
        <v>4.8557505399999999E-2</v>
      </c>
      <c r="F40">
        <v>0.69798970000000005</v>
      </c>
      <c r="G40">
        <v>7.6551794199999996</v>
      </c>
      <c r="H40">
        <v>4.9027874589999998</v>
      </c>
      <c r="I40">
        <v>0.64383690000000005</v>
      </c>
      <c r="J40">
        <v>0.38900000000000001</v>
      </c>
      <c r="K40">
        <v>7.5574039400000004</v>
      </c>
    </row>
    <row r="41" spans="1:11" x14ac:dyDescent="0.2">
      <c r="A41" t="s">
        <v>76</v>
      </c>
      <c r="B41" t="str">
        <f>VLOOKUP(simper_analysis!A66,tax_table!$1:$200,3,FALSE)</f>
        <v>Pseudomonadota</v>
      </c>
      <c r="C41" t="str">
        <f>VLOOKUP(simper_analysis!A66,tax_table!$1:$200,7,FALSE)</f>
        <v>Rickettsia</v>
      </c>
      <c r="D41" s="1">
        <v>3.5287540000000003E-4</v>
      </c>
      <c r="E41">
        <v>7.3097950000000004E-4</v>
      </c>
      <c r="F41">
        <v>0.48274319999999998</v>
      </c>
      <c r="G41">
        <v>5.1922129999999997E-2</v>
      </c>
      <c r="H41">
        <v>2.7206685000000001E-2</v>
      </c>
      <c r="I41">
        <v>0.98593640000000005</v>
      </c>
      <c r="J41">
        <v>0.41799999999999998</v>
      </c>
      <c r="K41">
        <v>7.8684400000000002E-2</v>
      </c>
    </row>
    <row r="42" spans="1:11" x14ac:dyDescent="0.2">
      <c r="A42" t="s">
        <v>30</v>
      </c>
      <c r="B42" t="str">
        <f>VLOOKUP(simper_analysis!A23,tax_table!$1:$200,3,FALSE)</f>
        <v>Pseudomonadota</v>
      </c>
      <c r="C42" t="str">
        <f>VLOOKUP(simper_analysis!A23,tax_table!$1:$200,7,FALSE)</f>
        <v>Francisella</v>
      </c>
      <c r="D42" s="1">
        <v>1.846639E-3</v>
      </c>
      <c r="E42">
        <v>3.6269384999999999E-3</v>
      </c>
      <c r="F42">
        <v>0.50914539999999997</v>
      </c>
      <c r="G42">
        <v>0.22102278</v>
      </c>
      <c r="H42">
        <v>0.245574559</v>
      </c>
      <c r="I42">
        <v>0.9004624</v>
      </c>
      <c r="J42">
        <v>0.43099999999999999</v>
      </c>
      <c r="K42">
        <v>0.41176489999999999</v>
      </c>
    </row>
    <row r="43" spans="1:11" x14ac:dyDescent="0.2">
      <c r="A43" t="s">
        <v>72</v>
      </c>
      <c r="B43" t="str">
        <f>VLOOKUP(simper_analysis!A64,tax_table!$1:$200,3,FALSE)</f>
        <v>Bacteroidota</v>
      </c>
      <c r="C43" t="str">
        <f>VLOOKUP(simper_analysis!A64,tax_table!$1:$200,7,FALSE)</f>
        <v>Porphyromonas</v>
      </c>
      <c r="D43" s="1">
        <v>3.8165490000000002E-4</v>
      </c>
      <c r="E43">
        <v>5.9233569999999995E-4</v>
      </c>
      <c r="F43">
        <v>0.6443219</v>
      </c>
      <c r="G43">
        <v>4.6730500000000001E-2</v>
      </c>
      <c r="H43">
        <v>4.6066266000000002E-2</v>
      </c>
      <c r="I43">
        <v>0.98434489999999997</v>
      </c>
      <c r="J43">
        <v>0.43099999999999999</v>
      </c>
      <c r="K43">
        <v>8.5101679999999999E-2</v>
      </c>
    </row>
    <row r="44" spans="1:11" x14ac:dyDescent="0.2">
      <c r="A44" t="s">
        <v>47</v>
      </c>
      <c r="B44" t="str">
        <f>VLOOKUP(simper_analysis!A44,tax_table!$1:$200,3,FALSE)</f>
        <v>Pseudomonadota</v>
      </c>
      <c r="C44" t="str">
        <f>VLOOKUP(simper_analysis!A44,tax_table!$1:$200,7,FALSE)</f>
        <v>Midichloria</v>
      </c>
      <c r="D44" s="1">
        <v>8.4249360000000003E-4</v>
      </c>
      <c r="E44">
        <v>1.0398775E-3</v>
      </c>
      <c r="F44">
        <v>0.81018539999999994</v>
      </c>
      <c r="G44">
        <v>0.12765425999999999</v>
      </c>
      <c r="H44">
        <v>0.12653378000000001</v>
      </c>
      <c r="I44">
        <v>0.95730519999999997</v>
      </c>
      <c r="J44">
        <v>0.496</v>
      </c>
      <c r="K44">
        <v>0.18785980999999999</v>
      </c>
    </row>
    <row r="45" spans="1:11" x14ac:dyDescent="0.2">
      <c r="A45" t="s">
        <v>53</v>
      </c>
      <c r="B45" t="str">
        <f>VLOOKUP(simper_analysis!A53,tax_table!$1:$200,3,FALSE)</f>
        <v>Actinomycetota</v>
      </c>
      <c r="C45" t="str">
        <f>VLOOKUP(simper_analysis!A53,tax_table!$1:$200,7,FALSE)</f>
        <v>Trueperella</v>
      </c>
      <c r="D45" s="1">
        <v>6.446914E-4</v>
      </c>
      <c r="E45">
        <v>1.6019773E-3</v>
      </c>
      <c r="F45">
        <v>0.40243479999999998</v>
      </c>
      <c r="G45">
        <v>7.4203690000000003E-2</v>
      </c>
      <c r="H45">
        <v>7.7663507000000007E-2</v>
      </c>
      <c r="I45">
        <v>0.97187170000000001</v>
      </c>
      <c r="J45">
        <v>0.499</v>
      </c>
      <c r="K45">
        <v>0.14375375000000001</v>
      </c>
    </row>
    <row r="46" spans="1:11" x14ac:dyDescent="0.2">
      <c r="A46" t="s">
        <v>46</v>
      </c>
      <c r="B46" t="str">
        <f>VLOOKUP(simper_analysis!A34,tax_table!$1:$200,3,FALSE)</f>
        <v>Bacillota</v>
      </c>
      <c r="C46" t="str">
        <f>VLOOKUP(simper_analysis!A34,tax_table!$1:$200,7,FALSE)</f>
        <v>Staphylococcus</v>
      </c>
      <c r="D46" s="1">
        <v>1.1309499999999999E-3</v>
      </c>
      <c r="E46">
        <v>1.5047645E-3</v>
      </c>
      <c r="F46">
        <v>0.75157929999999995</v>
      </c>
      <c r="G46">
        <v>0.22952855999999999</v>
      </c>
      <c r="H46">
        <v>0.14351612399999999</v>
      </c>
      <c r="I46">
        <v>0.93572409999999995</v>
      </c>
      <c r="J46">
        <v>0.54</v>
      </c>
      <c r="K46">
        <v>0.25217999000000002</v>
      </c>
    </row>
    <row r="47" spans="1:11" x14ac:dyDescent="0.2">
      <c r="A47" t="s">
        <v>97</v>
      </c>
      <c r="B47" t="str">
        <f>VLOOKUP(simper_analysis!A89,tax_table!$1:$200,3,FALSE)</f>
        <v>Pseudomonadota</v>
      </c>
      <c r="C47" t="str">
        <f>VLOOKUP(simper_analysis!A89,tax_table!$1:$200,7,FALSE)</f>
        <v>Caenimonas</v>
      </c>
      <c r="D47" s="1">
        <v>1.3753649999999999E-4</v>
      </c>
      <c r="E47">
        <v>3.751925E-4</v>
      </c>
      <c r="F47">
        <v>0.36657600000000001</v>
      </c>
      <c r="G47">
        <v>1.619168E-2</v>
      </c>
      <c r="H47">
        <v>1.3661047000000001E-2</v>
      </c>
      <c r="I47">
        <v>0.99789499999999998</v>
      </c>
      <c r="J47">
        <v>0.56799999999999995</v>
      </c>
      <c r="K47">
        <v>3.0668000000000001E-2</v>
      </c>
    </row>
    <row r="48" spans="1:11" x14ac:dyDescent="0.2">
      <c r="A48" t="s">
        <v>86</v>
      </c>
      <c r="B48" t="str">
        <f>VLOOKUP(simper_analysis!A81,tax_table!$1:$200,3,FALSE)</f>
        <v>Pseudomonadota</v>
      </c>
      <c r="C48" t="str">
        <f>VLOOKUP(simper_analysis!A81,tax_table!$1:$200,7,FALSE)</f>
        <v>Midichloria</v>
      </c>
      <c r="D48" s="1">
        <v>1.92308E-4</v>
      </c>
      <c r="E48">
        <v>3.4928740000000002E-4</v>
      </c>
      <c r="F48">
        <v>0.55057250000000002</v>
      </c>
      <c r="G48">
        <v>2.5624480000000002E-2</v>
      </c>
      <c r="H48">
        <v>1.8951079999999999E-2</v>
      </c>
      <c r="I48">
        <v>0.99499170000000003</v>
      </c>
      <c r="J48">
        <v>0.59299999999999997</v>
      </c>
      <c r="K48">
        <v>4.2880979999999999E-2</v>
      </c>
    </row>
    <row r="49" spans="1:11" x14ac:dyDescent="0.2">
      <c r="A49" t="s">
        <v>94</v>
      </c>
      <c r="B49" t="str">
        <f>VLOOKUP(simper_analysis!A90,tax_table!$1:$200,3,FALSE)</f>
        <v>Pseudomonadota</v>
      </c>
      <c r="C49" t="str">
        <f>VLOOKUP(simper_analysis!A90,tax_table!$1:$200,7,FALSE)</f>
        <v>Pseudomonas</v>
      </c>
      <c r="D49" s="1">
        <v>1.371484E-4</v>
      </c>
      <c r="E49">
        <v>3.356039E-4</v>
      </c>
      <c r="F49">
        <v>0.40866150000000001</v>
      </c>
      <c r="G49">
        <v>1.610294E-2</v>
      </c>
      <c r="H49">
        <v>1.3430877000000001E-2</v>
      </c>
      <c r="I49">
        <v>0.9982008</v>
      </c>
      <c r="J49">
        <v>0.60499999999999998</v>
      </c>
      <c r="K49">
        <v>3.0581440000000001E-2</v>
      </c>
    </row>
    <row r="50" spans="1:11" x14ac:dyDescent="0.2">
      <c r="A50" t="s">
        <v>50</v>
      </c>
      <c r="B50" t="str">
        <f>VLOOKUP(simper_analysis!A49,tax_table!$1:$200,3,FALSE)</f>
        <v>Pseudomonadota</v>
      </c>
      <c r="C50" t="str">
        <f>VLOOKUP(simper_analysis!A49,tax_table!$1:$200,7,FALSE)</f>
        <v>Midichloria</v>
      </c>
      <c r="D50" s="1">
        <v>7.4600090000000001E-4</v>
      </c>
      <c r="E50">
        <v>9.6275630000000004E-4</v>
      </c>
      <c r="F50">
        <v>0.77485950000000003</v>
      </c>
      <c r="G50">
        <v>0.12809392</v>
      </c>
      <c r="H50">
        <v>7.2856698999999997E-2</v>
      </c>
      <c r="I50">
        <v>0.96590759999999998</v>
      </c>
      <c r="J50">
        <v>0.61299999999999999</v>
      </c>
      <c r="K50">
        <v>0.16634379999999999</v>
      </c>
    </row>
    <row r="51" spans="1:11" x14ac:dyDescent="0.2">
      <c r="A51" t="s">
        <v>60</v>
      </c>
      <c r="B51" t="str">
        <f>VLOOKUP(simper_analysis!A54,tax_table!$1:$200,3,FALSE)</f>
        <v>Actinomycetota</v>
      </c>
      <c r="C51" t="str">
        <f>VLOOKUP(simper_analysis!A54,tax_table!$1:$200,7,FALSE)</f>
        <v>Nocardioides</v>
      </c>
      <c r="D51" s="1">
        <v>6.3120769999999997E-4</v>
      </c>
      <c r="E51">
        <v>1.2553187000000001E-3</v>
      </c>
      <c r="F51">
        <v>0.50282669999999996</v>
      </c>
      <c r="G51">
        <v>0.11721579</v>
      </c>
      <c r="H51">
        <v>2.8001009E-2</v>
      </c>
      <c r="I51">
        <v>0.97327920000000001</v>
      </c>
      <c r="J51">
        <v>0.621</v>
      </c>
      <c r="K51">
        <v>0.14074714999999999</v>
      </c>
    </row>
    <row r="52" spans="1:11" x14ac:dyDescent="0.2">
      <c r="A52" t="s">
        <v>83</v>
      </c>
      <c r="B52" t="str">
        <f>VLOOKUP(simper_analysis!A76,tax_table!$1:$200,3,FALSE)</f>
        <v>Fusobacteriota</v>
      </c>
      <c r="C52" t="str">
        <f>VLOOKUP(simper_analysis!A76,tax_table!$1:$200,7,FALSE)</f>
        <v>Fusobacterium</v>
      </c>
      <c r="D52" s="1">
        <v>2.3999810000000001E-4</v>
      </c>
      <c r="E52">
        <v>3.702949E-4</v>
      </c>
      <c r="F52">
        <v>0.64812700000000001</v>
      </c>
      <c r="G52">
        <v>3.031996E-2</v>
      </c>
      <c r="H52">
        <v>2.8898440000000001E-2</v>
      </c>
      <c r="I52">
        <v>0.99262189999999995</v>
      </c>
      <c r="J52">
        <v>0.626</v>
      </c>
      <c r="K52">
        <v>5.3514939999999997E-2</v>
      </c>
    </row>
    <row r="53" spans="1:11" x14ac:dyDescent="0.2">
      <c r="A53" t="s">
        <v>40</v>
      </c>
      <c r="B53" t="str">
        <f>VLOOKUP(simper_analysis!A36,tax_table!$1:$200,3,FALSE)</f>
        <v>Pseudomonadota</v>
      </c>
      <c r="C53" t="str">
        <f>VLOOKUP(simper_analysis!A36,tax_table!$1:$200,7,FALSE)</f>
        <v>M,-aff, ASV (Enterobacterales order)</v>
      </c>
      <c r="D53" s="1">
        <v>1.059546E-3</v>
      </c>
      <c r="E53">
        <v>4.5649432999999998E-3</v>
      </c>
      <c r="F53">
        <v>0.23210500000000001</v>
      </c>
      <c r="G53">
        <v>0.12552667000000001</v>
      </c>
      <c r="H53">
        <v>9.4793722999999996E-2</v>
      </c>
      <c r="I53">
        <v>0.9404614</v>
      </c>
      <c r="J53">
        <v>0.63100000000000001</v>
      </c>
      <c r="K53">
        <v>0.23625835000000001</v>
      </c>
    </row>
    <row r="54" spans="1:11" x14ac:dyDescent="0.2">
      <c r="A54" t="s">
        <v>31</v>
      </c>
      <c r="B54" t="str">
        <f>VLOOKUP(simper_analysis!A20,tax_table!$1:$200,3,FALSE)</f>
        <v>Pseudomonadota</v>
      </c>
      <c r="C54" t="str">
        <f>VLOOKUP(simper_analysis!A20,tax_table!$1:$200,7,FALSE)</f>
        <v>Rickettsia</v>
      </c>
      <c r="D54" s="1">
        <v>1.9922870000000001E-3</v>
      </c>
      <c r="E54">
        <v>6.4744579999999998E-3</v>
      </c>
      <c r="F54">
        <v>0.30771480000000001</v>
      </c>
      <c r="G54">
        <v>0.38712259999999998</v>
      </c>
      <c r="H54">
        <v>4.6266455999999997E-2</v>
      </c>
      <c r="I54">
        <v>0.88754770000000005</v>
      </c>
      <c r="J54">
        <v>0.64400000000000002</v>
      </c>
      <c r="K54">
        <v>0.44424148000000002</v>
      </c>
    </row>
    <row r="55" spans="1:11" x14ac:dyDescent="0.2">
      <c r="A55" t="s">
        <v>74</v>
      </c>
      <c r="B55" t="str">
        <f>VLOOKUP(simper_analysis!A70,tax_table!$1:$200,3,FALSE)</f>
        <v>Actinomycetota</v>
      </c>
      <c r="C55" t="str">
        <f>VLOOKUP(simper_analysis!A70,tax_table!$1:$200,7,FALSE)</f>
        <v>Rhodococcus</v>
      </c>
      <c r="D55" s="1">
        <v>3.374831E-4</v>
      </c>
      <c r="E55">
        <v>5.2544430000000001E-4</v>
      </c>
      <c r="F55">
        <v>0.6422814</v>
      </c>
      <c r="G55">
        <v>6.2216340000000002E-2</v>
      </c>
      <c r="H55">
        <v>1.9786365E-2</v>
      </c>
      <c r="I55">
        <v>0.98896419999999996</v>
      </c>
      <c r="J55">
        <v>0.64500000000000002</v>
      </c>
      <c r="K55">
        <v>7.5252230000000003E-2</v>
      </c>
    </row>
    <row r="56" spans="1:11" x14ac:dyDescent="0.2">
      <c r="A56" t="s">
        <v>24</v>
      </c>
      <c r="B56" t="str">
        <f>VLOOKUP(simper_analysis!A19,tax_table!$1:$200,3,FALSE)</f>
        <v>Pseudomonadota</v>
      </c>
      <c r="C56" t="str">
        <f>VLOOKUP(simper_analysis!A19,tax_table!$1:$200,7,FALSE)</f>
        <v>Midichloria</v>
      </c>
      <c r="D56" s="1">
        <v>2.066151E-3</v>
      </c>
      <c r="E56">
        <v>7.2064332E-3</v>
      </c>
      <c r="F56">
        <v>0.2867093</v>
      </c>
      <c r="G56">
        <v>0.39914905000000001</v>
      </c>
      <c r="H56">
        <v>6.1813482000000003E-2</v>
      </c>
      <c r="I56">
        <v>0.88310529999999998</v>
      </c>
      <c r="J56">
        <v>0.69099999999999995</v>
      </c>
      <c r="K56">
        <v>0.46071187000000002</v>
      </c>
    </row>
    <row r="57" spans="1:11" x14ac:dyDescent="0.2">
      <c r="A57" t="s">
        <v>58</v>
      </c>
      <c r="B57" t="str">
        <f>VLOOKUP(simper_analysis!A50,tax_table!$1:$200,3,FALSE)</f>
        <v>Pseudomonadota</v>
      </c>
      <c r="C57" t="str">
        <f>VLOOKUP(simper_analysis!A50,tax_table!$1:$200,7,FALSE)</f>
        <v>Francisella</v>
      </c>
      <c r="D57" s="1">
        <v>7.0672300000000003E-4</v>
      </c>
      <c r="E57">
        <v>2.6240879000000001E-3</v>
      </c>
      <c r="F57">
        <v>0.26932139999999999</v>
      </c>
      <c r="G57">
        <v>0.13760823</v>
      </c>
      <c r="H57">
        <v>2.0901175000000001E-2</v>
      </c>
      <c r="I57">
        <v>0.96748339999999999</v>
      </c>
      <c r="J57">
        <v>0.69399999999999995</v>
      </c>
      <c r="K57">
        <v>0.15758559</v>
      </c>
    </row>
    <row r="58" spans="1:11" x14ac:dyDescent="0.2">
      <c r="A58" t="s">
        <v>77</v>
      </c>
      <c r="B58" t="str">
        <f>VLOOKUP(simper_analysis!A72,tax_table!$1:$200,3,FALSE)</f>
        <v>Pseudomonadota</v>
      </c>
      <c r="C58" t="str">
        <f>VLOOKUP(simper_analysis!A72,tax_table!$1:$200,7,FALSE)</f>
        <v>Midichloria</v>
      </c>
      <c r="D58" s="1">
        <v>2.820497E-4</v>
      </c>
      <c r="E58">
        <v>6.244617E-4</v>
      </c>
      <c r="F58">
        <v>0.45166849999999997</v>
      </c>
      <c r="G58">
        <v>4.0958790000000002E-2</v>
      </c>
      <c r="H58">
        <v>2.4266543000000002E-2</v>
      </c>
      <c r="I58">
        <v>0.99033819999999995</v>
      </c>
      <c r="J58">
        <v>0.69799999999999995</v>
      </c>
      <c r="K58">
        <v>6.2891639999999999E-2</v>
      </c>
    </row>
    <row r="59" spans="1:11" x14ac:dyDescent="0.2">
      <c r="A59" t="s">
        <v>64</v>
      </c>
      <c r="B59" t="str">
        <f>VLOOKUP(simper_analysis!A59,tax_table!$1:$200,3,FALSE)</f>
        <v>Pseudomonadota</v>
      </c>
      <c r="C59" t="str">
        <f>VLOOKUP(simper_analysis!A59,tax_table!$1:$200,7,FALSE)</f>
        <v>Acinetobacter</v>
      </c>
      <c r="D59" s="1">
        <v>4.9315709999999996E-4</v>
      </c>
      <c r="E59">
        <v>1.4740253E-3</v>
      </c>
      <c r="F59">
        <v>0.3345649</v>
      </c>
      <c r="G59">
        <v>9.3291760000000001E-2</v>
      </c>
      <c r="H59">
        <v>1.3898373E-2</v>
      </c>
      <c r="I59">
        <v>0.97956699999999997</v>
      </c>
      <c r="J59">
        <v>0.76600000000000001</v>
      </c>
      <c r="K59">
        <v>0.10996452</v>
      </c>
    </row>
    <row r="60" spans="1:11" x14ac:dyDescent="0.2">
      <c r="A60" t="s">
        <v>51</v>
      </c>
      <c r="B60" t="str">
        <f>VLOOKUP(simper_analysis!A46,tax_table!$1:$200,3,FALSE)</f>
        <v>Pseudomonadota</v>
      </c>
      <c r="C60" t="str">
        <f>VLOOKUP(simper_analysis!A46,tax_table!$1:$200,7,FALSE)</f>
        <v>M,-aff, ASV (Comamonadaceae family)</v>
      </c>
      <c r="D60" s="1">
        <v>7.9415530000000005E-4</v>
      </c>
      <c r="E60">
        <v>3.9113396E-3</v>
      </c>
      <c r="F60">
        <v>0.2030392</v>
      </c>
      <c r="G60">
        <v>0.15056844999999999</v>
      </c>
      <c r="H60">
        <v>1.7073892E-2</v>
      </c>
      <c r="I60">
        <v>0.96090070000000005</v>
      </c>
      <c r="J60">
        <v>0.78300000000000003</v>
      </c>
      <c r="K60">
        <v>0.1770813</v>
      </c>
    </row>
    <row r="61" spans="1:11" x14ac:dyDescent="0.2">
      <c r="A61" t="s">
        <v>27</v>
      </c>
      <c r="B61" t="str">
        <f>VLOOKUP(simper_analysis!A24,tax_table!$1:$200,3,FALSE)</f>
        <v>Pseudomonadota</v>
      </c>
      <c r="C61" t="str">
        <f>VLOOKUP(simper_analysis!A24,tax_table!$1:$200,7,FALSE)</f>
        <v>Rickettsia</v>
      </c>
      <c r="D61" s="1">
        <v>1.788366E-3</v>
      </c>
      <c r="E61">
        <v>2.5641639999999999E-3</v>
      </c>
      <c r="F61">
        <v>0.69744620000000002</v>
      </c>
      <c r="G61">
        <v>0.36986859</v>
      </c>
      <c r="H61">
        <v>0.23627494700000001</v>
      </c>
      <c r="I61">
        <v>0.90445019999999998</v>
      </c>
      <c r="J61">
        <v>0.79600000000000004</v>
      </c>
      <c r="K61">
        <v>0.39877119999999999</v>
      </c>
    </row>
    <row r="62" spans="1:11" x14ac:dyDescent="0.2">
      <c r="A62" t="s">
        <v>100</v>
      </c>
      <c r="B62" t="str">
        <f>VLOOKUP(simper_analysis!A96,tax_table!$1:$200,3,FALSE)</f>
        <v>Pseudomonadota</v>
      </c>
      <c r="C62" t="str">
        <f>VLOOKUP(simper_analysis!A96,tax_table!$1:$200,7,FALSE)</f>
        <v>M,-aff, ASV (Comamonadaceae family)</v>
      </c>
      <c r="D62" s="1">
        <v>8.8733839999999997E-5</v>
      </c>
      <c r="E62">
        <v>1.9456629999999999E-4</v>
      </c>
      <c r="F62">
        <v>0.45605960000000001</v>
      </c>
      <c r="G62">
        <v>1.103609E-2</v>
      </c>
      <c r="H62">
        <v>8.2918000000000002E-3</v>
      </c>
      <c r="I62">
        <v>0.99980290000000005</v>
      </c>
      <c r="J62">
        <v>0.79800000000000004</v>
      </c>
      <c r="K62">
        <v>1.978593E-2</v>
      </c>
    </row>
    <row r="63" spans="1:11" x14ac:dyDescent="0.2">
      <c r="A63" t="s">
        <v>17</v>
      </c>
      <c r="B63" t="str">
        <f>VLOOKUP(simper_analysis!A12,tax_table!$1:$200,3,FALSE)</f>
        <v>Bacillota</v>
      </c>
      <c r="C63" t="str">
        <f>VLOOKUP(simper_analysis!A12,tax_table!$1:$200,7,FALSE)</f>
        <v>M,-aff, ASV (Bacilli class)</v>
      </c>
      <c r="D63" s="1">
        <v>3.4913869999999999E-3</v>
      </c>
      <c r="E63">
        <v>9.1019967999999996E-3</v>
      </c>
      <c r="F63">
        <v>0.3835847</v>
      </c>
      <c r="G63">
        <v>0.67925294000000003</v>
      </c>
      <c r="H63">
        <v>8.5000466999999996E-2</v>
      </c>
      <c r="I63">
        <v>0.84097259999999996</v>
      </c>
      <c r="J63">
        <v>0.79900000000000004</v>
      </c>
      <c r="K63">
        <v>0.77851183000000002</v>
      </c>
    </row>
    <row r="64" spans="1:11" x14ac:dyDescent="0.2">
      <c r="A64" t="s">
        <v>65</v>
      </c>
      <c r="B64" t="str">
        <f>VLOOKUP(simper_analysis!A61,tax_table!$1:$200,3,FALSE)</f>
        <v>Pseudomonadota</v>
      </c>
      <c r="C64" t="str">
        <f>VLOOKUP(simper_analysis!A61,tax_table!$1:$200,7,FALSE)</f>
        <v>Francisella</v>
      </c>
      <c r="D64" s="1">
        <v>4.6210499999999998E-4</v>
      </c>
      <c r="E64">
        <v>7.3750089999999996E-4</v>
      </c>
      <c r="F64">
        <v>0.62658219999999998</v>
      </c>
      <c r="G64">
        <v>7.2257920000000003E-2</v>
      </c>
      <c r="H64">
        <v>4.0213106999999998E-2</v>
      </c>
      <c r="I64">
        <v>0.98166960000000003</v>
      </c>
      <c r="J64">
        <v>0.80300000000000005</v>
      </c>
      <c r="K64">
        <v>0.10304049</v>
      </c>
    </row>
    <row r="65" spans="1:11" x14ac:dyDescent="0.2">
      <c r="A65" t="s">
        <v>21</v>
      </c>
      <c r="B65" t="str">
        <f>VLOOKUP(simper_analysis!A15,tax_table!$1:$200,3,FALSE)</f>
        <v>Pseudomonadota</v>
      </c>
      <c r="C65" t="str">
        <f>VLOOKUP(simper_analysis!A15,tax_table!$1:$200,7,FALSE)</f>
        <v>M,-aff, ASV (Enterobacterales order)</v>
      </c>
      <c r="D65" s="1">
        <v>2.8011519999999999E-3</v>
      </c>
      <c r="E65">
        <v>7.2091333999999997E-3</v>
      </c>
      <c r="F65">
        <v>0.38855600000000001</v>
      </c>
      <c r="G65">
        <v>0.51080671</v>
      </c>
      <c r="H65">
        <v>9.8346359999999994E-2</v>
      </c>
      <c r="I65">
        <v>0.86255440000000005</v>
      </c>
      <c r="J65">
        <v>0.81899999999999995</v>
      </c>
      <c r="K65">
        <v>0.62460291999999995</v>
      </c>
    </row>
    <row r="66" spans="1:11" x14ac:dyDescent="0.2">
      <c r="A66" t="s">
        <v>70</v>
      </c>
      <c r="B66" t="str">
        <f>VLOOKUP(simper_analysis!A69,tax_table!$1:$200,3,FALSE)</f>
        <v>Pseudomonadota</v>
      </c>
      <c r="C66" t="str">
        <f>VLOOKUP(simper_analysis!A69,tax_table!$1:$200,7,FALSE)</f>
        <v>Caenimonas</v>
      </c>
      <c r="D66" s="1">
        <v>3.3856799999999997E-4</v>
      </c>
      <c r="E66">
        <v>7.5538760000000004E-4</v>
      </c>
      <c r="F66">
        <v>0.4482043</v>
      </c>
      <c r="G66">
        <v>4.6500310000000003E-2</v>
      </c>
      <c r="H66">
        <v>3.2380896999999999E-2</v>
      </c>
      <c r="I66">
        <v>0.98821170000000003</v>
      </c>
      <c r="J66">
        <v>0.82499999999999996</v>
      </c>
      <c r="K66">
        <v>7.5494119999999998E-2</v>
      </c>
    </row>
    <row r="67" spans="1:11" x14ac:dyDescent="0.2">
      <c r="A67" t="s">
        <v>79</v>
      </c>
      <c r="B67" t="str">
        <f>VLOOKUP(simper_analysis!A77,tax_table!$1:$200,3,FALSE)</f>
        <v>Bacillota</v>
      </c>
      <c r="C67" t="str">
        <f>VLOOKUP(simper_analysis!A77,tax_table!$1:$200,7,FALSE)</f>
        <v>Peptoniphilus</v>
      </c>
      <c r="D67" s="1">
        <v>2.3607500000000001E-4</v>
      </c>
      <c r="E67">
        <v>5.0821570000000003E-4</v>
      </c>
      <c r="F67">
        <v>0.46451730000000002</v>
      </c>
      <c r="G67">
        <v>3.7746780000000001E-2</v>
      </c>
      <c r="H67">
        <v>1.6098165000000001E-2</v>
      </c>
      <c r="I67">
        <v>0.99314829999999998</v>
      </c>
      <c r="J67">
        <v>0.82899999999999996</v>
      </c>
      <c r="K67">
        <v>5.2640159999999998E-2</v>
      </c>
    </row>
    <row r="68" spans="1:11" x14ac:dyDescent="0.2">
      <c r="A68" t="s">
        <v>52</v>
      </c>
      <c r="B68" t="str">
        <f>VLOOKUP(simper_analysis!A42,tax_table!$1:$200,3,FALSE)</f>
        <v>Pseudomonadota</v>
      </c>
      <c r="C68" t="str">
        <f>VLOOKUP(simper_analysis!A42,tax_table!$1:$200,7,FALSE)</f>
        <v>Francisella</v>
      </c>
      <c r="D68" s="1">
        <v>8.8358269999999997E-4</v>
      </c>
      <c r="E68">
        <v>3.1393797000000001E-3</v>
      </c>
      <c r="F68">
        <v>0.28145140000000002</v>
      </c>
      <c r="G68">
        <v>0.12984166</v>
      </c>
      <c r="H68">
        <v>5.5373200999999997E-2</v>
      </c>
      <c r="I68">
        <v>0.95351330000000001</v>
      </c>
      <c r="J68">
        <v>0.83199999999999996</v>
      </c>
      <c r="K68">
        <v>0.1970219</v>
      </c>
    </row>
    <row r="69" spans="1:11" x14ac:dyDescent="0.2">
      <c r="A69" t="s">
        <v>81</v>
      </c>
      <c r="B69" t="str">
        <f>VLOOKUP(simper_analysis!A74,tax_table!$1:$200,3,FALSE)</f>
        <v>Pseudomonadota</v>
      </c>
      <c r="C69" t="str">
        <f>VLOOKUP(simper_analysis!A74,tax_table!$1:$200,7,FALSE)</f>
        <v>M,-aff, ASV (Comamonadaceae family)</v>
      </c>
      <c r="D69" s="1">
        <v>2.5565270000000001E-4</v>
      </c>
      <c r="E69">
        <v>4.6368069999999997E-4</v>
      </c>
      <c r="F69">
        <v>0.55135500000000004</v>
      </c>
      <c r="G69">
        <v>3.7384639999999997E-2</v>
      </c>
      <c r="H69">
        <v>2.3292219999999999E-2</v>
      </c>
      <c r="I69">
        <v>0.99152019999999996</v>
      </c>
      <c r="J69">
        <v>0.83599999999999997</v>
      </c>
      <c r="K69">
        <v>5.7005609999999998E-2</v>
      </c>
    </row>
    <row r="70" spans="1:11" x14ac:dyDescent="0.2">
      <c r="A70" t="s">
        <v>29</v>
      </c>
      <c r="B70" t="str">
        <f>VLOOKUP(simper_analysis!A18,tax_table!$1:$200,3,FALSE)</f>
        <v>Actinomycetota</v>
      </c>
      <c r="C70" t="str">
        <f>VLOOKUP(simper_analysis!A18,tax_table!$1:$200,7,FALSE)</f>
        <v>Mycobacterium</v>
      </c>
      <c r="D70" s="1">
        <v>2.08398E-3</v>
      </c>
      <c r="E70">
        <v>5.4055657999999996E-3</v>
      </c>
      <c r="F70">
        <v>0.3855248</v>
      </c>
      <c r="G70">
        <v>0.38388987000000002</v>
      </c>
      <c r="H70">
        <v>6.8082530000000002E-2</v>
      </c>
      <c r="I70">
        <v>0.87849820000000001</v>
      </c>
      <c r="J70">
        <v>0.84599999999999997</v>
      </c>
      <c r="K70">
        <v>0.46468725</v>
      </c>
    </row>
    <row r="71" spans="1:11" x14ac:dyDescent="0.2">
      <c r="A71" t="s">
        <v>90</v>
      </c>
      <c r="B71" t="str">
        <f>VLOOKUP(simper_analysis!A82,tax_table!$1:$200,3,FALSE)</f>
        <v>Actinomycetota</v>
      </c>
      <c r="C71" t="str">
        <f>VLOOKUP(simper_analysis!A82,tax_table!$1:$200,7,FALSE)</f>
        <v>Corynebacterium</v>
      </c>
      <c r="D71" s="1">
        <v>1.8494860000000001E-4</v>
      </c>
      <c r="E71">
        <v>4.0058159999999999E-4</v>
      </c>
      <c r="F71">
        <v>0.4617001</v>
      </c>
      <c r="G71">
        <v>2.8775640000000002E-2</v>
      </c>
      <c r="H71">
        <v>1.1444479E-2</v>
      </c>
      <c r="I71">
        <v>0.99540410000000001</v>
      </c>
      <c r="J71">
        <v>0.85299999999999998</v>
      </c>
      <c r="K71">
        <v>4.1239959999999999E-2</v>
      </c>
    </row>
    <row r="72" spans="1:11" x14ac:dyDescent="0.2">
      <c r="A72" t="s">
        <v>95</v>
      </c>
      <c r="B72" t="str">
        <f>VLOOKUP(simper_analysis!A94,tax_table!$1:$200,3,FALSE)</f>
        <v>Bacillota</v>
      </c>
      <c r="C72" t="str">
        <f>VLOOKUP(simper_analysis!A94,tax_table!$1:$200,7,FALSE)</f>
        <v>Staphylococcus</v>
      </c>
      <c r="D72" s="1">
        <v>1.1594020000000001E-4</v>
      </c>
      <c r="E72">
        <v>2.5903420000000001E-4</v>
      </c>
      <c r="F72">
        <v>0.4475865</v>
      </c>
      <c r="G72">
        <v>1.4867389999999999E-2</v>
      </c>
      <c r="H72">
        <v>1.066046E-2</v>
      </c>
      <c r="I72">
        <v>0.99935980000000002</v>
      </c>
      <c r="J72">
        <v>0.85599999999999998</v>
      </c>
      <c r="K72">
        <v>2.5852429999999999E-2</v>
      </c>
    </row>
    <row r="73" spans="1:11" x14ac:dyDescent="0.2">
      <c r="A73" t="s">
        <v>57</v>
      </c>
      <c r="B73" t="str">
        <f>VLOOKUP(simper_analysis!A51,tax_table!$1:$200,3,FALSE)</f>
        <v>Pseudomonadota</v>
      </c>
      <c r="C73" t="str">
        <f>VLOOKUP(simper_analysis!A51,tax_table!$1:$200,7,FALSE)</f>
        <v>Halomonas</v>
      </c>
      <c r="D73" s="1">
        <v>6.6414290000000003E-4</v>
      </c>
      <c r="E73">
        <v>2.0114277999999999E-3</v>
      </c>
      <c r="F73">
        <v>0.3301848</v>
      </c>
      <c r="G73">
        <v>0.12455452</v>
      </c>
      <c r="H73">
        <v>2.2499888999999999E-2</v>
      </c>
      <c r="I73">
        <v>0.9689643</v>
      </c>
      <c r="J73">
        <v>0.85799999999999998</v>
      </c>
      <c r="K73">
        <v>0.14809105</v>
      </c>
    </row>
    <row r="74" spans="1:11" x14ac:dyDescent="0.2">
      <c r="A74" t="s">
        <v>93</v>
      </c>
      <c r="B74" t="str">
        <f>VLOOKUP(simper_analysis!A88,tax_table!$1:$200,3,FALSE)</f>
        <v>Actinomycetota</v>
      </c>
      <c r="C74" t="str">
        <f>VLOOKUP(simper_analysis!A88,tax_table!$1:$200,7,FALSE)</f>
        <v>Corynebacterium</v>
      </c>
      <c r="D74" s="1">
        <v>1.4409730000000001E-4</v>
      </c>
      <c r="E74">
        <v>2.8697370000000001E-4</v>
      </c>
      <c r="F74">
        <v>0.50212730000000005</v>
      </c>
      <c r="G74">
        <v>1.9159209999999999E-2</v>
      </c>
      <c r="H74">
        <v>1.2890634999999999E-2</v>
      </c>
      <c r="I74">
        <v>0.99758829999999998</v>
      </c>
      <c r="J74">
        <v>0.87</v>
      </c>
      <c r="K74">
        <v>3.213092E-2</v>
      </c>
    </row>
    <row r="75" spans="1:11" x14ac:dyDescent="0.2">
      <c r="A75" t="s">
        <v>44</v>
      </c>
      <c r="B75" t="str">
        <f>VLOOKUP(simper_analysis!A39,tax_table!$1:$200,3,FALSE)</f>
        <v>Pseudomonadota</v>
      </c>
      <c r="C75" t="str">
        <f>VLOOKUP(simper_analysis!A39,tax_table!$1:$200,7,FALSE)</f>
        <v>Midichloria</v>
      </c>
      <c r="D75" s="1">
        <v>1.007831E-3</v>
      </c>
      <c r="E75">
        <v>5.3063983999999996E-3</v>
      </c>
      <c r="F75">
        <v>0.1899275</v>
      </c>
      <c r="G75">
        <v>0.18803085999999999</v>
      </c>
      <c r="H75">
        <v>2.6725341E-2</v>
      </c>
      <c r="I75">
        <v>0.94741249999999999</v>
      </c>
      <c r="J75">
        <v>0.872</v>
      </c>
      <c r="K75">
        <v>0.22472692</v>
      </c>
    </row>
    <row r="76" spans="1:11" x14ac:dyDescent="0.2">
      <c r="A76" t="s">
        <v>66</v>
      </c>
      <c r="B76" t="str">
        <f>VLOOKUP(simper_analysis!A62,tax_table!$1:$200,3,FALSE)</f>
        <v>Fusobacteriota</v>
      </c>
      <c r="C76" t="str">
        <f>VLOOKUP(simper_analysis!A62,tax_table!$1:$200,7,FALSE)</f>
        <v>Caviibacter</v>
      </c>
      <c r="D76" s="1">
        <v>4.2480460000000002E-4</v>
      </c>
      <c r="E76">
        <v>7.028014E-4</v>
      </c>
      <c r="F76">
        <v>0.60444469999999995</v>
      </c>
      <c r="G76">
        <v>6.3792829999999995E-2</v>
      </c>
      <c r="H76">
        <v>3.7038330000000001E-2</v>
      </c>
      <c r="I76">
        <v>0.98261690000000002</v>
      </c>
      <c r="J76">
        <v>0.879</v>
      </c>
      <c r="K76">
        <v>9.4723219999999997E-2</v>
      </c>
    </row>
    <row r="77" spans="1:11" x14ac:dyDescent="0.2">
      <c r="A77" t="s">
        <v>43</v>
      </c>
      <c r="B77" t="str">
        <f>VLOOKUP(simper_analysis!A43,tax_table!$1:$200,3,FALSE)</f>
        <v>Pseudomonadota</v>
      </c>
      <c r="C77" t="str">
        <f>VLOOKUP(simper_analysis!A43,tax_table!$1:$200,7,FALSE)</f>
        <v>Halomonas</v>
      </c>
      <c r="D77" s="1">
        <v>8.5806249999999999E-4</v>
      </c>
      <c r="E77">
        <v>4.3368824000000004E-3</v>
      </c>
      <c r="F77">
        <v>0.19785240000000001</v>
      </c>
      <c r="G77">
        <v>0.13761402</v>
      </c>
      <c r="H77">
        <v>4.1830561000000002E-2</v>
      </c>
      <c r="I77">
        <v>0.95542660000000001</v>
      </c>
      <c r="J77">
        <v>0.88700000000000001</v>
      </c>
      <c r="K77">
        <v>0.19133138999999999</v>
      </c>
    </row>
    <row r="78" spans="1:11" x14ac:dyDescent="0.2">
      <c r="A78" t="s">
        <v>80</v>
      </c>
      <c r="B78" t="str">
        <f>VLOOKUP(simper_analysis!A78,tax_table!$1:$200,3,FALSE)</f>
        <v>Pseudomonadota</v>
      </c>
      <c r="C78" t="str">
        <f>VLOOKUP(simper_analysis!A78,tax_table!$1:$200,7,FALSE)</f>
        <v>Rickettsia</v>
      </c>
      <c r="D78" s="1">
        <v>2.2492240000000001E-4</v>
      </c>
      <c r="E78">
        <v>5.2541280000000001E-4</v>
      </c>
      <c r="F78">
        <v>0.4280871</v>
      </c>
      <c r="G78">
        <v>4.0991420000000001E-2</v>
      </c>
      <c r="H78">
        <v>6.9097480000000003E-3</v>
      </c>
      <c r="I78">
        <v>0.99364980000000003</v>
      </c>
      <c r="J78">
        <v>0.88800000000000001</v>
      </c>
      <c r="K78">
        <v>5.0153360000000001E-2</v>
      </c>
    </row>
    <row r="79" spans="1:11" x14ac:dyDescent="0.2">
      <c r="A79" t="s">
        <v>32</v>
      </c>
      <c r="B79" t="str">
        <f>VLOOKUP(simper_analysis!A28,tax_table!$1:$200,3,FALSE)</f>
        <v>Pseudomonadota</v>
      </c>
      <c r="C79" t="str">
        <f>VLOOKUP(simper_analysis!A28,tax_table!$1:$200,7,FALSE)</f>
        <v>Rickettsia</v>
      </c>
      <c r="D79" s="1">
        <v>1.4933959999999999E-3</v>
      </c>
      <c r="E79">
        <v>3.8642339000000002E-3</v>
      </c>
      <c r="F79">
        <v>0.38646619999999998</v>
      </c>
      <c r="G79">
        <v>0.27528384</v>
      </c>
      <c r="H79">
        <v>4.5858230999999999E-2</v>
      </c>
      <c r="I79">
        <v>0.91906109999999996</v>
      </c>
      <c r="J79">
        <v>0.92500000000000004</v>
      </c>
      <c r="K79">
        <v>0.33299842000000002</v>
      </c>
    </row>
    <row r="80" spans="1:11" x14ac:dyDescent="0.2">
      <c r="A80" t="s">
        <v>78</v>
      </c>
      <c r="B80" t="str">
        <f>VLOOKUP(simper_analysis!A79,tax_table!$1:$200,3,FALSE)</f>
        <v>Bacillota</v>
      </c>
      <c r="C80" t="str">
        <f>VLOOKUP(simper_analysis!A79,tax_table!$1:$200,7,FALSE)</f>
        <v>Streptococcus</v>
      </c>
      <c r="D80" s="1">
        <v>2.1533509999999999E-4</v>
      </c>
      <c r="E80">
        <v>4.8887379999999997E-4</v>
      </c>
      <c r="F80">
        <v>0.44047190000000003</v>
      </c>
      <c r="G80">
        <v>3.017539E-2</v>
      </c>
      <c r="H80">
        <v>1.7724955000000001E-2</v>
      </c>
      <c r="I80">
        <v>0.99412999999999996</v>
      </c>
      <c r="J80">
        <v>0.92700000000000005</v>
      </c>
      <c r="K80">
        <v>4.8015580000000002E-2</v>
      </c>
    </row>
    <row r="81" spans="1:11" x14ac:dyDescent="0.2">
      <c r="A81" t="s">
        <v>71</v>
      </c>
      <c r="B81" t="str">
        <f>VLOOKUP(simper_analysis!A65,tax_table!$1:$200,3,FALSE)</f>
        <v>Actinomycetota</v>
      </c>
      <c r="C81" t="str">
        <f>VLOOKUP(simper_analysis!A65,tax_table!$1:$200,7,FALSE)</f>
        <v>Williamsia</v>
      </c>
      <c r="D81" s="1">
        <v>3.6084929999999999E-4</v>
      </c>
      <c r="E81">
        <v>8.1757900000000003E-4</v>
      </c>
      <c r="F81">
        <v>0.44136320000000001</v>
      </c>
      <c r="G81">
        <v>5.8440020000000002E-2</v>
      </c>
      <c r="H81">
        <v>2.5621168E-2</v>
      </c>
      <c r="I81">
        <v>0.98514950000000001</v>
      </c>
      <c r="J81">
        <v>0.92900000000000005</v>
      </c>
      <c r="K81">
        <v>8.0462439999999996E-2</v>
      </c>
    </row>
    <row r="82" spans="1:11" x14ac:dyDescent="0.2">
      <c r="A82" t="s">
        <v>35</v>
      </c>
      <c r="B82" t="str">
        <f>VLOOKUP(simper_analysis!A32,tax_table!$1:$200,3,FALSE)</f>
        <v>Pseudomonadota</v>
      </c>
      <c r="C82" t="str">
        <f>VLOOKUP(simper_analysis!A32,tax_table!$1:$200,7,FALSE)</f>
        <v>Midichloria</v>
      </c>
      <c r="D82" s="1">
        <v>1.227484E-3</v>
      </c>
      <c r="E82">
        <v>5.8975787999999999E-3</v>
      </c>
      <c r="F82">
        <v>0.2081336</v>
      </c>
      <c r="G82">
        <v>0.20006878</v>
      </c>
      <c r="H82">
        <v>5.5627609000000001E-2</v>
      </c>
      <c r="I82">
        <v>0.9305715</v>
      </c>
      <c r="J82">
        <v>0.93</v>
      </c>
      <c r="K82">
        <v>0.27370528</v>
      </c>
    </row>
    <row r="83" spans="1:11" x14ac:dyDescent="0.2">
      <c r="A83" t="s">
        <v>69</v>
      </c>
      <c r="B83" t="str">
        <f>VLOOKUP(simper_analysis!A67,tax_table!$1:$200,3,FALSE)</f>
        <v>Bacillota</v>
      </c>
      <c r="C83" t="str">
        <f>VLOOKUP(simper_analysis!A67,tax_table!$1:$200,7,FALSE)</f>
        <v>Staphylococcus</v>
      </c>
      <c r="D83" s="1">
        <v>3.4204560000000001E-4</v>
      </c>
      <c r="E83">
        <v>8.5054140000000004E-4</v>
      </c>
      <c r="F83">
        <v>0.40215050000000002</v>
      </c>
      <c r="G83">
        <v>5.1504689999999999E-2</v>
      </c>
      <c r="H83">
        <v>2.7882272E-2</v>
      </c>
      <c r="I83">
        <v>0.98669910000000005</v>
      </c>
      <c r="J83">
        <v>0.94099999999999995</v>
      </c>
      <c r="K83">
        <v>7.6269569999999995E-2</v>
      </c>
    </row>
    <row r="84" spans="1:11" x14ac:dyDescent="0.2">
      <c r="A84" t="s">
        <v>89</v>
      </c>
      <c r="B84" t="str">
        <f>VLOOKUP(simper_analysis!A84,tax_table!$1:$200,3,FALSE)</f>
        <v>Pseudomonadota</v>
      </c>
      <c r="C84" t="str">
        <f>VLOOKUP(simper_analysis!A84,tax_table!$1:$200,7,FALSE)</f>
        <v>M,-aff, ASV (Comamonadaceae family)</v>
      </c>
      <c r="D84" s="1">
        <v>1.6944050000000001E-4</v>
      </c>
      <c r="E84">
        <v>2.596508E-4</v>
      </c>
      <c r="F84">
        <v>0.65257069999999995</v>
      </c>
      <c r="G84">
        <v>2.6940970000000002E-2</v>
      </c>
      <c r="H84">
        <v>1.3095847000000001E-2</v>
      </c>
      <c r="I84">
        <v>0.99618169999999995</v>
      </c>
      <c r="J84">
        <v>0.94299999999999995</v>
      </c>
      <c r="K84">
        <v>3.7781969999999998E-2</v>
      </c>
    </row>
    <row r="85" spans="1:11" x14ac:dyDescent="0.2">
      <c r="A85" t="s">
        <v>101</v>
      </c>
      <c r="B85" t="str">
        <f>VLOOKUP(simper_analysis!A97,tax_table!$1:$200,3,FALSE)</f>
        <v>Actinomycetota</v>
      </c>
      <c r="C85" t="str">
        <f>VLOOKUP(simper_analysis!A97,tax_table!$1:$200,7,FALSE)</f>
        <v>Corynebacterium</v>
      </c>
      <c r="D85" s="1">
        <v>8.8408880000000005E-5</v>
      </c>
      <c r="E85">
        <v>2.0235819999999999E-4</v>
      </c>
      <c r="F85">
        <v>0.43689289999999997</v>
      </c>
      <c r="G85">
        <v>1.427349E-2</v>
      </c>
      <c r="H85">
        <v>4.5111300000000003E-3</v>
      </c>
      <c r="I85">
        <v>1</v>
      </c>
      <c r="J85">
        <v>0.95899999999999996</v>
      </c>
      <c r="K85">
        <v>1.971347E-2</v>
      </c>
    </row>
    <row r="86" spans="1:11" x14ac:dyDescent="0.2">
      <c r="A86" t="s">
        <v>99</v>
      </c>
      <c r="B86" t="str">
        <f>VLOOKUP(simper_analysis!A95,tax_table!$1:$200,3,FALSE)</f>
        <v>Pseudomonadota</v>
      </c>
      <c r="C86" t="str">
        <f>VLOOKUP(simper_analysis!A95,tax_table!$1:$200,7,FALSE)</f>
        <v>Mannheimia</v>
      </c>
      <c r="D86" s="1">
        <v>1.099868E-4</v>
      </c>
      <c r="E86">
        <v>4.2319059999999998E-4</v>
      </c>
      <c r="F86">
        <v>0.25989899999999999</v>
      </c>
      <c r="G86">
        <v>1.7971569999999999E-2</v>
      </c>
      <c r="H86">
        <v>4.9620230000000003E-3</v>
      </c>
      <c r="I86">
        <v>0.99960499999999997</v>
      </c>
      <c r="J86">
        <v>0.96499999999999997</v>
      </c>
      <c r="K86">
        <v>2.4524939999999999E-2</v>
      </c>
    </row>
    <row r="87" spans="1:11" x14ac:dyDescent="0.2">
      <c r="A87" t="s">
        <v>9</v>
      </c>
      <c r="B87" t="str">
        <f>VLOOKUP(simper_analysis!A5,tax_table!$1:$200,3,FALSE)</f>
        <v>Pseudomonadota</v>
      </c>
      <c r="C87" t="str">
        <f>VLOOKUP(simper_analysis!A5,tax_table!$1:$200,7,FALSE)</f>
        <v>Francisella</v>
      </c>
      <c r="D87" s="1">
        <v>2.974127E-2</v>
      </c>
      <c r="E87">
        <v>6.8838413099999995E-2</v>
      </c>
      <c r="F87">
        <v>0.4320446</v>
      </c>
      <c r="G87">
        <v>5.90456877</v>
      </c>
      <c r="H87">
        <v>1.1599844029999999</v>
      </c>
      <c r="I87">
        <v>0.71015419999999996</v>
      </c>
      <c r="J87">
        <v>0.98</v>
      </c>
      <c r="K87">
        <v>6.6317285699999999</v>
      </c>
    </row>
    <row r="88" spans="1:11" x14ac:dyDescent="0.2">
      <c r="A88" t="s">
        <v>25</v>
      </c>
      <c r="B88" t="str">
        <f>VLOOKUP(simper_analysis!A25,tax_table!$1:$200,3,FALSE)</f>
        <v>Pseudomonadota</v>
      </c>
      <c r="C88" t="str">
        <f>VLOOKUP(simper_analysis!A25,tax_table!$1:$200,7,FALSE)</f>
        <v>Rickettsia</v>
      </c>
      <c r="D88" s="1">
        <v>1.7767600000000001E-3</v>
      </c>
      <c r="E88">
        <v>6.3209405000000003E-3</v>
      </c>
      <c r="F88">
        <v>0.28109109999999998</v>
      </c>
      <c r="G88">
        <v>0.32186647000000002</v>
      </c>
      <c r="H88">
        <v>6.7042834999999995E-2</v>
      </c>
      <c r="I88">
        <v>0.908412</v>
      </c>
      <c r="J88">
        <v>0.98199999999999998</v>
      </c>
      <c r="K88">
        <v>0.39618329000000002</v>
      </c>
    </row>
    <row r="89" spans="1:11" x14ac:dyDescent="0.2">
      <c r="A89" t="s">
        <v>92</v>
      </c>
      <c r="B89" t="str">
        <f>VLOOKUP(simper_analysis!A87,tax_table!$1:$200,3,FALSE)</f>
        <v>Pseudomonadota</v>
      </c>
      <c r="C89" t="str">
        <f>VLOOKUP(simper_analysis!A87,tax_table!$1:$200,7,FALSE)</f>
        <v>Midichloria</v>
      </c>
      <c r="D89" s="1">
        <v>1.5226549999999999E-4</v>
      </c>
      <c r="E89">
        <v>2.5827970000000001E-4</v>
      </c>
      <c r="F89">
        <v>0.58953710000000004</v>
      </c>
      <c r="G89">
        <v>2.2563130000000001E-2</v>
      </c>
      <c r="H89">
        <v>1.2107293E-2</v>
      </c>
      <c r="I89">
        <v>0.99726700000000001</v>
      </c>
      <c r="J89">
        <v>0.98599999999999999</v>
      </c>
      <c r="K89">
        <v>3.3952259999999998E-2</v>
      </c>
    </row>
    <row r="90" spans="1:11" x14ac:dyDescent="0.2">
      <c r="A90" t="s">
        <v>63</v>
      </c>
      <c r="B90" t="str">
        <f>VLOOKUP(simper_analysis!A58,tax_table!$1:$200,3,FALSE)</f>
        <v>Pseudomonadota</v>
      </c>
      <c r="C90" t="str">
        <f>VLOOKUP(simper_analysis!A58,tax_table!$1:$200,7,FALSE)</f>
        <v>Comamonas</v>
      </c>
      <c r="D90" s="1">
        <v>5.0615589999999998E-4</v>
      </c>
      <c r="E90">
        <v>2.4052871999999999E-3</v>
      </c>
      <c r="F90">
        <v>0.2104347</v>
      </c>
      <c r="G90">
        <v>8.8798539999999995E-2</v>
      </c>
      <c r="H90">
        <v>1.6701015E-2</v>
      </c>
      <c r="I90">
        <v>0.97846739999999999</v>
      </c>
      <c r="J90">
        <v>0.98699999999999999</v>
      </c>
      <c r="K90">
        <v>0.11286301</v>
      </c>
    </row>
    <row r="91" spans="1:11" x14ac:dyDescent="0.2">
      <c r="A91" t="s">
        <v>96</v>
      </c>
      <c r="B91" t="str">
        <f>VLOOKUP(simper_analysis!A93,tax_table!$1:$200,3,FALSE)</f>
        <v>Pseudomonadota</v>
      </c>
      <c r="C91" t="str">
        <f>VLOOKUP(simper_analysis!A93,tax_table!$1:$200,7,FALSE)</f>
        <v>Midichloria</v>
      </c>
      <c r="D91" s="1">
        <v>1.3181710000000001E-4</v>
      </c>
      <c r="E91">
        <v>2.8245450000000002E-4</v>
      </c>
      <c r="F91">
        <v>0.4666845</v>
      </c>
      <c r="G91">
        <v>1.8997819999999999E-2</v>
      </c>
      <c r="H91">
        <v>1.0057269000000001E-2</v>
      </c>
      <c r="I91">
        <v>0.99910120000000002</v>
      </c>
      <c r="J91">
        <v>0.98699999999999999</v>
      </c>
      <c r="K91">
        <v>2.9392680000000001E-2</v>
      </c>
    </row>
    <row r="92" spans="1:11" x14ac:dyDescent="0.2">
      <c r="A92" t="s">
        <v>87</v>
      </c>
      <c r="B92" t="str">
        <f>VLOOKUP(simper_analysis!A86,tax_table!$1:$200,3,FALSE)</f>
        <v>Pseudomonadota</v>
      </c>
      <c r="C92" t="str">
        <f>VLOOKUP(simper_analysis!A86,tax_table!$1:$200,7,FALSE)</f>
        <v>Pseudomonas</v>
      </c>
      <c r="D92" s="1">
        <v>1.653499E-4</v>
      </c>
      <c r="E92">
        <v>2.6986309999999999E-4</v>
      </c>
      <c r="F92">
        <v>0.61271779999999998</v>
      </c>
      <c r="G92">
        <v>2.7200780000000001E-2</v>
      </c>
      <c r="H92">
        <v>1.1035269E-2</v>
      </c>
      <c r="I92">
        <v>0.99692749999999997</v>
      </c>
      <c r="J92">
        <v>0.98799999999999999</v>
      </c>
      <c r="K92">
        <v>3.6869850000000003E-2</v>
      </c>
    </row>
    <row r="93" spans="1:11" x14ac:dyDescent="0.2">
      <c r="A93" t="s">
        <v>48</v>
      </c>
      <c r="B93" t="str">
        <f>VLOOKUP(simper_analysis!A47,tax_table!$1:$200,3,FALSE)</f>
        <v>Pseudomonadota</v>
      </c>
      <c r="C93" t="str">
        <f>VLOOKUP(simper_analysis!A47,tax_table!$1:$200,7,FALSE)</f>
        <v>Rickettsia</v>
      </c>
      <c r="D93" s="1">
        <v>7.5019850000000005E-4</v>
      </c>
      <c r="E93">
        <v>2.0632650999999999E-3</v>
      </c>
      <c r="F93">
        <v>0.36359770000000002</v>
      </c>
      <c r="G93">
        <v>0.13180948000000001</v>
      </c>
      <c r="H93">
        <v>5.0486923000000003E-2</v>
      </c>
      <c r="I93">
        <v>0.96257349999999997</v>
      </c>
      <c r="J93">
        <v>0.99299999999999999</v>
      </c>
      <c r="K93">
        <v>0.16727980000000001</v>
      </c>
    </row>
    <row r="94" spans="1:11" x14ac:dyDescent="0.2">
      <c r="A94" t="s">
        <v>62</v>
      </c>
      <c r="B94" t="str">
        <f>VLOOKUP(simper_analysis!A56,tax_table!$1:$200,3,FALSE)</f>
        <v>Actinomycetota</v>
      </c>
      <c r="C94" t="str">
        <f>VLOOKUP(simper_analysis!A56,tax_table!$1:$200,7,FALSE)</f>
        <v>Corynebacterium</v>
      </c>
      <c r="D94" s="1">
        <v>6.1152169999999998E-4</v>
      </c>
      <c r="E94">
        <v>2.4572370000000001E-3</v>
      </c>
      <c r="F94">
        <v>0.24886559999999999</v>
      </c>
      <c r="G94">
        <v>0.10968108</v>
      </c>
      <c r="H94">
        <v>2.2685321000000001E-2</v>
      </c>
      <c r="I94">
        <v>0.97604460000000004</v>
      </c>
      <c r="J94">
        <v>0.996</v>
      </c>
      <c r="K94">
        <v>0.13635754</v>
      </c>
    </row>
    <row r="95" spans="1:11" x14ac:dyDescent="0.2">
      <c r="A95" t="s">
        <v>82</v>
      </c>
      <c r="B95" t="str">
        <f>VLOOKUP(simper_analysis!A75,tax_table!$1:$200,3,FALSE)</f>
        <v>Pseudomonadota</v>
      </c>
      <c r="C95" t="str">
        <f>VLOOKUP(simper_analysis!A75,tax_table!$1:$200,7,FALSE)</f>
        <v>Pseudomonas</v>
      </c>
      <c r="D95" s="1">
        <v>2.5406849999999999E-4</v>
      </c>
      <c r="E95">
        <v>5.7853199999999998E-4</v>
      </c>
      <c r="F95">
        <v>0.43916070000000001</v>
      </c>
      <c r="G95">
        <v>3.9496709999999997E-2</v>
      </c>
      <c r="H95">
        <v>1.9444119999999999E-2</v>
      </c>
      <c r="I95">
        <v>0.99208669999999999</v>
      </c>
      <c r="J95">
        <v>0.997</v>
      </c>
      <c r="K95">
        <v>5.6652380000000002E-2</v>
      </c>
    </row>
    <row r="96" spans="1:11" x14ac:dyDescent="0.2">
      <c r="A96" t="s">
        <v>88</v>
      </c>
      <c r="B96" t="str">
        <f>VLOOKUP(simper_analysis!A80,tax_table!$1:$200,3,FALSE)</f>
        <v>Pseudomonadota</v>
      </c>
      <c r="C96" t="str">
        <f>VLOOKUP(simper_analysis!A80,tax_table!$1:$200,7,FALSE)</f>
        <v>Rickettsia</v>
      </c>
      <c r="D96" s="1">
        <v>1.941662E-4</v>
      </c>
      <c r="E96">
        <v>3.8507260000000002E-4</v>
      </c>
      <c r="F96">
        <v>0.50423280000000004</v>
      </c>
      <c r="G96">
        <v>3.1740810000000001E-2</v>
      </c>
      <c r="H96">
        <v>1.2505551E-2</v>
      </c>
      <c r="I96">
        <v>0.99456290000000003</v>
      </c>
      <c r="J96">
        <v>0.998</v>
      </c>
      <c r="K96">
        <v>4.329533E-2</v>
      </c>
    </row>
    <row r="97" spans="1:11" x14ac:dyDescent="0.2">
      <c r="A97" t="s">
        <v>11</v>
      </c>
      <c r="B97" t="str">
        <f>VLOOKUP(simper_analysis!A7,tax_table!$1:$200,3,FALSE)</f>
        <v>Pseudomonadota</v>
      </c>
      <c r="C97" t="str">
        <f>VLOOKUP(simper_analysis!A7,tax_table!$1:$200,7,FALSE)</f>
        <v>Francisella</v>
      </c>
      <c r="D97" s="1">
        <v>1.07755E-2</v>
      </c>
      <c r="E97">
        <v>2.3016623600000001E-2</v>
      </c>
      <c r="F97">
        <v>0.46816150000000001</v>
      </c>
      <c r="G97">
        <v>1.9202201400000001</v>
      </c>
      <c r="H97">
        <v>0.631626417</v>
      </c>
      <c r="I97">
        <v>0.78813610000000001</v>
      </c>
      <c r="J97">
        <v>1</v>
      </c>
      <c r="K97">
        <v>2.4027281600000001</v>
      </c>
    </row>
  </sheetData>
  <sortState xmlns:xlrd2="http://schemas.microsoft.com/office/spreadsheetml/2017/richdata2" ref="A2:K97">
    <sortCondition ref="J2:J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D9E8-B253-ED4E-B7DF-AE96AB15FC6E}">
  <dimension ref="A1:I97"/>
  <sheetViews>
    <sheetView workbookViewId="0">
      <selection sqref="A1:I97"/>
    </sheetView>
  </sheetViews>
  <sheetFormatPr baseColWidth="10" defaultRowHeight="16" x14ac:dyDescent="0.2"/>
  <sheetData>
    <row r="1" spans="1:9" x14ac:dyDescent="0.2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</row>
    <row r="2" spans="1:9" x14ac:dyDescent="0.2">
      <c r="A2" t="s">
        <v>8</v>
      </c>
      <c r="B2" t="s">
        <v>111</v>
      </c>
      <c r="C2" t="s">
        <v>112</v>
      </c>
      <c r="D2" t="s">
        <v>113</v>
      </c>
      <c r="E2" t="s">
        <v>114</v>
      </c>
      <c r="F2" t="s">
        <v>115</v>
      </c>
      <c r="G2" t="s">
        <v>116</v>
      </c>
      <c r="H2" t="s">
        <v>117</v>
      </c>
      <c r="I2" t="s">
        <v>118</v>
      </c>
    </row>
    <row r="3" spans="1:9" x14ac:dyDescent="0.2">
      <c r="A3" t="s">
        <v>6</v>
      </c>
      <c r="B3" t="s">
        <v>111</v>
      </c>
      <c r="C3" t="s">
        <v>112</v>
      </c>
      <c r="D3" t="s">
        <v>113</v>
      </c>
      <c r="E3" t="s">
        <v>114</v>
      </c>
      <c r="F3" t="s">
        <v>119</v>
      </c>
      <c r="G3" t="s">
        <v>120</v>
      </c>
      <c r="H3" t="s">
        <v>121</v>
      </c>
      <c r="I3" t="s">
        <v>122</v>
      </c>
    </row>
    <row r="4" spans="1:9" x14ac:dyDescent="0.2">
      <c r="A4" t="s">
        <v>7</v>
      </c>
      <c r="B4" t="s">
        <v>111</v>
      </c>
      <c r="C4" t="s">
        <v>112</v>
      </c>
      <c r="D4" t="s">
        <v>123</v>
      </c>
      <c r="E4" t="s">
        <v>124</v>
      </c>
      <c r="F4" t="s">
        <v>125</v>
      </c>
      <c r="G4" t="s">
        <v>126</v>
      </c>
      <c r="H4" t="s">
        <v>117</v>
      </c>
      <c r="I4" t="s">
        <v>127</v>
      </c>
    </row>
    <row r="5" spans="1:9" x14ac:dyDescent="0.2">
      <c r="A5" t="s">
        <v>9</v>
      </c>
      <c r="B5" t="s">
        <v>111</v>
      </c>
      <c r="C5" t="s">
        <v>112</v>
      </c>
      <c r="D5" t="s">
        <v>113</v>
      </c>
      <c r="E5" t="s">
        <v>114</v>
      </c>
      <c r="F5" t="s">
        <v>119</v>
      </c>
      <c r="G5" t="s">
        <v>120</v>
      </c>
      <c r="H5" t="s">
        <v>121</v>
      </c>
      <c r="I5" t="s">
        <v>122</v>
      </c>
    </row>
    <row r="6" spans="1:9" x14ac:dyDescent="0.2">
      <c r="A6" t="s">
        <v>30</v>
      </c>
      <c r="B6" t="s">
        <v>111</v>
      </c>
      <c r="C6" t="s">
        <v>112</v>
      </c>
      <c r="D6" t="s">
        <v>123</v>
      </c>
      <c r="E6" t="s">
        <v>124</v>
      </c>
      <c r="F6" t="s">
        <v>125</v>
      </c>
      <c r="G6" t="s">
        <v>126</v>
      </c>
      <c r="H6" t="s">
        <v>117</v>
      </c>
      <c r="I6" t="s">
        <v>127</v>
      </c>
    </row>
    <row r="7" spans="1:9" x14ac:dyDescent="0.2">
      <c r="A7" t="s">
        <v>46</v>
      </c>
      <c r="B7" t="s">
        <v>111</v>
      </c>
      <c r="C7" t="s">
        <v>112</v>
      </c>
      <c r="D7" t="s">
        <v>123</v>
      </c>
      <c r="E7" t="s">
        <v>128</v>
      </c>
      <c r="F7" t="s">
        <v>129</v>
      </c>
      <c r="G7" t="s">
        <v>225</v>
      </c>
      <c r="H7" t="s">
        <v>117</v>
      </c>
      <c r="I7" t="s">
        <v>226</v>
      </c>
    </row>
    <row r="8" spans="1:9" x14ac:dyDescent="0.2">
      <c r="A8" t="s">
        <v>14</v>
      </c>
      <c r="B8" t="s">
        <v>111</v>
      </c>
      <c r="C8" t="s">
        <v>112</v>
      </c>
      <c r="D8" t="s">
        <v>113</v>
      </c>
      <c r="E8" t="s">
        <v>114</v>
      </c>
      <c r="F8" t="s">
        <v>115</v>
      </c>
      <c r="G8" t="s">
        <v>116</v>
      </c>
      <c r="H8" t="s">
        <v>117</v>
      </c>
      <c r="I8" t="s">
        <v>118</v>
      </c>
    </row>
    <row r="9" spans="1:9" x14ac:dyDescent="0.2">
      <c r="A9" t="s">
        <v>10</v>
      </c>
      <c r="B9" t="s">
        <v>111</v>
      </c>
      <c r="C9" t="s">
        <v>130</v>
      </c>
      <c r="D9" t="s">
        <v>131</v>
      </c>
      <c r="E9" t="s">
        <v>117</v>
      </c>
      <c r="F9" t="s">
        <v>117</v>
      </c>
      <c r="G9" t="s">
        <v>227</v>
      </c>
      <c r="H9" t="s">
        <v>117</v>
      </c>
      <c r="I9" t="s">
        <v>228</v>
      </c>
    </row>
    <row r="10" spans="1:9" x14ac:dyDescent="0.2">
      <c r="A10" t="s">
        <v>27</v>
      </c>
      <c r="B10" t="s">
        <v>111</v>
      </c>
      <c r="C10" t="s">
        <v>112</v>
      </c>
      <c r="D10" t="s">
        <v>123</v>
      </c>
      <c r="E10" t="s">
        <v>124</v>
      </c>
      <c r="F10" t="s">
        <v>125</v>
      </c>
      <c r="G10" t="s">
        <v>126</v>
      </c>
      <c r="H10" t="s">
        <v>117</v>
      </c>
      <c r="I10" t="s">
        <v>127</v>
      </c>
    </row>
    <row r="11" spans="1:9" x14ac:dyDescent="0.2">
      <c r="A11" t="s">
        <v>65</v>
      </c>
      <c r="B11" t="s">
        <v>111</v>
      </c>
      <c r="C11" t="s">
        <v>132</v>
      </c>
      <c r="D11" t="s">
        <v>133</v>
      </c>
      <c r="E11" t="s">
        <v>134</v>
      </c>
      <c r="F11" t="s">
        <v>135</v>
      </c>
      <c r="G11" t="s">
        <v>136</v>
      </c>
      <c r="H11" t="s">
        <v>121</v>
      </c>
      <c r="I11" t="s">
        <v>137</v>
      </c>
    </row>
    <row r="12" spans="1:9" x14ac:dyDescent="0.2">
      <c r="A12" t="s">
        <v>45</v>
      </c>
      <c r="B12" t="s">
        <v>111</v>
      </c>
      <c r="C12" t="s">
        <v>112</v>
      </c>
      <c r="D12" t="s">
        <v>123</v>
      </c>
      <c r="E12" t="s">
        <v>138</v>
      </c>
      <c r="F12" t="s">
        <v>117</v>
      </c>
      <c r="G12" t="s">
        <v>229</v>
      </c>
      <c r="H12" t="s">
        <v>117</v>
      </c>
      <c r="I12" t="s">
        <v>230</v>
      </c>
    </row>
    <row r="13" spans="1:9" x14ac:dyDescent="0.2">
      <c r="A13" t="s">
        <v>11</v>
      </c>
      <c r="B13" t="s">
        <v>111</v>
      </c>
      <c r="C13" t="s">
        <v>139</v>
      </c>
      <c r="D13" t="s">
        <v>140</v>
      </c>
      <c r="E13" t="s">
        <v>141</v>
      </c>
      <c r="F13" t="s">
        <v>142</v>
      </c>
      <c r="G13" t="s">
        <v>143</v>
      </c>
      <c r="H13" t="s">
        <v>117</v>
      </c>
      <c r="I13" t="s">
        <v>144</v>
      </c>
    </row>
    <row r="14" spans="1:9" x14ac:dyDescent="0.2">
      <c r="A14" t="s">
        <v>19</v>
      </c>
      <c r="B14" t="s">
        <v>111</v>
      </c>
      <c r="C14" t="s">
        <v>112</v>
      </c>
      <c r="D14" t="s">
        <v>113</v>
      </c>
      <c r="E14" t="s">
        <v>114</v>
      </c>
      <c r="F14" t="s">
        <v>119</v>
      </c>
      <c r="G14" t="s">
        <v>120</v>
      </c>
      <c r="H14" t="s">
        <v>121</v>
      </c>
      <c r="I14" t="s">
        <v>122</v>
      </c>
    </row>
    <row r="15" spans="1:9" x14ac:dyDescent="0.2">
      <c r="A15" t="s">
        <v>54</v>
      </c>
      <c r="B15" t="s">
        <v>111</v>
      </c>
      <c r="C15" t="s">
        <v>132</v>
      </c>
      <c r="D15" t="s">
        <v>133</v>
      </c>
      <c r="E15" t="s">
        <v>145</v>
      </c>
      <c r="F15" t="s">
        <v>146</v>
      </c>
      <c r="G15" t="s">
        <v>147</v>
      </c>
      <c r="H15" t="s">
        <v>117</v>
      </c>
      <c r="I15" t="s">
        <v>148</v>
      </c>
    </row>
    <row r="16" spans="1:9" x14ac:dyDescent="0.2">
      <c r="A16" t="s">
        <v>66</v>
      </c>
      <c r="B16" t="s">
        <v>111</v>
      </c>
      <c r="C16" t="s">
        <v>149</v>
      </c>
      <c r="D16" t="s">
        <v>150</v>
      </c>
      <c r="E16" t="s">
        <v>151</v>
      </c>
      <c r="F16" t="s">
        <v>152</v>
      </c>
      <c r="G16" t="s">
        <v>153</v>
      </c>
      <c r="H16" t="s">
        <v>117</v>
      </c>
      <c r="I16" t="s">
        <v>154</v>
      </c>
    </row>
    <row r="17" spans="1:9" x14ac:dyDescent="0.2">
      <c r="A17" t="s">
        <v>15</v>
      </c>
      <c r="B17" t="s">
        <v>111</v>
      </c>
      <c r="C17" t="s">
        <v>112</v>
      </c>
      <c r="D17" t="s">
        <v>123</v>
      </c>
      <c r="E17" t="s">
        <v>155</v>
      </c>
      <c r="F17" t="s">
        <v>156</v>
      </c>
      <c r="G17" t="s">
        <v>231</v>
      </c>
      <c r="H17" t="s">
        <v>117</v>
      </c>
      <c r="I17" t="s">
        <v>232</v>
      </c>
    </row>
    <row r="18" spans="1:9" x14ac:dyDescent="0.2">
      <c r="A18" t="s">
        <v>22</v>
      </c>
      <c r="B18" t="s">
        <v>111</v>
      </c>
      <c r="C18" t="s">
        <v>112</v>
      </c>
      <c r="D18" t="s">
        <v>113</v>
      </c>
      <c r="E18" t="s">
        <v>114</v>
      </c>
      <c r="F18" t="s">
        <v>119</v>
      </c>
      <c r="G18" t="s">
        <v>120</v>
      </c>
      <c r="H18" t="s">
        <v>121</v>
      </c>
      <c r="I18" t="s">
        <v>122</v>
      </c>
    </row>
    <row r="19" spans="1:9" x14ac:dyDescent="0.2">
      <c r="A19" t="s">
        <v>47</v>
      </c>
      <c r="B19" t="s">
        <v>111</v>
      </c>
      <c r="C19" t="s">
        <v>112</v>
      </c>
      <c r="D19" t="s">
        <v>113</v>
      </c>
      <c r="E19" t="s">
        <v>114</v>
      </c>
      <c r="F19" t="s">
        <v>119</v>
      </c>
      <c r="G19" t="s">
        <v>120</v>
      </c>
      <c r="H19" t="s">
        <v>121</v>
      </c>
      <c r="I19" t="s">
        <v>122</v>
      </c>
    </row>
    <row r="20" spans="1:9" x14ac:dyDescent="0.2">
      <c r="A20" t="s">
        <v>49</v>
      </c>
      <c r="B20" t="s">
        <v>111</v>
      </c>
      <c r="C20" t="s">
        <v>112</v>
      </c>
      <c r="D20" t="s">
        <v>113</v>
      </c>
      <c r="E20" t="s">
        <v>114</v>
      </c>
      <c r="F20" t="s">
        <v>115</v>
      </c>
      <c r="G20" t="s">
        <v>116</v>
      </c>
      <c r="H20" t="s">
        <v>117</v>
      </c>
      <c r="I20" t="s">
        <v>118</v>
      </c>
    </row>
    <row r="21" spans="1:9" x14ac:dyDescent="0.2">
      <c r="A21" t="s">
        <v>25</v>
      </c>
      <c r="B21" t="s">
        <v>111</v>
      </c>
      <c r="C21" t="s">
        <v>139</v>
      </c>
      <c r="D21" t="s">
        <v>140</v>
      </c>
      <c r="E21" t="s">
        <v>141</v>
      </c>
      <c r="F21" t="s">
        <v>142</v>
      </c>
      <c r="G21" t="s">
        <v>143</v>
      </c>
      <c r="H21" t="s">
        <v>117</v>
      </c>
      <c r="I21" t="s">
        <v>144</v>
      </c>
    </row>
    <row r="22" spans="1:9" x14ac:dyDescent="0.2">
      <c r="A22" t="s">
        <v>33</v>
      </c>
      <c r="B22" t="s">
        <v>111</v>
      </c>
      <c r="C22" t="s">
        <v>112</v>
      </c>
      <c r="D22" t="s">
        <v>113</v>
      </c>
      <c r="E22" t="s">
        <v>114</v>
      </c>
      <c r="F22" t="s">
        <v>115</v>
      </c>
      <c r="G22" t="s">
        <v>116</v>
      </c>
      <c r="H22" t="s">
        <v>117</v>
      </c>
      <c r="I22" t="s">
        <v>118</v>
      </c>
    </row>
    <row r="23" spans="1:9" x14ac:dyDescent="0.2">
      <c r="A23" t="s">
        <v>12</v>
      </c>
      <c r="B23" t="s">
        <v>111</v>
      </c>
      <c r="C23" t="s">
        <v>139</v>
      </c>
      <c r="D23" t="s">
        <v>140</v>
      </c>
      <c r="E23" t="s">
        <v>141</v>
      </c>
      <c r="F23" t="s">
        <v>142</v>
      </c>
      <c r="G23" t="s">
        <v>143</v>
      </c>
      <c r="H23" t="s">
        <v>121</v>
      </c>
      <c r="I23" t="s">
        <v>144</v>
      </c>
    </row>
    <row r="24" spans="1:9" x14ac:dyDescent="0.2">
      <c r="A24" t="s">
        <v>20</v>
      </c>
      <c r="B24" t="s">
        <v>111</v>
      </c>
      <c r="C24" t="s">
        <v>112</v>
      </c>
      <c r="D24" t="s">
        <v>113</v>
      </c>
      <c r="E24" t="s">
        <v>114</v>
      </c>
      <c r="F24" t="s">
        <v>119</v>
      </c>
      <c r="G24" t="s">
        <v>120</v>
      </c>
      <c r="H24" t="s">
        <v>121</v>
      </c>
      <c r="I24" t="s">
        <v>122</v>
      </c>
    </row>
    <row r="25" spans="1:9" x14ac:dyDescent="0.2">
      <c r="A25" t="s">
        <v>36</v>
      </c>
      <c r="B25" t="s">
        <v>111</v>
      </c>
      <c r="C25" t="s">
        <v>112</v>
      </c>
      <c r="D25" t="s">
        <v>123</v>
      </c>
      <c r="E25" t="s">
        <v>155</v>
      </c>
      <c r="F25" t="s">
        <v>156</v>
      </c>
      <c r="G25" t="s">
        <v>157</v>
      </c>
      <c r="H25" t="s">
        <v>117</v>
      </c>
      <c r="I25" t="s">
        <v>158</v>
      </c>
    </row>
    <row r="26" spans="1:9" x14ac:dyDescent="0.2">
      <c r="A26" t="s">
        <v>39</v>
      </c>
      <c r="B26" t="s">
        <v>111</v>
      </c>
      <c r="C26" t="s">
        <v>112</v>
      </c>
      <c r="D26" t="s">
        <v>113</v>
      </c>
      <c r="E26" t="s">
        <v>114</v>
      </c>
      <c r="F26" t="s">
        <v>115</v>
      </c>
      <c r="G26" t="s">
        <v>116</v>
      </c>
      <c r="H26" t="s">
        <v>117</v>
      </c>
      <c r="I26" t="s">
        <v>118</v>
      </c>
    </row>
    <row r="27" spans="1:9" x14ac:dyDescent="0.2">
      <c r="A27" t="s">
        <v>77</v>
      </c>
      <c r="B27" t="s">
        <v>111</v>
      </c>
      <c r="C27" t="s">
        <v>112</v>
      </c>
      <c r="D27" t="s">
        <v>123</v>
      </c>
      <c r="E27" t="s">
        <v>128</v>
      </c>
      <c r="F27" t="s">
        <v>129</v>
      </c>
      <c r="G27" t="s">
        <v>159</v>
      </c>
      <c r="H27" t="s">
        <v>117</v>
      </c>
      <c r="I27" t="s">
        <v>160</v>
      </c>
    </row>
    <row r="28" spans="1:9" x14ac:dyDescent="0.2">
      <c r="A28" t="s">
        <v>82</v>
      </c>
      <c r="B28" t="s">
        <v>111</v>
      </c>
      <c r="C28" t="s">
        <v>112</v>
      </c>
      <c r="D28" t="s">
        <v>123</v>
      </c>
      <c r="E28" t="s">
        <v>138</v>
      </c>
      <c r="F28" t="s">
        <v>161</v>
      </c>
      <c r="G28" t="s">
        <v>162</v>
      </c>
      <c r="H28" t="s">
        <v>117</v>
      </c>
      <c r="I28" t="s">
        <v>163</v>
      </c>
    </row>
    <row r="29" spans="1:9" x14ac:dyDescent="0.2">
      <c r="A29" t="s">
        <v>26</v>
      </c>
      <c r="B29" t="s">
        <v>111</v>
      </c>
      <c r="C29" t="s">
        <v>112</v>
      </c>
      <c r="D29" t="s">
        <v>113</v>
      </c>
      <c r="E29" t="s">
        <v>114</v>
      </c>
      <c r="F29" t="s">
        <v>119</v>
      </c>
      <c r="G29" t="s">
        <v>120</v>
      </c>
      <c r="H29" t="s">
        <v>121</v>
      </c>
      <c r="I29" t="s">
        <v>122</v>
      </c>
    </row>
    <row r="30" spans="1:9" x14ac:dyDescent="0.2">
      <c r="A30" t="s">
        <v>48</v>
      </c>
      <c r="B30" t="s">
        <v>111</v>
      </c>
      <c r="C30" t="s">
        <v>112</v>
      </c>
      <c r="D30" t="s">
        <v>113</v>
      </c>
      <c r="E30" t="s">
        <v>114</v>
      </c>
      <c r="F30" t="s">
        <v>119</v>
      </c>
      <c r="G30" t="s">
        <v>120</v>
      </c>
      <c r="H30" t="s">
        <v>121</v>
      </c>
      <c r="I30" t="s">
        <v>122</v>
      </c>
    </row>
    <row r="31" spans="1:9" x14ac:dyDescent="0.2">
      <c r="A31" t="s">
        <v>16</v>
      </c>
      <c r="B31" t="s">
        <v>111</v>
      </c>
      <c r="C31" t="s">
        <v>139</v>
      </c>
      <c r="D31" t="s">
        <v>140</v>
      </c>
      <c r="E31" t="s">
        <v>141</v>
      </c>
      <c r="F31" t="s">
        <v>142</v>
      </c>
      <c r="G31" t="s">
        <v>143</v>
      </c>
      <c r="H31" t="s">
        <v>117</v>
      </c>
      <c r="I31" t="s">
        <v>144</v>
      </c>
    </row>
    <row r="32" spans="1:9" x14ac:dyDescent="0.2">
      <c r="A32" t="s">
        <v>83</v>
      </c>
      <c r="B32" t="s">
        <v>111</v>
      </c>
      <c r="C32" t="s">
        <v>112</v>
      </c>
      <c r="D32" t="s">
        <v>123</v>
      </c>
      <c r="E32" t="s">
        <v>128</v>
      </c>
      <c r="F32" t="s">
        <v>129</v>
      </c>
      <c r="G32" t="s">
        <v>225</v>
      </c>
      <c r="H32" t="s">
        <v>117</v>
      </c>
      <c r="I32" t="s">
        <v>226</v>
      </c>
    </row>
    <row r="33" spans="1:9" x14ac:dyDescent="0.2">
      <c r="A33" t="s">
        <v>59</v>
      </c>
      <c r="B33" t="s">
        <v>111</v>
      </c>
      <c r="C33" t="s">
        <v>112</v>
      </c>
      <c r="D33" t="s">
        <v>113</v>
      </c>
      <c r="E33" t="s">
        <v>114</v>
      </c>
      <c r="F33" t="s">
        <v>119</v>
      </c>
      <c r="G33" t="s">
        <v>120</v>
      </c>
      <c r="H33" t="s">
        <v>121</v>
      </c>
      <c r="I33" t="s">
        <v>122</v>
      </c>
    </row>
    <row r="34" spans="1:9" x14ac:dyDescent="0.2">
      <c r="A34" t="s">
        <v>72</v>
      </c>
      <c r="B34" t="s">
        <v>111</v>
      </c>
      <c r="C34" t="s">
        <v>112</v>
      </c>
      <c r="D34" t="s">
        <v>123</v>
      </c>
      <c r="E34" t="s">
        <v>155</v>
      </c>
      <c r="F34" t="s">
        <v>164</v>
      </c>
      <c r="G34" t="s">
        <v>165</v>
      </c>
      <c r="H34" t="s">
        <v>117</v>
      </c>
      <c r="I34" t="s">
        <v>166</v>
      </c>
    </row>
    <row r="35" spans="1:9" x14ac:dyDescent="0.2">
      <c r="A35" t="s">
        <v>69</v>
      </c>
      <c r="B35" t="s">
        <v>111</v>
      </c>
      <c r="C35" t="s">
        <v>112</v>
      </c>
      <c r="D35" t="s">
        <v>113</v>
      </c>
      <c r="E35" t="s">
        <v>114</v>
      </c>
      <c r="F35" t="s">
        <v>119</v>
      </c>
      <c r="G35" t="s">
        <v>120</v>
      </c>
      <c r="H35" t="s">
        <v>121</v>
      </c>
      <c r="I35" t="s">
        <v>122</v>
      </c>
    </row>
    <row r="36" spans="1:9" x14ac:dyDescent="0.2">
      <c r="A36" t="s">
        <v>86</v>
      </c>
      <c r="B36" t="s">
        <v>111</v>
      </c>
      <c r="C36" t="s">
        <v>112</v>
      </c>
      <c r="D36" t="s">
        <v>123</v>
      </c>
      <c r="E36" t="s">
        <v>128</v>
      </c>
      <c r="F36" t="s">
        <v>129</v>
      </c>
      <c r="G36" t="s">
        <v>159</v>
      </c>
      <c r="H36" t="s">
        <v>167</v>
      </c>
      <c r="I36" t="s">
        <v>160</v>
      </c>
    </row>
    <row r="37" spans="1:9" x14ac:dyDescent="0.2">
      <c r="A37" t="s">
        <v>88</v>
      </c>
      <c r="B37" t="s">
        <v>111</v>
      </c>
      <c r="C37" t="s">
        <v>112</v>
      </c>
      <c r="D37" t="s">
        <v>123</v>
      </c>
      <c r="E37" t="s">
        <v>128</v>
      </c>
      <c r="F37" t="s">
        <v>129</v>
      </c>
      <c r="G37" t="s">
        <v>225</v>
      </c>
      <c r="H37" t="s">
        <v>117</v>
      </c>
      <c r="I37" t="s">
        <v>226</v>
      </c>
    </row>
    <row r="38" spans="1:9" x14ac:dyDescent="0.2">
      <c r="A38" t="s">
        <v>63</v>
      </c>
      <c r="B38" t="s">
        <v>111</v>
      </c>
      <c r="C38" t="s">
        <v>112</v>
      </c>
      <c r="D38" t="s">
        <v>123</v>
      </c>
      <c r="E38" t="s">
        <v>155</v>
      </c>
      <c r="F38" t="s">
        <v>168</v>
      </c>
      <c r="G38" t="s">
        <v>169</v>
      </c>
      <c r="H38" t="s">
        <v>117</v>
      </c>
      <c r="I38" t="s">
        <v>170</v>
      </c>
    </row>
    <row r="39" spans="1:9" x14ac:dyDescent="0.2">
      <c r="A39" t="s">
        <v>23</v>
      </c>
      <c r="B39" t="s">
        <v>111</v>
      </c>
      <c r="C39" t="s">
        <v>112</v>
      </c>
      <c r="D39" t="s">
        <v>123</v>
      </c>
      <c r="E39" t="s">
        <v>124</v>
      </c>
      <c r="F39" t="s">
        <v>125</v>
      </c>
      <c r="G39" t="s">
        <v>126</v>
      </c>
      <c r="H39" t="s">
        <v>117</v>
      </c>
      <c r="I39" t="s">
        <v>127</v>
      </c>
    </row>
    <row r="40" spans="1:9" x14ac:dyDescent="0.2">
      <c r="A40" t="s">
        <v>17</v>
      </c>
      <c r="B40" t="s">
        <v>111</v>
      </c>
      <c r="C40" t="s">
        <v>139</v>
      </c>
      <c r="D40" t="s">
        <v>140</v>
      </c>
      <c r="E40" t="s">
        <v>141</v>
      </c>
      <c r="F40" t="s">
        <v>171</v>
      </c>
      <c r="G40" t="s">
        <v>172</v>
      </c>
      <c r="H40" t="s">
        <v>117</v>
      </c>
      <c r="I40" t="s">
        <v>173</v>
      </c>
    </row>
    <row r="41" spans="1:9" x14ac:dyDescent="0.2">
      <c r="A41" t="s">
        <v>100</v>
      </c>
      <c r="B41" t="s">
        <v>111</v>
      </c>
      <c r="C41" t="s">
        <v>149</v>
      </c>
      <c r="D41" t="s">
        <v>150</v>
      </c>
      <c r="E41" t="s">
        <v>151</v>
      </c>
      <c r="F41" t="s">
        <v>174</v>
      </c>
      <c r="G41" t="s">
        <v>175</v>
      </c>
      <c r="H41" t="s">
        <v>117</v>
      </c>
      <c r="I41" t="s">
        <v>176</v>
      </c>
    </row>
    <row r="42" spans="1:9" x14ac:dyDescent="0.2">
      <c r="A42" t="s">
        <v>21</v>
      </c>
      <c r="B42" t="s">
        <v>111</v>
      </c>
      <c r="C42" t="s">
        <v>139</v>
      </c>
      <c r="D42" t="s">
        <v>140</v>
      </c>
      <c r="E42" t="s">
        <v>141</v>
      </c>
      <c r="F42" t="s">
        <v>171</v>
      </c>
      <c r="G42" t="s">
        <v>172</v>
      </c>
      <c r="H42" t="s">
        <v>117</v>
      </c>
      <c r="I42" t="s">
        <v>173</v>
      </c>
    </row>
    <row r="43" spans="1:9" x14ac:dyDescent="0.2">
      <c r="A43" t="s">
        <v>52</v>
      </c>
      <c r="B43" t="s">
        <v>111</v>
      </c>
      <c r="C43" t="s">
        <v>149</v>
      </c>
      <c r="D43" t="s">
        <v>150</v>
      </c>
      <c r="E43" t="s">
        <v>151</v>
      </c>
      <c r="F43" t="s">
        <v>152</v>
      </c>
      <c r="G43" t="s">
        <v>153</v>
      </c>
      <c r="H43" t="s">
        <v>117</v>
      </c>
      <c r="I43" t="s">
        <v>154</v>
      </c>
    </row>
    <row r="44" spans="1:9" x14ac:dyDescent="0.2">
      <c r="A44" t="s">
        <v>37</v>
      </c>
      <c r="B44" t="s">
        <v>111</v>
      </c>
      <c r="C44" t="s">
        <v>112</v>
      </c>
      <c r="D44" t="s">
        <v>113</v>
      </c>
      <c r="E44" t="s">
        <v>114</v>
      </c>
      <c r="F44" t="s">
        <v>119</v>
      </c>
      <c r="G44" t="s">
        <v>120</v>
      </c>
      <c r="H44" t="s">
        <v>121</v>
      </c>
      <c r="I44" t="s">
        <v>122</v>
      </c>
    </row>
    <row r="45" spans="1:9" x14ac:dyDescent="0.2">
      <c r="A45" t="s">
        <v>60</v>
      </c>
      <c r="B45" t="s">
        <v>111</v>
      </c>
      <c r="C45" t="s">
        <v>112</v>
      </c>
      <c r="D45" t="s">
        <v>123</v>
      </c>
      <c r="E45" t="s">
        <v>155</v>
      </c>
      <c r="F45" t="s">
        <v>164</v>
      </c>
      <c r="G45" t="s">
        <v>165</v>
      </c>
      <c r="H45" t="s">
        <v>117</v>
      </c>
      <c r="I45" t="s">
        <v>166</v>
      </c>
    </row>
    <row r="46" spans="1:9" x14ac:dyDescent="0.2">
      <c r="A46" t="s">
        <v>73</v>
      </c>
      <c r="B46" t="s">
        <v>111</v>
      </c>
      <c r="C46" t="s">
        <v>112</v>
      </c>
      <c r="D46" t="s">
        <v>113</v>
      </c>
      <c r="E46" t="s">
        <v>114</v>
      </c>
      <c r="F46" t="s">
        <v>115</v>
      </c>
      <c r="G46" t="s">
        <v>116</v>
      </c>
      <c r="H46" t="s">
        <v>177</v>
      </c>
      <c r="I46" t="s">
        <v>118</v>
      </c>
    </row>
    <row r="47" spans="1:9" x14ac:dyDescent="0.2">
      <c r="A47" t="s">
        <v>98</v>
      </c>
      <c r="B47" t="s">
        <v>111</v>
      </c>
      <c r="C47" t="s">
        <v>112</v>
      </c>
      <c r="D47" t="s">
        <v>123</v>
      </c>
      <c r="E47" t="s">
        <v>138</v>
      </c>
      <c r="F47" t="s">
        <v>117</v>
      </c>
      <c r="G47" t="s">
        <v>229</v>
      </c>
      <c r="H47" t="s">
        <v>117</v>
      </c>
      <c r="I47" t="s">
        <v>230</v>
      </c>
    </row>
    <row r="48" spans="1:9" x14ac:dyDescent="0.2">
      <c r="A48" t="s">
        <v>43</v>
      </c>
      <c r="B48" t="s">
        <v>111</v>
      </c>
      <c r="C48" t="s">
        <v>130</v>
      </c>
      <c r="D48" t="s">
        <v>178</v>
      </c>
      <c r="E48" t="s">
        <v>179</v>
      </c>
      <c r="F48" t="s">
        <v>180</v>
      </c>
      <c r="G48" t="s">
        <v>181</v>
      </c>
      <c r="H48" t="s">
        <v>182</v>
      </c>
      <c r="I48" t="s">
        <v>183</v>
      </c>
    </row>
    <row r="49" spans="1:9" x14ac:dyDescent="0.2">
      <c r="A49" t="s">
        <v>58</v>
      </c>
      <c r="B49" t="s">
        <v>111</v>
      </c>
      <c r="C49" t="s">
        <v>112</v>
      </c>
      <c r="D49" t="s">
        <v>123</v>
      </c>
      <c r="E49" t="s">
        <v>184</v>
      </c>
      <c r="F49" t="s">
        <v>185</v>
      </c>
      <c r="G49" t="s">
        <v>186</v>
      </c>
      <c r="H49" t="s">
        <v>117</v>
      </c>
      <c r="I49" t="s">
        <v>187</v>
      </c>
    </row>
    <row r="50" spans="1:9" x14ac:dyDescent="0.2">
      <c r="A50" t="s">
        <v>89</v>
      </c>
      <c r="B50" t="s">
        <v>111</v>
      </c>
      <c r="C50" t="s">
        <v>112</v>
      </c>
      <c r="D50" t="s">
        <v>123</v>
      </c>
      <c r="E50" t="s">
        <v>128</v>
      </c>
      <c r="F50" t="s">
        <v>129</v>
      </c>
      <c r="G50" t="s">
        <v>225</v>
      </c>
      <c r="H50" t="s">
        <v>117</v>
      </c>
      <c r="I50" t="s">
        <v>226</v>
      </c>
    </row>
    <row r="51" spans="1:9" x14ac:dyDescent="0.2">
      <c r="A51" t="s">
        <v>68</v>
      </c>
      <c r="B51" t="s">
        <v>111</v>
      </c>
      <c r="C51" t="s">
        <v>130</v>
      </c>
      <c r="D51" t="s">
        <v>178</v>
      </c>
      <c r="E51" t="s">
        <v>179</v>
      </c>
      <c r="F51" t="s">
        <v>180</v>
      </c>
      <c r="G51" t="s">
        <v>188</v>
      </c>
      <c r="H51" t="s">
        <v>189</v>
      </c>
      <c r="I51" t="s">
        <v>190</v>
      </c>
    </row>
    <row r="52" spans="1:9" x14ac:dyDescent="0.2">
      <c r="A52" t="s">
        <v>42</v>
      </c>
      <c r="B52" t="s">
        <v>111</v>
      </c>
      <c r="C52" t="s">
        <v>112</v>
      </c>
      <c r="D52" t="s">
        <v>123</v>
      </c>
      <c r="E52" t="s">
        <v>124</v>
      </c>
      <c r="F52" t="s">
        <v>125</v>
      </c>
      <c r="G52" t="s">
        <v>126</v>
      </c>
      <c r="H52" t="s">
        <v>117</v>
      </c>
      <c r="I52" t="s">
        <v>127</v>
      </c>
    </row>
    <row r="53" spans="1:9" x14ac:dyDescent="0.2">
      <c r="A53" t="s">
        <v>57</v>
      </c>
      <c r="B53" t="s">
        <v>111</v>
      </c>
      <c r="C53" t="s">
        <v>139</v>
      </c>
      <c r="D53" t="s">
        <v>140</v>
      </c>
      <c r="E53" t="s">
        <v>141</v>
      </c>
      <c r="F53" t="s">
        <v>142</v>
      </c>
      <c r="G53" t="s">
        <v>143</v>
      </c>
      <c r="H53" t="s">
        <v>117</v>
      </c>
      <c r="I53" t="s">
        <v>144</v>
      </c>
    </row>
    <row r="54" spans="1:9" x14ac:dyDescent="0.2">
      <c r="A54" t="s">
        <v>62</v>
      </c>
      <c r="B54" t="s">
        <v>111</v>
      </c>
      <c r="C54" t="s">
        <v>130</v>
      </c>
      <c r="D54" t="s">
        <v>131</v>
      </c>
      <c r="E54" t="s">
        <v>191</v>
      </c>
      <c r="F54" t="s">
        <v>192</v>
      </c>
      <c r="G54" t="s">
        <v>193</v>
      </c>
      <c r="H54" t="s">
        <v>117</v>
      </c>
      <c r="I54" t="s">
        <v>194</v>
      </c>
    </row>
    <row r="55" spans="1:9" x14ac:dyDescent="0.2">
      <c r="A55" t="s">
        <v>13</v>
      </c>
      <c r="B55" t="s">
        <v>111</v>
      </c>
      <c r="C55" t="s">
        <v>139</v>
      </c>
      <c r="D55" t="s">
        <v>140</v>
      </c>
      <c r="E55" t="s">
        <v>141</v>
      </c>
      <c r="F55" t="s">
        <v>195</v>
      </c>
      <c r="G55" t="s">
        <v>196</v>
      </c>
      <c r="H55" t="s">
        <v>117</v>
      </c>
      <c r="I55" t="s">
        <v>197</v>
      </c>
    </row>
    <row r="56" spans="1:9" x14ac:dyDescent="0.2">
      <c r="A56" t="s">
        <v>40</v>
      </c>
      <c r="B56" t="s">
        <v>111</v>
      </c>
      <c r="C56" t="s">
        <v>139</v>
      </c>
      <c r="D56" t="s">
        <v>140</v>
      </c>
      <c r="E56" t="s">
        <v>198</v>
      </c>
      <c r="F56" t="s">
        <v>199</v>
      </c>
      <c r="G56" t="s">
        <v>200</v>
      </c>
      <c r="H56" t="s">
        <v>117</v>
      </c>
      <c r="I56" t="s">
        <v>201</v>
      </c>
    </row>
    <row r="57" spans="1:9" x14ac:dyDescent="0.2">
      <c r="A57" t="s">
        <v>44</v>
      </c>
      <c r="B57" t="s">
        <v>111</v>
      </c>
      <c r="C57" t="s">
        <v>112</v>
      </c>
      <c r="D57" t="s">
        <v>123</v>
      </c>
      <c r="E57" t="s">
        <v>155</v>
      </c>
      <c r="F57" t="s">
        <v>168</v>
      </c>
      <c r="G57" t="s">
        <v>169</v>
      </c>
      <c r="H57" t="s">
        <v>117</v>
      </c>
      <c r="I57" t="s">
        <v>170</v>
      </c>
    </row>
    <row r="58" spans="1:9" x14ac:dyDescent="0.2">
      <c r="A58" t="s">
        <v>28</v>
      </c>
      <c r="B58" t="s">
        <v>111</v>
      </c>
      <c r="C58" t="s">
        <v>139</v>
      </c>
      <c r="D58" t="s">
        <v>140</v>
      </c>
      <c r="E58" t="s">
        <v>141</v>
      </c>
      <c r="F58" t="s">
        <v>195</v>
      </c>
      <c r="G58" t="s">
        <v>196</v>
      </c>
      <c r="H58" t="s">
        <v>117</v>
      </c>
      <c r="I58" t="s">
        <v>197</v>
      </c>
    </row>
    <row r="59" spans="1:9" x14ac:dyDescent="0.2">
      <c r="A59" t="s">
        <v>90</v>
      </c>
      <c r="B59" t="s">
        <v>111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117</v>
      </c>
      <c r="I59" t="s">
        <v>154</v>
      </c>
    </row>
    <row r="60" spans="1:9" x14ac:dyDescent="0.2">
      <c r="A60" t="s">
        <v>101</v>
      </c>
      <c r="B60" t="s">
        <v>111</v>
      </c>
      <c r="C60" t="s">
        <v>112</v>
      </c>
      <c r="D60" t="s">
        <v>123</v>
      </c>
      <c r="E60" t="s">
        <v>155</v>
      </c>
      <c r="F60" t="s">
        <v>168</v>
      </c>
      <c r="G60" t="s">
        <v>169</v>
      </c>
      <c r="H60" t="s">
        <v>117</v>
      </c>
      <c r="I60" t="s">
        <v>170</v>
      </c>
    </row>
    <row r="61" spans="1:9" x14ac:dyDescent="0.2">
      <c r="A61" t="s">
        <v>32</v>
      </c>
      <c r="B61" t="s">
        <v>111</v>
      </c>
      <c r="C61" t="s">
        <v>130</v>
      </c>
      <c r="D61" t="s">
        <v>131</v>
      </c>
      <c r="E61" t="s">
        <v>202</v>
      </c>
      <c r="F61" t="s">
        <v>203</v>
      </c>
      <c r="G61" t="s">
        <v>204</v>
      </c>
      <c r="H61" t="s">
        <v>205</v>
      </c>
      <c r="I61" t="s">
        <v>206</v>
      </c>
    </row>
    <row r="62" spans="1:9" x14ac:dyDescent="0.2">
      <c r="A62" t="s">
        <v>71</v>
      </c>
      <c r="B62" t="s">
        <v>111</v>
      </c>
      <c r="C62" t="s">
        <v>112</v>
      </c>
      <c r="D62" t="s">
        <v>113</v>
      </c>
      <c r="E62" t="s">
        <v>114</v>
      </c>
      <c r="F62" t="s">
        <v>119</v>
      </c>
      <c r="G62" t="s">
        <v>120</v>
      </c>
      <c r="H62" t="s">
        <v>121</v>
      </c>
      <c r="I62" t="s">
        <v>122</v>
      </c>
    </row>
    <row r="63" spans="1:9" x14ac:dyDescent="0.2">
      <c r="A63" t="s">
        <v>35</v>
      </c>
      <c r="B63" t="s">
        <v>111</v>
      </c>
      <c r="C63" t="s">
        <v>139</v>
      </c>
      <c r="D63" t="s">
        <v>140</v>
      </c>
      <c r="E63" t="s">
        <v>141</v>
      </c>
      <c r="F63" t="s">
        <v>142</v>
      </c>
      <c r="G63" t="s">
        <v>143</v>
      </c>
      <c r="H63" t="s">
        <v>233</v>
      </c>
      <c r="I63" t="s">
        <v>144</v>
      </c>
    </row>
    <row r="64" spans="1:9" x14ac:dyDescent="0.2">
      <c r="A64" t="s">
        <v>29</v>
      </c>
      <c r="B64" t="s">
        <v>111</v>
      </c>
      <c r="C64" t="s">
        <v>139</v>
      </c>
      <c r="D64" t="s">
        <v>140</v>
      </c>
      <c r="E64" t="s">
        <v>141</v>
      </c>
      <c r="F64" t="s">
        <v>171</v>
      </c>
      <c r="G64" t="s">
        <v>207</v>
      </c>
      <c r="H64" t="s">
        <v>117</v>
      </c>
      <c r="I64" t="s">
        <v>208</v>
      </c>
    </row>
    <row r="65" spans="1:9" x14ac:dyDescent="0.2">
      <c r="A65" t="s">
        <v>79</v>
      </c>
      <c r="B65" t="s">
        <v>111</v>
      </c>
      <c r="C65" t="s">
        <v>130</v>
      </c>
      <c r="D65" t="s">
        <v>131</v>
      </c>
      <c r="E65" t="s">
        <v>191</v>
      </c>
      <c r="F65" t="s">
        <v>192</v>
      </c>
      <c r="G65" t="s">
        <v>193</v>
      </c>
      <c r="H65" t="s">
        <v>117</v>
      </c>
      <c r="I65" t="s">
        <v>194</v>
      </c>
    </row>
    <row r="66" spans="1:9" x14ac:dyDescent="0.2">
      <c r="A66" t="s">
        <v>81</v>
      </c>
      <c r="B66" t="s">
        <v>111</v>
      </c>
      <c r="C66" t="s">
        <v>112</v>
      </c>
      <c r="D66" t="s">
        <v>123</v>
      </c>
      <c r="E66" t="s">
        <v>128</v>
      </c>
      <c r="F66" t="s">
        <v>129</v>
      </c>
      <c r="G66" t="s">
        <v>209</v>
      </c>
      <c r="H66" t="s">
        <v>210</v>
      </c>
      <c r="I66" t="s">
        <v>211</v>
      </c>
    </row>
    <row r="67" spans="1:9" x14ac:dyDescent="0.2">
      <c r="A67" t="s">
        <v>96</v>
      </c>
      <c r="B67" t="s">
        <v>111</v>
      </c>
      <c r="C67" t="s">
        <v>132</v>
      </c>
      <c r="D67" t="s">
        <v>133</v>
      </c>
      <c r="E67" t="s">
        <v>134</v>
      </c>
      <c r="F67" t="s">
        <v>135</v>
      </c>
      <c r="G67" t="s">
        <v>136</v>
      </c>
      <c r="H67" t="s">
        <v>121</v>
      </c>
      <c r="I67" t="s">
        <v>137</v>
      </c>
    </row>
    <row r="68" spans="1:9" x14ac:dyDescent="0.2">
      <c r="A68" t="s">
        <v>31</v>
      </c>
      <c r="B68" t="s">
        <v>111</v>
      </c>
      <c r="C68" t="s">
        <v>139</v>
      </c>
      <c r="D68" t="s">
        <v>140</v>
      </c>
      <c r="E68" t="s">
        <v>212</v>
      </c>
      <c r="F68" t="s">
        <v>213</v>
      </c>
      <c r="G68" t="s">
        <v>214</v>
      </c>
      <c r="H68" t="s">
        <v>117</v>
      </c>
      <c r="I68" t="s">
        <v>215</v>
      </c>
    </row>
    <row r="69" spans="1:9" x14ac:dyDescent="0.2">
      <c r="A69" t="s">
        <v>84</v>
      </c>
      <c r="B69" t="s">
        <v>111</v>
      </c>
      <c r="C69" t="s">
        <v>112</v>
      </c>
      <c r="D69" t="s">
        <v>113</v>
      </c>
      <c r="E69" t="s">
        <v>114</v>
      </c>
      <c r="F69" t="s">
        <v>115</v>
      </c>
      <c r="G69" t="s">
        <v>116</v>
      </c>
      <c r="H69" t="s">
        <v>117</v>
      </c>
      <c r="I69" t="s">
        <v>118</v>
      </c>
    </row>
    <row r="70" spans="1:9" x14ac:dyDescent="0.2">
      <c r="A70" t="s">
        <v>99</v>
      </c>
      <c r="B70" t="s">
        <v>111</v>
      </c>
      <c r="C70" t="s">
        <v>112</v>
      </c>
      <c r="D70" t="s">
        <v>123</v>
      </c>
      <c r="E70" t="s">
        <v>155</v>
      </c>
      <c r="F70" t="s">
        <v>168</v>
      </c>
      <c r="G70" t="s">
        <v>169</v>
      </c>
      <c r="H70" t="s">
        <v>117</v>
      </c>
      <c r="I70" t="s">
        <v>170</v>
      </c>
    </row>
    <row r="71" spans="1:9" x14ac:dyDescent="0.2">
      <c r="A71" t="s">
        <v>41</v>
      </c>
      <c r="B71" t="s">
        <v>111</v>
      </c>
      <c r="C71" t="s">
        <v>112</v>
      </c>
      <c r="D71" t="s">
        <v>123</v>
      </c>
      <c r="E71" t="s">
        <v>124</v>
      </c>
      <c r="F71" t="s">
        <v>125</v>
      </c>
      <c r="G71" t="s">
        <v>126</v>
      </c>
      <c r="H71" t="s">
        <v>117</v>
      </c>
      <c r="I71" t="s">
        <v>127</v>
      </c>
    </row>
    <row r="72" spans="1:9" x14ac:dyDescent="0.2">
      <c r="A72" t="s">
        <v>87</v>
      </c>
      <c r="B72" t="s">
        <v>111</v>
      </c>
      <c r="C72" t="s">
        <v>112</v>
      </c>
      <c r="D72" t="s">
        <v>123</v>
      </c>
      <c r="E72" t="s">
        <v>124</v>
      </c>
      <c r="F72" t="s">
        <v>125</v>
      </c>
      <c r="G72" t="s">
        <v>126</v>
      </c>
      <c r="H72" t="s">
        <v>117</v>
      </c>
      <c r="I72" t="s">
        <v>127</v>
      </c>
    </row>
    <row r="73" spans="1:9" x14ac:dyDescent="0.2">
      <c r="A73" t="s">
        <v>38</v>
      </c>
      <c r="B73" t="s">
        <v>111</v>
      </c>
      <c r="C73" t="s">
        <v>130</v>
      </c>
      <c r="D73" t="s">
        <v>131</v>
      </c>
      <c r="E73" t="s">
        <v>191</v>
      </c>
      <c r="F73" t="s">
        <v>192</v>
      </c>
      <c r="G73" t="s">
        <v>193</v>
      </c>
      <c r="H73" t="s">
        <v>121</v>
      </c>
      <c r="I73" t="s">
        <v>194</v>
      </c>
    </row>
    <row r="74" spans="1:9" x14ac:dyDescent="0.2">
      <c r="A74" t="s">
        <v>51</v>
      </c>
      <c r="B74" t="s">
        <v>111</v>
      </c>
      <c r="C74" t="s">
        <v>139</v>
      </c>
      <c r="D74" t="s">
        <v>140</v>
      </c>
      <c r="E74" t="s">
        <v>141</v>
      </c>
      <c r="F74" t="s">
        <v>142</v>
      </c>
      <c r="G74" t="s">
        <v>143</v>
      </c>
      <c r="H74" t="s">
        <v>117</v>
      </c>
      <c r="I74" t="s">
        <v>144</v>
      </c>
    </row>
    <row r="75" spans="1:9" x14ac:dyDescent="0.2">
      <c r="A75" t="s">
        <v>56</v>
      </c>
      <c r="B75" t="s">
        <v>111</v>
      </c>
      <c r="C75" t="s">
        <v>112</v>
      </c>
      <c r="D75" t="s">
        <v>113</v>
      </c>
      <c r="E75" t="s">
        <v>114</v>
      </c>
      <c r="F75" t="s">
        <v>119</v>
      </c>
      <c r="G75" t="s">
        <v>120</v>
      </c>
      <c r="H75" t="s">
        <v>121</v>
      </c>
      <c r="I75" t="s">
        <v>122</v>
      </c>
    </row>
    <row r="76" spans="1:9" x14ac:dyDescent="0.2">
      <c r="A76" t="s">
        <v>24</v>
      </c>
      <c r="B76" t="s">
        <v>111</v>
      </c>
      <c r="C76" t="s">
        <v>139</v>
      </c>
      <c r="D76" t="s">
        <v>140</v>
      </c>
      <c r="E76" t="s">
        <v>141</v>
      </c>
      <c r="F76" t="s">
        <v>142</v>
      </c>
      <c r="G76" t="s">
        <v>143</v>
      </c>
      <c r="H76" t="s">
        <v>117</v>
      </c>
      <c r="I76" t="s">
        <v>144</v>
      </c>
    </row>
    <row r="77" spans="1:9" x14ac:dyDescent="0.2">
      <c r="A77" t="s">
        <v>64</v>
      </c>
      <c r="B77" t="s">
        <v>111</v>
      </c>
      <c r="C77" t="s">
        <v>112</v>
      </c>
      <c r="D77" t="s">
        <v>123</v>
      </c>
      <c r="E77" t="s">
        <v>155</v>
      </c>
      <c r="F77" t="s">
        <v>156</v>
      </c>
      <c r="G77" t="s">
        <v>157</v>
      </c>
      <c r="H77" t="s">
        <v>117</v>
      </c>
      <c r="I77" t="s">
        <v>158</v>
      </c>
    </row>
    <row r="78" spans="1:9" x14ac:dyDescent="0.2">
      <c r="A78" t="s">
        <v>94</v>
      </c>
      <c r="B78" t="s">
        <v>111</v>
      </c>
      <c r="C78" t="s">
        <v>112</v>
      </c>
      <c r="D78" t="s">
        <v>113</v>
      </c>
      <c r="E78" t="s">
        <v>114</v>
      </c>
      <c r="F78" t="s">
        <v>119</v>
      </c>
      <c r="G78" t="s">
        <v>120</v>
      </c>
      <c r="H78" t="s">
        <v>121</v>
      </c>
      <c r="I78" t="s">
        <v>122</v>
      </c>
    </row>
    <row r="79" spans="1:9" x14ac:dyDescent="0.2">
      <c r="A79" t="s">
        <v>76</v>
      </c>
      <c r="B79" t="s">
        <v>111</v>
      </c>
      <c r="C79" t="s">
        <v>112</v>
      </c>
      <c r="D79" t="s">
        <v>113</v>
      </c>
      <c r="E79" t="s">
        <v>216</v>
      </c>
      <c r="F79" t="s">
        <v>217</v>
      </c>
      <c r="G79" t="s">
        <v>218</v>
      </c>
      <c r="H79" t="s">
        <v>117</v>
      </c>
      <c r="I79" t="s">
        <v>219</v>
      </c>
    </row>
    <row r="80" spans="1:9" x14ac:dyDescent="0.2">
      <c r="A80" t="s">
        <v>70</v>
      </c>
      <c r="B80" t="s">
        <v>111</v>
      </c>
      <c r="C80" t="s">
        <v>112</v>
      </c>
      <c r="D80" t="s">
        <v>113</v>
      </c>
      <c r="E80" t="s">
        <v>114</v>
      </c>
      <c r="F80" t="s">
        <v>115</v>
      </c>
      <c r="G80" t="s">
        <v>116</v>
      </c>
      <c r="H80" t="s">
        <v>117</v>
      </c>
      <c r="I80" t="s">
        <v>118</v>
      </c>
    </row>
    <row r="81" spans="1:9" x14ac:dyDescent="0.2">
      <c r="A81" t="s">
        <v>74</v>
      </c>
      <c r="B81" t="s">
        <v>111</v>
      </c>
      <c r="C81" t="s">
        <v>112</v>
      </c>
      <c r="D81" t="s">
        <v>113</v>
      </c>
      <c r="E81" t="s">
        <v>114</v>
      </c>
      <c r="F81" t="s">
        <v>115</v>
      </c>
      <c r="G81" t="s">
        <v>116</v>
      </c>
      <c r="H81" t="s">
        <v>117</v>
      </c>
      <c r="I81" t="s">
        <v>118</v>
      </c>
    </row>
    <row r="82" spans="1:9" x14ac:dyDescent="0.2">
      <c r="A82" t="s">
        <v>75</v>
      </c>
      <c r="B82" t="s">
        <v>111</v>
      </c>
      <c r="C82" t="s">
        <v>112</v>
      </c>
      <c r="D82" t="s">
        <v>123</v>
      </c>
      <c r="E82" t="s">
        <v>124</v>
      </c>
      <c r="F82" t="s">
        <v>125</v>
      </c>
      <c r="G82" t="s">
        <v>126</v>
      </c>
      <c r="H82" t="s">
        <v>117</v>
      </c>
      <c r="I82" t="s">
        <v>127</v>
      </c>
    </row>
    <row r="83" spans="1:9" x14ac:dyDescent="0.2">
      <c r="A83" t="s">
        <v>95</v>
      </c>
      <c r="B83" t="s">
        <v>111</v>
      </c>
      <c r="C83" t="s">
        <v>112</v>
      </c>
      <c r="D83" t="s">
        <v>113</v>
      </c>
      <c r="E83" t="s">
        <v>114</v>
      </c>
      <c r="F83" t="s">
        <v>119</v>
      </c>
      <c r="G83" t="s">
        <v>120</v>
      </c>
      <c r="H83" t="s">
        <v>121</v>
      </c>
      <c r="I83" t="s">
        <v>122</v>
      </c>
    </row>
    <row r="84" spans="1:9" x14ac:dyDescent="0.2">
      <c r="A84" t="s">
        <v>78</v>
      </c>
      <c r="B84" t="s">
        <v>111</v>
      </c>
      <c r="C84" t="s">
        <v>112</v>
      </c>
      <c r="D84" t="s">
        <v>113</v>
      </c>
      <c r="E84" t="s">
        <v>114</v>
      </c>
      <c r="F84" t="s">
        <v>115</v>
      </c>
      <c r="G84" t="s">
        <v>116</v>
      </c>
      <c r="H84" t="s">
        <v>220</v>
      </c>
      <c r="I84" t="s">
        <v>118</v>
      </c>
    </row>
    <row r="85" spans="1:9" x14ac:dyDescent="0.2">
      <c r="A85" t="s">
        <v>92</v>
      </c>
      <c r="B85" t="s">
        <v>111</v>
      </c>
      <c r="C85" t="s">
        <v>112</v>
      </c>
      <c r="D85" t="s">
        <v>123</v>
      </c>
      <c r="E85" t="s">
        <v>128</v>
      </c>
      <c r="F85" t="s">
        <v>129</v>
      </c>
      <c r="G85" t="s">
        <v>209</v>
      </c>
      <c r="H85" t="s">
        <v>210</v>
      </c>
      <c r="I85" t="s">
        <v>211</v>
      </c>
    </row>
    <row r="86" spans="1:9" x14ac:dyDescent="0.2">
      <c r="A86" t="s">
        <v>67</v>
      </c>
      <c r="B86" t="s">
        <v>111</v>
      </c>
      <c r="C86" t="s">
        <v>112</v>
      </c>
      <c r="D86" t="s">
        <v>113</v>
      </c>
      <c r="E86" t="s">
        <v>114</v>
      </c>
      <c r="F86" t="s">
        <v>115</v>
      </c>
      <c r="G86" t="s">
        <v>116</v>
      </c>
      <c r="H86" t="s">
        <v>117</v>
      </c>
      <c r="I86" t="s">
        <v>118</v>
      </c>
    </row>
    <row r="87" spans="1:9" x14ac:dyDescent="0.2">
      <c r="A87" t="s">
        <v>18</v>
      </c>
      <c r="B87" t="s">
        <v>111</v>
      </c>
      <c r="C87" t="s">
        <v>112</v>
      </c>
      <c r="D87" t="s">
        <v>113</v>
      </c>
      <c r="E87" t="s">
        <v>221</v>
      </c>
      <c r="F87" t="s">
        <v>222</v>
      </c>
      <c r="G87" t="s">
        <v>223</v>
      </c>
      <c r="H87" t="s">
        <v>117</v>
      </c>
      <c r="I87" t="s">
        <v>224</v>
      </c>
    </row>
    <row r="88" spans="1:9" x14ac:dyDescent="0.2">
      <c r="A88" t="s">
        <v>80</v>
      </c>
      <c r="B88" t="s">
        <v>111</v>
      </c>
      <c r="C88" t="s">
        <v>112</v>
      </c>
      <c r="D88" t="s">
        <v>113</v>
      </c>
      <c r="E88" t="s">
        <v>114</v>
      </c>
      <c r="F88" t="s">
        <v>115</v>
      </c>
      <c r="G88" t="s">
        <v>116</v>
      </c>
      <c r="H88" t="s">
        <v>117</v>
      </c>
      <c r="I88" t="s">
        <v>118</v>
      </c>
    </row>
    <row r="89" spans="1:9" x14ac:dyDescent="0.2">
      <c r="A89" t="s">
        <v>55</v>
      </c>
      <c r="B89" t="s">
        <v>111</v>
      </c>
      <c r="C89" t="s">
        <v>130</v>
      </c>
      <c r="D89" t="s">
        <v>131</v>
      </c>
      <c r="E89" t="s">
        <v>191</v>
      </c>
      <c r="F89" t="s">
        <v>192</v>
      </c>
      <c r="G89" t="s">
        <v>193</v>
      </c>
      <c r="H89" t="s">
        <v>121</v>
      </c>
      <c r="I89" t="s">
        <v>194</v>
      </c>
    </row>
    <row r="90" spans="1:9" x14ac:dyDescent="0.2">
      <c r="A90" t="s">
        <v>34</v>
      </c>
      <c r="B90" t="s">
        <v>111</v>
      </c>
      <c r="C90" t="s">
        <v>112</v>
      </c>
      <c r="D90" t="s">
        <v>123</v>
      </c>
      <c r="E90" t="s">
        <v>124</v>
      </c>
      <c r="F90" t="s">
        <v>125</v>
      </c>
      <c r="G90" t="s">
        <v>126</v>
      </c>
      <c r="H90" t="s">
        <v>117</v>
      </c>
      <c r="I90" t="s">
        <v>127</v>
      </c>
    </row>
    <row r="91" spans="1:9" x14ac:dyDescent="0.2">
      <c r="A91" t="s">
        <v>97</v>
      </c>
      <c r="B91" t="s">
        <v>111</v>
      </c>
      <c r="C91" t="s">
        <v>112</v>
      </c>
      <c r="D91" t="s">
        <v>113</v>
      </c>
      <c r="E91" t="s">
        <v>114</v>
      </c>
      <c r="F91" t="s">
        <v>115</v>
      </c>
      <c r="G91" t="s">
        <v>116</v>
      </c>
      <c r="H91" t="s">
        <v>117</v>
      </c>
      <c r="I91" t="s">
        <v>118</v>
      </c>
    </row>
    <row r="92" spans="1:9" x14ac:dyDescent="0.2">
      <c r="A92" t="s">
        <v>61</v>
      </c>
      <c r="B92" t="s">
        <v>111</v>
      </c>
      <c r="C92" t="s">
        <v>130</v>
      </c>
      <c r="D92" t="s">
        <v>131</v>
      </c>
      <c r="E92" t="s">
        <v>191</v>
      </c>
      <c r="F92" t="s">
        <v>192</v>
      </c>
      <c r="G92" t="s">
        <v>193</v>
      </c>
      <c r="H92" t="s">
        <v>117</v>
      </c>
      <c r="I92" t="s">
        <v>194</v>
      </c>
    </row>
    <row r="93" spans="1:9" x14ac:dyDescent="0.2">
      <c r="A93" t="s">
        <v>50</v>
      </c>
      <c r="B93" t="s">
        <v>111</v>
      </c>
      <c r="C93" t="s">
        <v>112</v>
      </c>
      <c r="D93" t="s">
        <v>123</v>
      </c>
      <c r="E93" t="s">
        <v>124</v>
      </c>
      <c r="F93" t="s">
        <v>125</v>
      </c>
      <c r="G93" t="s">
        <v>126</v>
      </c>
      <c r="H93" t="s">
        <v>117</v>
      </c>
      <c r="I93" t="s">
        <v>127</v>
      </c>
    </row>
    <row r="94" spans="1:9" x14ac:dyDescent="0.2">
      <c r="A94" t="s">
        <v>93</v>
      </c>
      <c r="B94" t="s">
        <v>111</v>
      </c>
      <c r="C94" t="s">
        <v>112</v>
      </c>
      <c r="D94" t="s">
        <v>123</v>
      </c>
      <c r="E94" t="s">
        <v>128</v>
      </c>
      <c r="F94" t="s">
        <v>129</v>
      </c>
      <c r="G94" t="s">
        <v>225</v>
      </c>
      <c r="H94" t="s">
        <v>117</v>
      </c>
      <c r="I94" t="s">
        <v>226</v>
      </c>
    </row>
    <row r="95" spans="1:9" x14ac:dyDescent="0.2">
      <c r="A95" t="s">
        <v>91</v>
      </c>
      <c r="B95" t="s">
        <v>111</v>
      </c>
      <c r="C95" t="s">
        <v>112</v>
      </c>
      <c r="D95" t="s">
        <v>113</v>
      </c>
      <c r="E95" t="s">
        <v>114</v>
      </c>
      <c r="F95" t="s">
        <v>119</v>
      </c>
      <c r="G95" t="s">
        <v>120</v>
      </c>
      <c r="H95" t="s">
        <v>121</v>
      </c>
      <c r="I95" t="s">
        <v>122</v>
      </c>
    </row>
    <row r="96" spans="1:9" x14ac:dyDescent="0.2">
      <c r="A96" t="s">
        <v>85</v>
      </c>
      <c r="B96" t="s">
        <v>111</v>
      </c>
      <c r="C96" t="s">
        <v>112</v>
      </c>
      <c r="D96" t="s">
        <v>113</v>
      </c>
      <c r="E96" t="s">
        <v>114</v>
      </c>
      <c r="F96" t="s">
        <v>115</v>
      </c>
      <c r="G96" t="s">
        <v>116</v>
      </c>
      <c r="H96" t="s">
        <v>117</v>
      </c>
      <c r="I96" t="s">
        <v>118</v>
      </c>
    </row>
    <row r="97" spans="1:9" x14ac:dyDescent="0.2">
      <c r="A97" t="s">
        <v>53</v>
      </c>
      <c r="B97" t="s">
        <v>111</v>
      </c>
      <c r="C97" t="s">
        <v>130</v>
      </c>
      <c r="D97" t="s">
        <v>131</v>
      </c>
      <c r="E97" t="s">
        <v>191</v>
      </c>
      <c r="F97" t="s">
        <v>192</v>
      </c>
      <c r="G97" t="s">
        <v>193</v>
      </c>
      <c r="H97" t="s">
        <v>117</v>
      </c>
      <c r="I97" t="s">
        <v>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BAC-7079-9147-A95E-C78770449B80}">
  <dimension ref="A1:K16"/>
  <sheetViews>
    <sheetView workbookViewId="0">
      <selection activeCell="G13" sqref="G13"/>
    </sheetView>
  </sheetViews>
  <sheetFormatPr baseColWidth="10" defaultRowHeight="16" x14ac:dyDescent="0.2"/>
  <sheetData>
    <row r="1" spans="1:11" x14ac:dyDescent="0.2">
      <c r="B1" t="s">
        <v>104</v>
      </c>
      <c r="C1" t="s">
        <v>108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234</v>
      </c>
      <c r="K1" t="s">
        <v>235</v>
      </c>
    </row>
    <row r="2" spans="1:11" x14ac:dyDescent="0.2">
      <c r="A2" t="s">
        <v>6</v>
      </c>
      <c r="B2" t="str">
        <f>VLOOKUP(simper_analysis!A15,tax_table!$1:$200,3,FALSE)</f>
        <v>Pseudomonadota</v>
      </c>
      <c r="C2" t="str">
        <f>VLOOKUP(simper_analysis!A15,tax_table!$1:$200,7,FALSE)</f>
        <v>M,-aff, ASV (Enterobacterales order)</v>
      </c>
      <c r="D2" s="1">
        <v>0.1571777</v>
      </c>
      <c r="E2">
        <v>6.9959142500000002E-2</v>
      </c>
      <c r="F2">
        <v>2.2467063999999999</v>
      </c>
      <c r="G2">
        <v>16.479879090000001</v>
      </c>
      <c r="H2">
        <v>46.566935661999999</v>
      </c>
      <c r="I2">
        <v>0.3504758</v>
      </c>
      <c r="J2">
        <v>1E-3</v>
      </c>
      <c r="K2" s="2">
        <v>35.047583760000002</v>
      </c>
    </row>
    <row r="3" spans="1:11" x14ac:dyDescent="0.2">
      <c r="A3" t="s">
        <v>7</v>
      </c>
      <c r="B3" t="str">
        <f>VLOOKUP(simper_analysis!A16,tax_table!$1:$200,3,FALSE)</f>
        <v>Actinomycetota</v>
      </c>
      <c r="C3" t="str">
        <f>VLOOKUP(simper_analysis!A16,tax_table!$1:$200,7,FALSE)</f>
        <v>Corynebacterium</v>
      </c>
      <c r="D3" s="1">
        <v>9.7670789999999993E-2</v>
      </c>
      <c r="E3">
        <v>6.72084077E-2</v>
      </c>
      <c r="F3">
        <v>1.4532525000000001</v>
      </c>
      <c r="G3">
        <v>46.3146779</v>
      </c>
      <c r="H3">
        <v>37.562566834999998</v>
      </c>
      <c r="I3">
        <v>0.56826279999999996</v>
      </c>
      <c r="J3">
        <v>1E-3</v>
      </c>
      <c r="K3" s="2">
        <v>21.778700990000001</v>
      </c>
    </row>
    <row r="4" spans="1:11" x14ac:dyDescent="0.2">
      <c r="A4" t="s">
        <v>18</v>
      </c>
      <c r="B4" t="str">
        <f>VLOOKUP(simper_analysis!A26,tax_table!$1:$200,3,FALSE)</f>
        <v>Pseudomonadota</v>
      </c>
      <c r="C4" t="str">
        <f>VLOOKUP(simper_analysis!A26,tax_table!$1:$200,7,FALSE)</f>
        <v>Rickettsia</v>
      </c>
      <c r="D4" s="1">
        <v>3.4680280000000002E-3</v>
      </c>
      <c r="E4">
        <v>5.7527050000000003E-3</v>
      </c>
      <c r="F4">
        <v>0.60285169999999999</v>
      </c>
      <c r="G4">
        <v>0.70506522000000005</v>
      </c>
      <c r="H4">
        <v>4.8112263000000002E-2</v>
      </c>
      <c r="I4">
        <v>0.84870559999999995</v>
      </c>
      <c r="J4">
        <v>1E-3</v>
      </c>
      <c r="K4" s="2">
        <v>0.77330334999999994</v>
      </c>
    </row>
    <row r="5" spans="1:11" x14ac:dyDescent="0.2">
      <c r="A5" t="s">
        <v>23</v>
      </c>
      <c r="B5" t="str">
        <f>VLOOKUP(simper_analysis!A39,tax_table!$1:$200,3,FALSE)</f>
        <v>Pseudomonadota</v>
      </c>
      <c r="C5" t="str">
        <f>VLOOKUP(simper_analysis!A39,tax_table!$1:$200,7,FALSE)</f>
        <v>Midichloria</v>
      </c>
      <c r="D5" s="1">
        <v>1.6424759999999999E-3</v>
      </c>
      <c r="E5">
        <v>1.4374595E-3</v>
      </c>
      <c r="F5">
        <v>1.1426240999999999</v>
      </c>
      <c r="G5">
        <v>0.19606428000000001</v>
      </c>
      <c r="H5">
        <v>0.435786956</v>
      </c>
      <c r="I5">
        <v>0.91207439999999995</v>
      </c>
      <c r="J5">
        <v>1E-3</v>
      </c>
      <c r="K5" s="2">
        <v>0.36624041000000002</v>
      </c>
    </row>
    <row r="6" spans="1:11" x14ac:dyDescent="0.2">
      <c r="A6" t="s">
        <v>37</v>
      </c>
      <c r="B6" t="str">
        <f>VLOOKUP(simper_analysis!A54,tax_table!$1:$200,3,FALSE)</f>
        <v>Actinomycetota</v>
      </c>
      <c r="C6" t="str">
        <f>VLOOKUP(simper_analysis!A54,tax_table!$1:$200,7,FALSE)</f>
        <v>Nocardioides</v>
      </c>
      <c r="D6" s="1">
        <v>9.2208769999999995E-4</v>
      </c>
      <c r="E6">
        <v>8.104993E-4</v>
      </c>
      <c r="F6">
        <v>1.1376786999999999</v>
      </c>
      <c r="G6">
        <v>0.12040662000000001</v>
      </c>
      <c r="H6">
        <v>0.21582906800000001</v>
      </c>
      <c r="I6">
        <v>0.95154300000000003</v>
      </c>
      <c r="J6">
        <v>1E-3</v>
      </c>
      <c r="K6" s="2">
        <v>0.20560777</v>
      </c>
    </row>
    <row r="7" spans="1:11" x14ac:dyDescent="0.2">
      <c r="A7" t="s">
        <v>42</v>
      </c>
      <c r="B7" t="str">
        <f>VLOOKUP(simper_analysis!A58,tax_table!$1:$200,3,FALSE)</f>
        <v>Pseudomonadota</v>
      </c>
      <c r="C7" t="str">
        <f>VLOOKUP(simper_analysis!A58,tax_table!$1:$200,7,FALSE)</f>
        <v>Comamonas</v>
      </c>
      <c r="D7" s="1">
        <v>8.1833730000000003E-4</v>
      </c>
      <c r="E7">
        <v>7.4141129999999997E-4</v>
      </c>
      <c r="F7">
        <v>1.1037561</v>
      </c>
      <c r="G7">
        <v>7.3453820000000003E-2</v>
      </c>
      <c r="H7">
        <v>0.18818705899999999</v>
      </c>
      <c r="I7">
        <v>0.95912989999999998</v>
      </c>
      <c r="J7">
        <v>1E-3</v>
      </c>
      <c r="K7" s="2">
        <v>0.18247342999999999</v>
      </c>
    </row>
    <row r="8" spans="1:11" x14ac:dyDescent="0.2">
      <c r="A8" t="s">
        <v>56</v>
      </c>
      <c r="B8" t="str">
        <f>VLOOKUP(simper_analysis!A68,tax_table!$1:$200,3,FALSE)</f>
        <v>Fusobacteriota</v>
      </c>
      <c r="C8" t="str">
        <f>VLOOKUP(simper_analysis!A68,tax_table!$1:$200,7,FALSE)</f>
        <v>Fusobacterium</v>
      </c>
      <c r="D8" s="1">
        <v>6.2868210000000002E-4</v>
      </c>
      <c r="E8">
        <v>6.281514E-4</v>
      </c>
      <c r="F8">
        <v>1.0008448000000001</v>
      </c>
      <c r="G8">
        <v>7.0879020000000001E-2</v>
      </c>
      <c r="H8">
        <v>0.13421217499999999</v>
      </c>
      <c r="I8">
        <v>0.97468100000000002</v>
      </c>
      <c r="J8">
        <v>1E-3</v>
      </c>
      <c r="K8" s="2">
        <v>0.14018396999999999</v>
      </c>
    </row>
    <row r="9" spans="1:11" x14ac:dyDescent="0.2">
      <c r="A9" t="s">
        <v>84</v>
      </c>
      <c r="B9" t="str">
        <f>VLOOKUP(simper_analysis!A96,tax_table!$1:$200,3,FALSE)</f>
        <v>Pseudomonadota</v>
      </c>
      <c r="C9" t="str">
        <f>VLOOKUP(simper_analysis!A96,tax_table!$1:$200,7,FALSE)</f>
        <v>M,-aff, ASV (Comamonadaceae family)</v>
      </c>
      <c r="D9" s="1">
        <v>1.7928209999999999E-4</v>
      </c>
      <c r="E9">
        <v>3.2908159999999999E-4</v>
      </c>
      <c r="F9">
        <v>0.54479520000000003</v>
      </c>
      <c r="G9">
        <v>1.2791479999999999E-2</v>
      </c>
      <c r="H9">
        <v>2.7715811E-2</v>
      </c>
      <c r="I9">
        <v>0.99580389999999996</v>
      </c>
      <c r="J9">
        <v>4.0000000000000001E-3</v>
      </c>
      <c r="K9" s="2">
        <v>3.9976440000000002E-2</v>
      </c>
    </row>
    <row r="10" spans="1:11" x14ac:dyDescent="0.2">
      <c r="A10" t="s">
        <v>28</v>
      </c>
      <c r="B10" t="str">
        <f>VLOOKUP(simper_analysis!A34,tax_table!$1:$200,3,FALSE)</f>
        <v>Bacillota</v>
      </c>
      <c r="C10" t="str">
        <f>VLOOKUP(simper_analysis!A34,tax_table!$1:$200,7,FALSE)</f>
        <v>Staphylococcus</v>
      </c>
      <c r="D10" s="1">
        <v>1.9884099999999999E-3</v>
      </c>
      <c r="E10">
        <v>2.8130850999999999E-3</v>
      </c>
      <c r="F10">
        <v>0.706843</v>
      </c>
      <c r="G10">
        <v>0.39670157</v>
      </c>
      <c r="H10">
        <v>6.6682766000000004E-2</v>
      </c>
      <c r="I10">
        <v>0.89198149999999998</v>
      </c>
      <c r="J10">
        <v>5.0000000000000001E-3</v>
      </c>
      <c r="K10" s="2">
        <v>0.44337696999999998</v>
      </c>
    </row>
    <row r="11" spans="1:11" x14ac:dyDescent="0.2">
      <c r="A11" t="s">
        <v>68</v>
      </c>
      <c r="B11" t="str">
        <f>VLOOKUP(simper_analysis!A84,tax_table!$1:$200,3,FALSE)</f>
        <v>Pseudomonadota</v>
      </c>
      <c r="C11" t="str">
        <f>VLOOKUP(simper_analysis!A84,tax_table!$1:$200,7,FALSE)</f>
        <v>M,-aff, ASV (Comamonadaceae family)</v>
      </c>
      <c r="D11" s="1">
        <v>3.3411870000000002E-4</v>
      </c>
      <c r="E11">
        <v>1.2303277E-3</v>
      </c>
      <c r="F11">
        <v>0.2715689</v>
      </c>
      <c r="G11">
        <v>1.7080229999999998E-2</v>
      </c>
      <c r="H11">
        <v>5.5272976000000001E-2</v>
      </c>
      <c r="I11">
        <v>0.98970930000000001</v>
      </c>
      <c r="J11">
        <v>1.2999999999999999E-2</v>
      </c>
      <c r="K11" s="2">
        <v>7.4502020000000002E-2</v>
      </c>
    </row>
    <row r="12" spans="1:11" x14ac:dyDescent="0.2">
      <c r="A12" t="s">
        <v>10</v>
      </c>
      <c r="B12" t="str">
        <f>VLOOKUP(simper_analysis!A19,tax_table!$1:$200,3,FALSE)</f>
        <v>Pseudomonadota</v>
      </c>
      <c r="C12" t="str">
        <f>VLOOKUP(simper_analysis!A19,tax_table!$1:$200,7,FALSE)</f>
        <v>Midichloria</v>
      </c>
      <c r="D12" s="1">
        <v>2.4197E-2</v>
      </c>
      <c r="E12">
        <v>4.1964330699999997E-2</v>
      </c>
      <c r="F12">
        <v>0.57660869999999997</v>
      </c>
      <c r="G12">
        <v>5.1686593600000004</v>
      </c>
      <c r="H12">
        <v>1.0932520969999999</v>
      </c>
      <c r="I12">
        <v>0.76410880000000003</v>
      </c>
      <c r="J12">
        <v>1.6E-2</v>
      </c>
      <c r="K12" s="2">
        <v>5.3954636799999998</v>
      </c>
    </row>
    <row r="13" spans="1:11" x14ac:dyDescent="0.2">
      <c r="A13" t="s">
        <v>67</v>
      </c>
      <c r="B13" t="str">
        <f>VLOOKUP(simper_analysis!A76,tax_table!$1:$200,3,FALSE)</f>
        <v>Fusobacteriota</v>
      </c>
      <c r="C13" t="str">
        <f>VLOOKUP(simper_analysis!A76,tax_table!$1:$200,7,FALSE)</f>
        <v>Fusobacterium</v>
      </c>
      <c r="D13" s="1">
        <v>3.9331769999999998E-4</v>
      </c>
      <c r="E13">
        <v>6.9338030000000005E-4</v>
      </c>
      <c r="F13">
        <v>0.56724669999999999</v>
      </c>
      <c r="G13">
        <v>3.2289770000000002E-2</v>
      </c>
      <c r="H13">
        <v>6.3266102000000005E-2</v>
      </c>
      <c r="I13">
        <v>0.98349390000000003</v>
      </c>
      <c r="J13">
        <v>1.7000000000000001E-2</v>
      </c>
      <c r="K13" s="2">
        <v>8.7702249999999995E-2</v>
      </c>
    </row>
    <row r="14" spans="1:11" x14ac:dyDescent="0.2">
      <c r="A14" t="s">
        <v>36</v>
      </c>
      <c r="B14" t="str">
        <f>VLOOKUP(simper_analysis!A43,tax_table!$1:$200,3,FALSE)</f>
        <v>Pseudomonadota</v>
      </c>
      <c r="C14" t="str">
        <f>VLOOKUP(simper_analysis!A43,tax_table!$1:$200,7,FALSE)</f>
        <v>Halomonas</v>
      </c>
      <c r="D14" s="1">
        <v>1.3325380000000001E-3</v>
      </c>
      <c r="E14">
        <v>2.3207144999999999E-3</v>
      </c>
      <c r="F14">
        <v>0.57419299999999995</v>
      </c>
      <c r="G14">
        <v>0.26969527999999998</v>
      </c>
      <c r="H14">
        <v>4.4683265E-2</v>
      </c>
      <c r="I14">
        <v>0.92502479999999998</v>
      </c>
      <c r="J14">
        <v>2.5000000000000001E-2</v>
      </c>
      <c r="K14" s="2">
        <v>0.29713023999999999</v>
      </c>
    </row>
    <row r="15" spans="1:11" x14ac:dyDescent="0.2">
      <c r="A15" t="s">
        <v>45</v>
      </c>
      <c r="B15" t="str">
        <f>VLOOKUP(simper_analysis!A48,tax_table!$1:$200,3,FALSE)</f>
        <v>Pseudomonadota</v>
      </c>
      <c r="C15" t="str">
        <f>VLOOKUP(simper_analysis!A48,tax_table!$1:$200,7,FALSE)</f>
        <v>Comamonas</v>
      </c>
      <c r="D15" s="1">
        <v>1.0649539999999999E-3</v>
      </c>
      <c r="E15">
        <v>1.3014050000000001E-3</v>
      </c>
      <c r="F15">
        <v>0.81831109999999996</v>
      </c>
      <c r="G15">
        <v>0.21432977</v>
      </c>
      <c r="H15">
        <v>0.109596625</v>
      </c>
      <c r="I15">
        <v>0.93809880000000001</v>
      </c>
      <c r="J15">
        <v>3.3000000000000002E-2</v>
      </c>
      <c r="K15" s="2">
        <v>0.23746422</v>
      </c>
    </row>
    <row r="16" spans="1:11" x14ac:dyDescent="0.2">
      <c r="A16" t="s">
        <v>16</v>
      </c>
      <c r="B16" t="str">
        <f>VLOOKUP(simper_analysis!A27,tax_table!$1:$200,3,FALSE)</f>
        <v>Pseudomonadota</v>
      </c>
      <c r="C16" t="str">
        <f>VLOOKUP(simper_analysis!A27,tax_table!$1:$200,7,FALSE)</f>
        <v>Midichloria</v>
      </c>
      <c r="D16" s="1">
        <v>3.4095850000000001E-3</v>
      </c>
      <c r="E16">
        <v>7.3922668999999996E-3</v>
      </c>
      <c r="F16">
        <v>0.4612367</v>
      </c>
      <c r="G16">
        <v>0.58376103000000001</v>
      </c>
      <c r="H16">
        <v>0.23165976099999999</v>
      </c>
      <c r="I16">
        <v>0.85630830000000002</v>
      </c>
      <c r="J16">
        <v>4.1000000000000002E-2</v>
      </c>
      <c r="K16" s="2">
        <v>0.76027160000000005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simper_analysis</vt:lpstr>
      <vt:lpstr>tax_table</vt:lpstr>
      <vt:lpstr>p value &lt;0.05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JOLY</dc:creator>
  <cp:lastModifiedBy>Charlotte JOLY</cp:lastModifiedBy>
  <dcterms:created xsi:type="dcterms:W3CDTF">2025-06-30T09:43:29Z</dcterms:created>
  <dcterms:modified xsi:type="dcterms:W3CDTF">2025-06-30T10:59:10Z</dcterms:modified>
</cp:coreProperties>
</file>