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laimer" sheetId="1" r:id="rId4"/>
    <sheet state="visible" name="Index Plot" sheetId="2" r:id="rId5"/>
    <sheet state="visible" name="PE (CAPE) Plot" sheetId="3" r:id="rId6"/>
    <sheet state="visible" name="Excess CAPE Yield (ECY)" sheetId="4" r:id="rId7"/>
    <sheet state="visible" name="Data" sheetId="5" r:id="rId8"/>
  </sheets>
  <definedNames>
    <definedName name="_Regression_Int">1</definedName>
    <definedName name="CIQWBGuid">"d5c96f1c-0b8a-4f1d-9499-e87469d8b72c"</definedName>
    <definedName name="IQ_ADDIN">"AUTO"</definedName>
    <definedName name="IQ_CH">110000</definedName>
    <definedName name="IQ_CONV_RATE">"c2192"</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43637.646724537</definedName>
    <definedName name="IQ_NTM">6000</definedName>
    <definedName name="IQ_OG_TOTAL_OIL_PRODUCTON">"c2059"</definedName>
    <definedName name="IQ_QTD">750000</definedName>
    <definedName name="IQ_SHAREOUTSTANDING">"c1347"</definedName>
    <definedName name="IQ_TODAY">0</definedName>
    <definedName name="IQ_WEEK">50000</definedName>
    <definedName name="IQ_YTD">3000</definedName>
    <definedName name="IQ_YTDMONTH">130000</definedName>
    <definedName name="SPWS_WBID">"D59E1A16-371E-4D0F-A93D-481B765CD67C"</definedName>
    <definedName name="Print_Area_MI">Data!$A$1546:$N$1557</definedName>
  </definedNames>
  <calcPr/>
  <extLst>
    <ext uri="GoogleSheetsCustomDataVersion2">
      <go:sheetsCustomData xmlns:go="http://customooxmlschemas.google.com/" r:id="rId9" roundtripDataChecksum="UGWWZh6nuiCTzHpfRxuAPR6LidPmw8UiLa8EKscM34g="/>
    </ext>
  </extLst>
</workbook>
</file>

<file path=xl/sharedStrings.xml><?xml version="1.0" encoding="utf-8"?>
<sst xmlns="http://schemas.openxmlformats.org/spreadsheetml/2006/main" count="316" uniqueCount="53">
  <si>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</si>
  <si>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Stock Market Data Used in "Irrational Exuberance" Princeton University Press, 2000, 2005, 2015, updated</t>
  </si>
  <si>
    <t>Cyclically</t>
  </si>
  <si>
    <t xml:space="preserve">Cyclically </t>
  </si>
  <si>
    <t xml:space="preserve">Robert J. Shiller </t>
  </si>
  <si>
    <t>Adjusted</t>
  </si>
  <si>
    <t>Price</t>
  </si>
  <si>
    <t>Total Return Price</t>
  </si>
  <si>
    <t xml:space="preserve">  Consumer</t>
  </si>
  <si>
    <t>Real</t>
  </si>
  <si>
    <t>Earnings</t>
  </si>
  <si>
    <t>Monthly</t>
  </si>
  <si>
    <t>S&amp;P</t>
  </si>
  <si>
    <t>Long</t>
  </si>
  <si>
    <t>Total</t>
  </si>
  <si>
    <t>TR</t>
  </si>
  <si>
    <t>Ratio</t>
  </si>
  <si>
    <t>Excess</t>
  </si>
  <si>
    <t>10 Year</t>
  </si>
  <si>
    <t>Real 10 Year</t>
  </si>
  <si>
    <t>Rela 10 Year</t>
  </si>
  <si>
    <t>Comp.</t>
  </si>
  <si>
    <t>Dividend</t>
  </si>
  <si>
    <t>Index</t>
  </si>
  <si>
    <t xml:space="preserve">Date  </t>
  </si>
  <si>
    <t>Interest</t>
  </si>
  <si>
    <t>Return</t>
  </si>
  <si>
    <t>Scaled</t>
  </si>
  <si>
    <t>P/E10 or</t>
  </si>
  <si>
    <t>TR P/E10 or</t>
  </si>
  <si>
    <t>CAPE</t>
  </si>
  <si>
    <t>Bond</t>
  </si>
  <si>
    <t>Annualized Stock</t>
  </si>
  <si>
    <t xml:space="preserve">Annualized Bonds </t>
  </si>
  <si>
    <t xml:space="preserve">Excess Annualized </t>
  </si>
  <si>
    <t>Annualized Bonds</t>
  </si>
  <si>
    <t>Date</t>
  </si>
  <si>
    <t>P</t>
  </si>
  <si>
    <t>D</t>
  </si>
  <si>
    <t>Return (Investor)</t>
  </si>
  <si>
    <t>E</t>
  </si>
  <si>
    <t>CPI</t>
  </si>
  <si>
    <t>Fraction</t>
  </si>
  <si>
    <t>Rate GS10</t>
  </si>
  <si>
    <t>TR CAPE</t>
  </si>
  <si>
    <t>Yield</t>
  </si>
  <si>
    <t>Returns</t>
  </si>
  <si>
    <t>Real Return</t>
  </si>
  <si>
    <t>NA</t>
  </si>
  <si>
    <t>July price is July 3rd close</t>
  </si>
  <si>
    <t>March Estimated</t>
  </si>
  <si>
    <t>June/July CPI estimated</t>
  </si>
  <si>
    <t>July GS10 is July 3rd value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</si>
</sst>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0.00_);_(* \(#,##0.00\);_(* &quot;-&quot;??_);_(@_)"/>
    <numFmt numFmtId="165" formatCode="_(* #,##0.00000_);_(* \(#,##0.00000\);_(* &quot;-&quot;??_);_(@_)"/>
    <numFmt numFmtId="166" formatCode="0.0000"/>
  </numFmts>
  <fonts count="12">
    <font>
      <sz val="10.0"/>
      <color rgb="FF000000"/>
      <name val="Courier"/>
      <scheme val="minor"/>
    </font>
    <font>
      <b/>
      <i/>
      <sz val="16.0"/>
      <color theme="1"/>
      <name val="Times New Roman"/>
    </font>
    <font>
      <sz val="10.0"/>
      <color theme="1"/>
      <name val="Times New Roman"/>
    </font>
    <font>
      <b/>
      <sz val="10.0"/>
      <color theme="1"/>
      <name val="Times New Roman"/>
    </font>
    <font>
      <i/>
      <sz val="9.0"/>
      <color theme="1"/>
      <name val="Times New Roman"/>
    </font>
    <font>
      <sz val="10.0"/>
      <color theme="1"/>
      <name val="Courier"/>
    </font>
    <font>
      <i/>
      <sz val="10.0"/>
      <color theme="1"/>
      <name val="Times New Roman"/>
    </font>
    <font>
      <sz val="9.0"/>
      <color theme="1"/>
      <name val="Times New Roman"/>
    </font>
    <font>
      <b/>
      <sz val="9.0"/>
      <color rgb="FFFF0000"/>
      <name val="Times New Roman"/>
    </font>
    <font>
      <b/>
      <sz val="9.0"/>
      <color theme="1"/>
      <name val="Times New Roman"/>
    </font>
    <font>
      <i/>
      <sz val="9.0"/>
      <color theme="1"/>
      <name val="Courier"/>
    </font>
    <font>
      <sz val="9.0"/>
      <color theme="1"/>
      <name val="Courier"/>
    </font>
  </fonts>
  <fills count="4">
    <fill>
      <patternFill patternType="none"/>
    </fill>
    <fill>
      <patternFill patternType="lightGray"/>
    </fill>
    <fill>
      <patternFill patternType="solid">
        <fgColor theme="0"/>
        <bgColor theme="0"/>
      </patternFill>
    </fill>
    <fill>
      <patternFill patternType="solid">
        <fgColor rgb="FFF2F2F2"/>
        <bgColor rgb="FFF2F2F2"/>
      </patternFill>
    </fill>
  </fills>
  <borders count="6">
    <border/>
    <border>
      <left/>
      <right/>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0"/>
    </xf>
    <xf borderId="0" fillId="0" fontId="2" numFmtId="0" xfId="0" applyAlignment="1" applyFont="1">
      <alignment horizontal="center" shrinkToFit="0" vertical="top" wrapText="1"/>
    </xf>
    <xf borderId="0" fillId="0" fontId="2" numFmtId="0" xfId="0" applyAlignment="1" applyFont="1">
      <alignment shrinkToFit="0" vertical="bottom" wrapText="0"/>
    </xf>
    <xf borderId="0" fillId="0" fontId="2" numFmtId="2" xfId="0" applyAlignment="1" applyFont="1" applyNumberFormat="1">
      <alignment horizontal="center" shrinkToFit="0" vertical="bottom" wrapText="0"/>
    </xf>
    <xf borderId="0" fillId="0" fontId="2" numFmtId="2" xfId="0" applyAlignment="1" applyFont="1" applyNumberFormat="1">
      <alignment shrinkToFit="0" vertical="bottom" wrapText="0"/>
    </xf>
    <xf borderId="0" fillId="0" fontId="2" numFmtId="2" xfId="0" applyAlignment="1" applyFont="1" applyNumberFormat="1">
      <alignment horizontal="center" shrinkToFit="0" vertical="center" wrapText="0"/>
    </xf>
    <xf borderId="1" fillId="2" fontId="2" numFmtId="164" xfId="0" applyAlignment="1" applyBorder="1" applyFill="1" applyFont="1" applyNumberFormat="1">
      <alignment shrinkToFit="0" vertical="bottom" wrapText="0"/>
    </xf>
    <xf borderId="0" fillId="0" fontId="3" numFmtId="2" xfId="0" applyAlignment="1" applyFont="1" applyNumberFormat="1">
      <alignment horizontal="center" shrinkToFit="0" vertical="bottom" wrapText="0"/>
    </xf>
    <xf borderId="1" fillId="2" fontId="4" numFmtId="2" xfId="0" applyAlignment="1" applyBorder="1" applyFont="1" applyNumberFormat="1">
      <alignment horizontal="center" shrinkToFit="0" vertical="center" wrapText="0"/>
    </xf>
    <xf borderId="0" fillId="0" fontId="3" numFmtId="0" xfId="0" applyAlignment="1" applyFont="1">
      <alignment horizontal="center" shrinkToFit="0" vertical="center" wrapText="0"/>
    </xf>
    <xf borderId="0" fillId="0" fontId="2" numFmtId="0" xfId="0" applyAlignment="1" applyFont="1">
      <alignment horizontal="center" shrinkToFit="0" vertical="center" wrapText="0"/>
    </xf>
    <xf borderId="1" fillId="2" fontId="2" numFmtId="10" xfId="0" applyAlignment="1" applyBorder="1" applyFont="1" applyNumberFormat="1">
      <alignment horizontal="center" shrinkToFit="0" vertical="center" wrapText="0"/>
    </xf>
    <xf borderId="0" fillId="0" fontId="5" numFmtId="165" xfId="0" applyAlignment="1" applyFont="1" applyNumberFormat="1">
      <alignment shrinkToFit="0" vertical="bottom" wrapText="0"/>
    </xf>
    <xf borderId="0" fillId="0" fontId="2" numFmtId="0" xfId="0" applyAlignment="1" applyFont="1">
      <alignment horizontal="left" shrinkToFit="0" vertical="bottom" wrapText="0"/>
    </xf>
    <xf borderId="2" fillId="3" fontId="3" numFmtId="2" xfId="0" applyAlignment="1" applyBorder="1" applyFill="1" applyFont="1" applyNumberFormat="1">
      <alignment horizontal="center" shrinkToFit="0" vertical="bottom" wrapText="0"/>
    </xf>
    <xf borderId="1" fillId="2" fontId="6" numFmtId="2" xfId="0" applyAlignment="1" applyBorder="1" applyFont="1" applyNumberFormat="1">
      <alignment horizontal="center" shrinkToFit="0" vertical="bottom" wrapText="0"/>
    </xf>
    <xf borderId="0" fillId="0" fontId="5" numFmtId="2" xfId="0" applyAlignment="1" applyFont="1" applyNumberFormat="1">
      <alignment horizontal="center" shrinkToFit="0" vertical="center" wrapText="0"/>
    </xf>
    <xf borderId="3" fillId="3" fontId="3" numFmtId="2" xfId="0" applyAlignment="1" applyBorder="1" applyFont="1" applyNumberFormat="1">
      <alignment horizontal="center" shrinkToFit="0" vertical="bottom" wrapText="0"/>
    </xf>
    <xf borderId="0" fillId="0" fontId="2" numFmtId="0" xfId="0" applyAlignment="1" applyFont="1">
      <alignment horizontal="center" shrinkToFit="0" vertical="bottom" wrapText="0"/>
    </xf>
    <xf borderId="0" fillId="0" fontId="5" numFmtId="2" xfId="0" applyAlignment="1" applyFont="1" applyNumberFormat="1">
      <alignment horizontal="center" shrinkToFit="0" vertical="bottom" wrapText="0"/>
    </xf>
    <xf borderId="1" fillId="2" fontId="2" numFmtId="164" xfId="0" applyAlignment="1" applyBorder="1" applyFont="1" applyNumberFormat="1">
      <alignment horizontal="center" shrinkToFit="0" vertical="bottom" wrapText="0"/>
    </xf>
    <xf borderId="1" fillId="2" fontId="3" numFmtId="2" xfId="0" applyAlignment="1" applyBorder="1" applyFont="1" applyNumberFormat="1">
      <alignment horizontal="center" shrinkToFit="0" vertical="center" wrapText="0"/>
    </xf>
    <xf borderId="1" fillId="2" fontId="2" numFmtId="2" xfId="0" applyAlignment="1" applyBorder="1" applyFont="1" applyNumberFormat="1">
      <alignment horizontal="center" shrinkToFit="0" vertical="center" wrapText="0"/>
    </xf>
    <xf borderId="1" fillId="2" fontId="3" numFmtId="2" xfId="0" applyAlignment="1" applyBorder="1" applyFont="1" applyNumberFormat="1">
      <alignment horizontal="center" readingOrder="0" shrinkToFit="0" vertical="center" wrapText="0"/>
    </xf>
    <xf borderId="1" fillId="2" fontId="3" numFmtId="2" xfId="0" applyAlignment="1" applyBorder="1" applyFont="1" applyNumberFormat="1">
      <alignment horizontal="center" readingOrder="0" shrinkToFit="0" vertical="center" wrapText="1"/>
    </xf>
    <xf borderId="0" fillId="0" fontId="2" numFmtId="2" xfId="0" applyAlignment="1" applyFont="1" applyNumberFormat="1">
      <alignment horizontal="center" readingOrder="0" shrinkToFit="0" vertical="bottom" wrapText="1"/>
    </xf>
    <xf borderId="4" fillId="3" fontId="3" numFmtId="2" xfId="0" applyAlignment="1" applyBorder="1" applyFont="1" applyNumberFormat="1">
      <alignment horizontal="center" shrinkToFit="0" vertical="bottom" wrapText="0"/>
    </xf>
    <xf borderId="5" fillId="3" fontId="3" numFmtId="2" xfId="0" applyAlignment="1" applyBorder="1" applyFont="1" applyNumberFormat="1">
      <alignment horizontal="center" shrinkToFit="0" vertical="bottom" wrapText="0"/>
    </xf>
    <xf borderId="0" fillId="0" fontId="5" numFmtId="10" xfId="0" applyAlignment="1" applyFont="1" applyNumberFormat="1">
      <alignment shrinkToFit="0" vertical="bottom" wrapText="0"/>
    </xf>
    <xf borderId="1" fillId="2" fontId="3" numFmtId="10" xfId="0" applyAlignment="1" applyBorder="1" applyFont="1" applyNumberFormat="1">
      <alignment horizontal="center" shrinkToFit="0" vertical="center" wrapText="0"/>
    </xf>
    <xf borderId="0" fillId="0" fontId="2" numFmtId="2" xfId="0" applyAlignment="1" applyFont="1" applyNumberFormat="1">
      <alignment horizontal="right" shrinkToFit="0" vertical="bottom" wrapText="0"/>
    </xf>
    <xf borderId="0" fillId="0" fontId="2" numFmtId="2" xfId="0" applyAlignment="1" applyFont="1" applyNumberFormat="1">
      <alignment horizontal="center" shrinkToFit="0" vertical="bottom" wrapText="1"/>
    </xf>
    <xf borderId="1" fillId="2" fontId="2" numFmtId="2" xfId="0" applyAlignment="1" applyBorder="1" applyFont="1" applyNumberFormat="1">
      <alignment horizontal="center" shrinkToFit="0" vertical="bottom" wrapText="0"/>
    </xf>
    <xf borderId="1" fillId="2" fontId="2" numFmtId="2" xfId="0" applyAlignment="1" applyBorder="1" applyFont="1" applyNumberFormat="1">
      <alignment shrinkToFit="0" vertical="bottom" wrapText="0"/>
    </xf>
    <xf borderId="0" fillId="0" fontId="7" numFmtId="0" xfId="0" applyAlignment="1" applyFont="1">
      <alignment horizontal="center" shrinkToFit="0" vertical="center" wrapText="0"/>
    </xf>
    <xf borderId="0" fillId="0" fontId="7" numFmtId="2" xfId="0" applyAlignment="1" applyFont="1" applyNumberFormat="1">
      <alignment horizontal="center" shrinkToFit="0" vertical="center" wrapText="1"/>
    </xf>
    <xf borderId="0" fillId="0" fontId="7" numFmtId="2" xfId="0" applyAlignment="1" applyFont="1" applyNumberFormat="1">
      <alignment horizontal="center" shrinkToFit="0" vertical="center" wrapText="0"/>
    </xf>
    <xf borderId="1" fillId="2" fontId="7" numFmtId="164" xfId="0" applyAlignment="1" applyBorder="1" applyFont="1" applyNumberFormat="1">
      <alignment horizontal="center" shrinkToFit="0" vertical="center" wrapText="0"/>
    </xf>
    <xf borderId="0" fillId="0" fontId="8" numFmtId="2" xfId="0" applyAlignment="1" applyFont="1" applyNumberFormat="1">
      <alignment horizontal="center" shrinkToFit="0" vertical="center" wrapText="0"/>
    </xf>
    <xf borderId="0" fillId="0" fontId="9" numFmtId="2" xfId="0" applyAlignment="1" applyFont="1" applyNumberFormat="1">
      <alignment horizontal="center" shrinkToFit="0" vertical="center" wrapText="0"/>
    </xf>
    <xf borderId="1" fillId="2" fontId="10" numFmtId="2" xfId="0" applyAlignment="1" applyBorder="1" applyFont="1" applyNumberFormat="1">
      <alignment horizontal="center" shrinkToFit="0" vertical="center" wrapText="0"/>
    </xf>
    <xf borderId="0" fillId="0" fontId="9" numFmtId="0" xfId="0" applyAlignment="1" applyFont="1">
      <alignment horizontal="center" shrinkToFit="0" vertical="center" wrapText="0"/>
    </xf>
    <xf borderId="0" fillId="0" fontId="11" numFmtId="165" xfId="0" applyAlignment="1" applyFont="1" applyNumberFormat="1">
      <alignment horizontal="center" shrinkToFit="0" vertical="center" wrapText="0"/>
    </xf>
    <xf borderId="0" fillId="0" fontId="11" numFmtId="0" xfId="0" applyAlignment="1" applyFont="1">
      <alignment horizontal="center" shrinkToFit="0" vertical="center" wrapText="0"/>
    </xf>
    <xf borderId="0" fillId="0" fontId="3" numFmtId="166" xfId="0" applyAlignment="1" applyFont="1" applyNumberFormat="1">
      <alignment horizontal="center" shrinkToFit="0" vertical="center" wrapText="0"/>
    </xf>
    <xf borderId="0" fillId="0" fontId="2" numFmtId="166" xfId="0" applyAlignment="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chartsheet" Target="chartsheets/sheet1.xml"/><Relationship Id="rId6" Type="http://schemas.openxmlformats.org/officeDocument/2006/relationships/chartsheet" Target="chartsheets/sheet2.xml"/><Relationship Id="rId7" Type="http://schemas.openxmlformats.org/officeDocument/2006/relationships/chartsheet" Target="chartsheets/sheet3.xml"/><Relationship Id="rId8"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rgbClr val="000080"/>
              </a:solidFill>
              <a:ln cmpd="sng">
                <a:solidFill>
                  <a:srgbClr val="000080"/>
                </a:solidFill>
              </a:ln>
            </c:spPr>
          </c:marker>
          <c:xVal>
            <c:numRef>
              <c:f>Data!$G$9:$G$1863</c:f>
            </c:numRef>
          </c:xVal>
          <c:yVal>
            <c:numRef>
              <c:f>Data!$I$9:$I$1863</c:f>
              <c:numCache/>
            </c:numRef>
          </c:yVal>
        </c:ser>
        <c:dLbls>
          <c:showLegendKey val="0"/>
          <c:showVal val="0"/>
          <c:showCatName val="0"/>
          <c:showSerName val="0"/>
          <c:showPercent val="0"/>
          <c:showBubbleSize val="0"/>
        </c:dLbls>
        <c:axId val="1143384667"/>
        <c:axId val="833390379"/>
      </c:scatterChart>
      <c:valAx>
        <c:axId val="1143384667"/>
        <c:scaling>
          <c:orientation val="minMax"/>
          <c:max val="2025.0"/>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3390379"/>
      </c:valAx>
      <c:valAx>
        <c:axId val="833390379"/>
        <c:scaling>
          <c:orientation val="minMax"/>
        </c:scaling>
        <c:delete val="0"/>
        <c:axPos val="l"/>
        <c:title>
          <c:tx>
            <c:rich>
              <a:bodyPr/>
              <a:lstStyle/>
              <a:p>
                <a:pPr lvl="0">
                  <a:defRPr b="0" i="0" sz="1600">
                    <a:solidFill>
                      <a:srgbClr val="3366FF"/>
                    </a:solidFill>
                    <a:latin typeface="+mn-lt"/>
                  </a:defRPr>
                </a:pPr>
                <a:r>
                  <a:rPr b="0" i="0" sz="1600">
                    <a:solidFill>
                      <a:srgbClr val="3366FF"/>
                    </a:solidFill>
                    <a:latin typeface="+mn-lt"/>
                  </a:rPr>
                  <a:t>Real S&amp;P Composite Stock Price Index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3384667"/>
      </c:valAx>
    </c:plotArea>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rgbClr val="000080"/>
              </a:solidFill>
              <a:ln cmpd="sng">
                <a:solidFill>
                  <a:srgbClr val="000080"/>
                </a:solidFill>
              </a:ln>
            </c:spPr>
          </c:marker>
          <c:xVal>
            <c:numRef>
              <c:f>Data!$G$129:$G$1842</c:f>
            </c:numRef>
          </c:xVal>
          <c:yVal>
            <c:numRef>
              <c:f>Data!$N$129:$N$1842</c:f>
              <c:numCache/>
            </c:numRef>
          </c:yVal>
        </c:ser>
        <c:dLbls>
          <c:showLegendKey val="0"/>
          <c:showVal val="0"/>
          <c:showCatName val="0"/>
          <c:showSerName val="0"/>
          <c:showPercent val="0"/>
          <c:showBubbleSize val="0"/>
        </c:dLbls>
        <c:axId val="96649040"/>
        <c:axId val="1324856983"/>
      </c:scatterChart>
      <c:valAx>
        <c:axId val="966490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4856983"/>
      </c:valAx>
      <c:valAx>
        <c:axId val="1324856983"/>
        <c:scaling>
          <c:orientation val="minMax"/>
        </c:scaling>
        <c:delete val="0"/>
        <c:axPos val="l"/>
        <c:majorGridlines>
          <c:spPr>
            <a:ln>
              <a:solidFill>
                <a:srgbClr val="B7B7B7"/>
              </a:solidFill>
            </a:ln>
          </c:spPr>
        </c:majorGridlines>
        <c:title>
          <c:tx>
            <c:rich>
              <a:bodyPr/>
              <a:lstStyle/>
              <a:p>
                <a:pPr lvl="0">
                  <a:defRPr b="1" i="0" sz="1600">
                    <a:solidFill>
                      <a:srgbClr val="333399"/>
                    </a:solidFill>
                    <a:latin typeface="+mn-lt"/>
                  </a:defRPr>
                </a:pPr>
                <a:r>
                  <a:rPr b="1" i="0" sz="1600">
                    <a:solidFill>
                      <a:srgbClr val="333399"/>
                    </a:solidFill>
                    <a:latin typeface="+mn-lt"/>
                  </a:rPr>
                  <a:t>Price-Earnings Ratio (CAPE, P/E10)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649040"/>
      </c:valAx>
    </c:plotArea>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333333"/>
                </a:solidFill>
                <a:latin typeface="+mn-lt"/>
              </a:defRPr>
            </a:pPr>
            <a:r>
              <a:rPr b="1" i="0" sz="1200">
                <a:solidFill>
                  <a:srgbClr val="333333"/>
                </a:solidFill>
                <a:latin typeface="+mn-lt"/>
              </a:rPr>
              <a:t>Excess CAPE Yield (ECY) and Subsequent 10 Year Annualized Excess Returns</a:t>
            </a:r>
          </a:p>
        </c:rich>
      </c:tx>
      <c:overlay val="0"/>
    </c:title>
    <c:plotArea>
      <c:layout/>
      <c:lineChart>
        <c:ser>
          <c:idx val="0"/>
          <c:order val="0"/>
          <c:spPr>
            <a:ln cmpd="sng" w="57150">
              <a:solidFill>
                <a:srgbClr val="333399">
                  <a:alpha val="100000"/>
                </a:srgbClr>
              </a:solidFill>
            </a:ln>
          </c:spPr>
          <c:marker>
            <c:symbol val="none"/>
          </c:marker>
          <c:cat>
            <c:strRef>
              <c:f>Data!$G$129:$G$1846</c:f>
            </c:strRef>
          </c:cat>
          <c:val>
            <c:numRef>
              <c:f>Data!$R$129:$R$1846</c:f>
              <c:numCache/>
            </c:numRef>
          </c:val>
          <c:smooth val="0"/>
        </c:ser>
        <c:ser>
          <c:idx val="1"/>
          <c:order val="1"/>
          <c:spPr>
            <a:ln cmpd="sng" w="28575">
              <a:solidFill>
                <a:srgbClr val="808000">
                  <a:alpha val="100000"/>
                </a:srgbClr>
              </a:solidFill>
            </a:ln>
          </c:spPr>
          <c:marker>
            <c:symbol val="none"/>
          </c:marker>
          <c:cat>
            <c:strRef>
              <c:f>Data!$G$129:$G$1846</c:f>
            </c:strRef>
          </c:cat>
          <c:val>
            <c:numRef>
              <c:f>Data!$W$129:$W$1846</c:f>
              <c:numCache/>
            </c:numRef>
          </c:val>
          <c:smooth val="0"/>
        </c:ser>
        <c:axId val="1681198881"/>
        <c:axId val="310179109"/>
      </c:lineChart>
      <c:catAx>
        <c:axId val="16811988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0179109"/>
      </c:catAx>
      <c:valAx>
        <c:axId val="310179109"/>
        <c:scaling>
          <c:orientation val="minMax"/>
          <c:max val="0.25"/>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1198881"/>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descr="Chart 0" id="1211346167"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descr="Chart 0" id="1573186502" name="Chart 2"/>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descr="Chart 0" id="1166094589" name="Chart 3"/>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ourier"/>
        <a:ea typeface="Courier"/>
        <a:cs typeface="Courier"/>
      </a:majorFont>
      <a:minorFont>
        <a:latin typeface="Courier"/>
        <a:ea typeface="Courier"/>
        <a:cs typeface="Courier"/>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6" width="13.5"/>
    <col customWidth="1" min="7" max="26" width="8.0"/>
  </cols>
  <sheetData>
    <row r="1" ht="25.5" customHeight="1">
      <c r="A1" s="1" t="s">
        <v>0</v>
      </c>
      <c r="G1" s="2"/>
      <c r="H1" s="2"/>
      <c r="I1" s="2"/>
      <c r="J1" s="2"/>
      <c r="K1" s="2"/>
      <c r="L1" s="2"/>
      <c r="M1" s="2"/>
      <c r="N1" s="2"/>
      <c r="O1" s="2"/>
      <c r="P1" s="2"/>
      <c r="Q1" s="2"/>
      <c r="R1" s="2"/>
      <c r="S1" s="2"/>
      <c r="T1" s="2"/>
      <c r="U1" s="2"/>
      <c r="V1" s="2"/>
      <c r="W1" s="2"/>
      <c r="X1" s="2"/>
      <c r="Y1" s="2"/>
      <c r="Z1" s="2"/>
    </row>
    <row r="2" ht="25.5" customHeight="1">
      <c r="G2" s="2"/>
      <c r="H2" s="2"/>
      <c r="I2" s="2"/>
      <c r="J2" s="2"/>
      <c r="K2" s="2"/>
      <c r="L2" s="2"/>
      <c r="M2" s="2"/>
      <c r="N2" s="2"/>
      <c r="O2" s="2"/>
      <c r="P2" s="2"/>
      <c r="Q2" s="2"/>
      <c r="R2" s="2"/>
      <c r="S2" s="2"/>
      <c r="T2" s="2"/>
      <c r="U2" s="2"/>
      <c r="V2" s="2"/>
      <c r="W2" s="2"/>
      <c r="X2" s="2"/>
      <c r="Y2" s="2"/>
      <c r="Z2" s="2"/>
    </row>
    <row r="3" ht="25.5" customHeight="1">
      <c r="G3" s="2"/>
      <c r="H3" s="2"/>
      <c r="I3" s="2"/>
      <c r="J3" s="2"/>
      <c r="K3" s="2"/>
      <c r="L3" s="2"/>
      <c r="M3" s="2"/>
      <c r="N3" s="2"/>
      <c r="O3" s="2"/>
      <c r="P3" s="2"/>
      <c r="Q3" s="2"/>
      <c r="R3" s="2"/>
      <c r="S3" s="2"/>
      <c r="T3" s="2"/>
      <c r="U3" s="2"/>
      <c r="V3" s="2"/>
      <c r="W3" s="2"/>
      <c r="X3" s="2"/>
      <c r="Y3" s="2"/>
      <c r="Z3" s="2"/>
    </row>
    <row r="4" ht="25.5" customHeight="1">
      <c r="G4" s="2"/>
      <c r="H4" s="2"/>
      <c r="I4" s="2"/>
      <c r="J4" s="2"/>
      <c r="K4" s="2"/>
      <c r="L4" s="2"/>
      <c r="M4" s="2"/>
      <c r="N4" s="2"/>
      <c r="O4" s="2"/>
      <c r="P4" s="2"/>
      <c r="Q4" s="2"/>
      <c r="R4" s="2"/>
      <c r="S4" s="2"/>
      <c r="T4" s="2"/>
      <c r="U4" s="2"/>
      <c r="V4" s="2"/>
      <c r="W4" s="2"/>
      <c r="X4" s="2"/>
      <c r="Y4" s="2"/>
      <c r="Z4" s="2"/>
    </row>
    <row r="5" ht="25.5" customHeight="1">
      <c r="G5" s="2"/>
      <c r="H5" s="2"/>
      <c r="I5" s="2"/>
      <c r="J5" s="2"/>
      <c r="K5" s="2"/>
      <c r="L5" s="2"/>
      <c r="M5" s="2"/>
      <c r="N5" s="2"/>
      <c r="O5" s="2"/>
      <c r="P5" s="2"/>
      <c r="Q5" s="2"/>
      <c r="R5" s="2"/>
      <c r="S5" s="2"/>
      <c r="T5" s="2"/>
      <c r="U5" s="2"/>
      <c r="V5" s="2"/>
      <c r="W5" s="2"/>
      <c r="X5" s="2"/>
      <c r="Y5" s="2"/>
      <c r="Z5" s="2"/>
    </row>
    <row r="6" ht="33.75" customHeight="1">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3"/>
      <c r="G9" s="2"/>
      <c r="H9" s="2"/>
      <c r="I9" s="2"/>
      <c r="J9" s="2"/>
      <c r="K9" s="2"/>
      <c r="L9" s="2"/>
      <c r="M9" s="2"/>
      <c r="N9" s="2"/>
      <c r="O9" s="2"/>
      <c r="P9" s="2"/>
      <c r="Q9" s="2"/>
      <c r="R9" s="2"/>
      <c r="S9" s="2"/>
      <c r="T9" s="2"/>
      <c r="U9" s="2"/>
      <c r="V9" s="2"/>
      <c r="W9" s="2"/>
      <c r="X9" s="2"/>
      <c r="Y9" s="2"/>
      <c r="Z9" s="2"/>
    </row>
    <row r="10" ht="12.75" customHeight="1">
      <c r="G10" s="2"/>
      <c r="H10" s="2"/>
      <c r="I10" s="2"/>
      <c r="J10" s="2"/>
      <c r="K10" s="2"/>
      <c r="L10" s="2"/>
      <c r="M10" s="2"/>
      <c r="N10" s="2"/>
      <c r="O10" s="2"/>
      <c r="P10" s="2"/>
      <c r="Q10" s="2"/>
      <c r="R10" s="2"/>
      <c r="S10" s="2"/>
      <c r="T10" s="2"/>
      <c r="U10" s="2"/>
      <c r="V10" s="2"/>
      <c r="W10" s="2"/>
      <c r="X10" s="2"/>
      <c r="Y10" s="2"/>
      <c r="Z10" s="2"/>
    </row>
    <row r="11" ht="12.75" customHeight="1">
      <c r="G11" s="2"/>
      <c r="H11" s="2"/>
      <c r="I11" s="2"/>
      <c r="J11" s="2"/>
      <c r="K11" s="2"/>
      <c r="L11" s="2"/>
      <c r="M11" s="2"/>
      <c r="N11" s="2"/>
      <c r="O11" s="2"/>
      <c r="P11" s="2"/>
      <c r="Q11" s="2"/>
      <c r="R11" s="2"/>
      <c r="S11" s="2"/>
      <c r="T11" s="2"/>
      <c r="U11" s="2"/>
      <c r="V11" s="2"/>
      <c r="W11" s="2"/>
      <c r="X11" s="2"/>
      <c r="Y11" s="2"/>
      <c r="Z11" s="2"/>
    </row>
    <row r="12" ht="12.75" customHeight="1">
      <c r="G12" s="2"/>
      <c r="H12" s="2"/>
      <c r="I12" s="2"/>
      <c r="J12" s="2"/>
      <c r="K12" s="2"/>
      <c r="L12" s="2"/>
      <c r="M12" s="2"/>
      <c r="N12" s="2"/>
      <c r="O12" s="2"/>
      <c r="P12" s="2"/>
      <c r="Q12" s="2"/>
      <c r="R12" s="2"/>
      <c r="S12" s="2"/>
      <c r="T12" s="2"/>
      <c r="U12" s="2"/>
      <c r="V12" s="2"/>
      <c r="W12" s="2"/>
      <c r="X12" s="2"/>
      <c r="Y12" s="2"/>
      <c r="Z12" s="2"/>
    </row>
    <row r="13" ht="12.75" customHeight="1">
      <c r="G13" s="2"/>
      <c r="H13" s="2"/>
      <c r="I13" s="2"/>
      <c r="J13" s="2"/>
      <c r="K13" s="2"/>
      <c r="L13" s="2"/>
      <c r="M13" s="2"/>
      <c r="N13" s="2"/>
      <c r="O13" s="2"/>
      <c r="P13" s="2"/>
      <c r="Q13" s="2"/>
      <c r="R13" s="2"/>
      <c r="S13" s="2"/>
      <c r="T13" s="2"/>
      <c r="U13" s="2"/>
      <c r="V13" s="2"/>
      <c r="W13" s="2"/>
      <c r="X13" s="2"/>
      <c r="Y13" s="2"/>
      <c r="Z13" s="2"/>
    </row>
    <row r="14" ht="12.75" customHeight="1">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F6"/>
    <mergeCell ref="A9:F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8.0" topLeftCell="B9" activePane="bottomRight" state="frozen"/>
      <selection activeCell="B1" sqref="B1" pane="topRight"/>
      <selection activeCell="A9" sqref="A9" pane="bottomLeft"/>
      <selection activeCell="B9" sqref="B9" pane="bottomRight"/>
    </sheetView>
  </sheetViews>
  <sheetFormatPr customHeight="1" defaultColWidth="12.63" defaultRowHeight="15.0"/>
  <cols>
    <col customWidth="1" min="1" max="1" width="10.25"/>
    <col customWidth="1" min="2" max="2" width="18.13"/>
    <col customWidth="1" min="3" max="10" width="10.38"/>
    <col customWidth="1" min="11" max="11" width="13.25"/>
    <col customWidth="1" min="12" max="12" width="10.38"/>
    <col customWidth="1" min="13" max="13" width="10.75"/>
    <col customWidth="1" min="14" max="14" width="10.38"/>
    <col customWidth="1" min="15" max="15" width="2.13"/>
    <col customWidth="1" min="16" max="17" width="12.88"/>
    <col customWidth="1" min="18" max="18" width="10.5"/>
    <col customWidth="1" min="19" max="20" width="10.38"/>
    <col customWidth="1" min="21" max="23" width="14.25"/>
    <col customWidth="1" min="24" max="24" width="14.75"/>
    <col customWidth="1" min="25" max="25" width="12.75"/>
    <col customWidth="1" min="26" max="27" width="10.25"/>
  </cols>
  <sheetData>
    <row r="1" ht="13.5" customHeight="1">
      <c r="A1" s="4"/>
      <c r="B1" s="5"/>
      <c r="C1" s="6"/>
      <c r="D1" s="6"/>
      <c r="E1" s="5"/>
      <c r="F1" s="5"/>
      <c r="G1" s="6"/>
      <c r="H1" s="7"/>
      <c r="I1" s="6"/>
      <c r="J1" s="6"/>
      <c r="K1" s="8"/>
      <c r="L1" s="6"/>
      <c r="M1" s="8"/>
      <c r="N1" s="9"/>
      <c r="O1" s="9"/>
      <c r="P1" s="10"/>
      <c r="Q1" s="10"/>
      <c r="R1" s="11"/>
      <c r="S1" s="7"/>
      <c r="T1" s="7"/>
      <c r="U1" s="12"/>
      <c r="V1" s="12"/>
      <c r="W1" s="13"/>
      <c r="X1" s="13"/>
      <c r="Y1" s="14"/>
    </row>
    <row r="2" ht="12.75" customHeight="1">
      <c r="A2" s="15" t="s">
        <v>1</v>
      </c>
      <c r="B2" s="5"/>
      <c r="C2" s="6"/>
      <c r="D2" s="6"/>
      <c r="E2" s="5"/>
      <c r="F2" s="5"/>
      <c r="G2" s="6"/>
      <c r="H2" s="7"/>
      <c r="I2" s="6"/>
      <c r="J2" s="6"/>
      <c r="K2" s="8"/>
      <c r="L2" s="6"/>
      <c r="M2" s="8"/>
      <c r="N2" s="16" t="s">
        <v>2</v>
      </c>
      <c r="O2" s="9"/>
      <c r="P2" s="17" t="s">
        <v>3</v>
      </c>
      <c r="Q2" s="17"/>
      <c r="R2" s="11"/>
      <c r="S2" s="7"/>
      <c r="T2" s="7"/>
      <c r="U2" s="12"/>
      <c r="V2" s="12"/>
      <c r="W2" s="13"/>
      <c r="X2" s="13"/>
      <c r="Y2" s="14"/>
    </row>
    <row r="3" ht="12.75" customHeight="1">
      <c r="A3" s="15" t="s">
        <v>4</v>
      </c>
      <c r="B3" s="5"/>
      <c r="C3" s="6"/>
      <c r="D3" s="6"/>
      <c r="E3" s="5"/>
      <c r="F3" s="5"/>
      <c r="G3" s="6"/>
      <c r="H3" s="18"/>
      <c r="I3" s="6"/>
      <c r="J3" s="6"/>
      <c r="K3" s="8"/>
      <c r="L3" s="6"/>
      <c r="M3" s="8"/>
      <c r="N3" s="19" t="s">
        <v>5</v>
      </c>
      <c r="O3" s="9"/>
      <c r="P3" s="17" t="s">
        <v>5</v>
      </c>
      <c r="Q3" s="17"/>
      <c r="R3" s="11"/>
      <c r="S3" s="7"/>
      <c r="T3" s="7"/>
      <c r="U3" s="12"/>
      <c r="V3" s="12"/>
      <c r="W3" s="13"/>
      <c r="X3" s="13"/>
      <c r="Y3" s="14"/>
    </row>
    <row r="4" ht="12.75" customHeight="1">
      <c r="A4" s="20"/>
      <c r="B4" s="5"/>
      <c r="C4" s="5"/>
      <c r="D4" s="5"/>
      <c r="E4" s="5"/>
      <c r="F4" s="5"/>
      <c r="G4" s="5"/>
      <c r="H4" s="7"/>
      <c r="I4" s="5"/>
      <c r="J4" s="21"/>
      <c r="K4" s="22"/>
      <c r="L4" s="5"/>
      <c r="M4" s="22"/>
      <c r="N4" s="19" t="s">
        <v>6</v>
      </c>
      <c r="O4" s="9"/>
      <c r="P4" s="17" t="s">
        <v>7</v>
      </c>
      <c r="Q4" s="17"/>
      <c r="R4" s="11"/>
      <c r="S4" s="7"/>
      <c r="T4" s="7"/>
      <c r="U4" s="12"/>
      <c r="V4" s="12"/>
      <c r="W4" s="13"/>
      <c r="X4" s="13"/>
      <c r="Y4" s="14"/>
    </row>
    <row r="5" ht="12.75" customHeight="1">
      <c r="A5" s="20"/>
      <c r="B5" s="5"/>
      <c r="C5" s="5"/>
      <c r="D5" s="5"/>
      <c r="E5" s="5"/>
      <c r="F5" s="5" t="s">
        <v>8</v>
      </c>
      <c r="G5" s="5"/>
      <c r="H5" s="7"/>
      <c r="I5" s="5"/>
      <c r="J5" s="5"/>
      <c r="K5" s="22" t="s">
        <v>9</v>
      </c>
      <c r="L5" s="5"/>
      <c r="M5" s="22" t="s">
        <v>9</v>
      </c>
      <c r="N5" s="19" t="s">
        <v>10</v>
      </c>
      <c r="O5" s="9"/>
      <c r="P5" s="17" t="s">
        <v>10</v>
      </c>
      <c r="Q5" s="17"/>
      <c r="R5" s="23"/>
      <c r="S5" s="24" t="s">
        <v>11</v>
      </c>
      <c r="T5" s="24" t="s">
        <v>9</v>
      </c>
      <c r="U5" s="24"/>
      <c r="V5" s="24"/>
      <c r="W5" s="24"/>
      <c r="X5" s="24"/>
      <c r="Y5" s="14"/>
    </row>
    <row r="6" ht="12.75" customHeight="1">
      <c r="A6" s="20"/>
      <c r="B6" s="5" t="s">
        <v>12</v>
      </c>
      <c r="C6" s="5"/>
      <c r="D6" s="5"/>
      <c r="E6" s="5"/>
      <c r="F6" s="5" t="s">
        <v>6</v>
      </c>
      <c r="G6" s="5"/>
      <c r="H6" s="7" t="s">
        <v>13</v>
      </c>
      <c r="I6" s="5"/>
      <c r="J6" s="5"/>
      <c r="K6" s="22" t="s">
        <v>14</v>
      </c>
      <c r="L6" s="5"/>
      <c r="M6" s="22" t="s">
        <v>15</v>
      </c>
      <c r="N6" s="19" t="s">
        <v>16</v>
      </c>
      <c r="O6" s="9"/>
      <c r="P6" s="17" t="s">
        <v>16</v>
      </c>
      <c r="Q6" s="17"/>
      <c r="R6" s="23" t="s">
        <v>17</v>
      </c>
      <c r="S6" s="24" t="s">
        <v>14</v>
      </c>
      <c r="T6" s="24" t="s">
        <v>14</v>
      </c>
      <c r="U6" s="24" t="s">
        <v>18</v>
      </c>
      <c r="V6" s="24" t="s">
        <v>18</v>
      </c>
      <c r="W6" s="24" t="s">
        <v>19</v>
      </c>
      <c r="X6" s="25" t="s">
        <v>20</v>
      </c>
      <c r="Y6" s="14"/>
    </row>
    <row r="7" ht="12.75" customHeight="1">
      <c r="A7" s="20"/>
      <c r="B7" s="5" t="s">
        <v>21</v>
      </c>
      <c r="C7" s="5" t="s">
        <v>22</v>
      </c>
      <c r="D7" s="5"/>
      <c r="E7" s="5" t="s">
        <v>10</v>
      </c>
      <c r="F7" s="5" t="s">
        <v>23</v>
      </c>
      <c r="G7" s="5" t="s">
        <v>24</v>
      </c>
      <c r="H7" s="7" t="s">
        <v>25</v>
      </c>
      <c r="I7" s="5" t="s">
        <v>9</v>
      </c>
      <c r="J7" s="5" t="s">
        <v>9</v>
      </c>
      <c r="K7" s="22" t="s">
        <v>26</v>
      </c>
      <c r="L7" s="5" t="s">
        <v>9</v>
      </c>
      <c r="M7" s="22" t="s">
        <v>27</v>
      </c>
      <c r="N7" s="19" t="s">
        <v>28</v>
      </c>
      <c r="O7" s="9"/>
      <c r="P7" s="17" t="s">
        <v>29</v>
      </c>
      <c r="Q7" s="17"/>
      <c r="R7" s="23" t="s">
        <v>30</v>
      </c>
      <c r="S7" s="24" t="s">
        <v>31</v>
      </c>
      <c r="T7" s="24" t="s">
        <v>31</v>
      </c>
      <c r="U7" s="24" t="s">
        <v>32</v>
      </c>
      <c r="V7" s="24" t="s">
        <v>33</v>
      </c>
      <c r="W7" s="24" t="s">
        <v>34</v>
      </c>
      <c r="X7" s="26" t="s">
        <v>35</v>
      </c>
      <c r="Y7" s="14"/>
    </row>
    <row r="8" ht="13.5" customHeight="1">
      <c r="A8" s="20" t="s">
        <v>36</v>
      </c>
      <c r="B8" s="5" t="s">
        <v>37</v>
      </c>
      <c r="C8" s="5" t="s">
        <v>38</v>
      </c>
      <c r="D8" s="27" t="s">
        <v>39</v>
      </c>
      <c r="E8" s="5" t="s">
        <v>40</v>
      </c>
      <c r="F8" s="5" t="s">
        <v>41</v>
      </c>
      <c r="G8" s="5" t="s">
        <v>42</v>
      </c>
      <c r="H8" s="7" t="s">
        <v>43</v>
      </c>
      <c r="I8" s="5" t="s">
        <v>6</v>
      </c>
      <c r="J8" s="5" t="s">
        <v>22</v>
      </c>
      <c r="K8" s="22" t="s">
        <v>6</v>
      </c>
      <c r="L8" s="5" t="s">
        <v>10</v>
      </c>
      <c r="M8" s="22" t="s">
        <v>10</v>
      </c>
      <c r="N8" s="28" t="s">
        <v>30</v>
      </c>
      <c r="O8" s="9"/>
      <c r="P8" s="17" t="s">
        <v>44</v>
      </c>
      <c r="Q8" s="17"/>
      <c r="R8" s="23" t="s">
        <v>45</v>
      </c>
      <c r="S8" s="24" t="s">
        <v>46</v>
      </c>
      <c r="T8" s="24" t="s">
        <v>46</v>
      </c>
      <c r="U8" s="24" t="s">
        <v>47</v>
      </c>
      <c r="V8" s="24" t="s">
        <v>47</v>
      </c>
      <c r="W8" s="24" t="s">
        <v>46</v>
      </c>
      <c r="X8" s="25" t="s">
        <v>47</v>
      </c>
      <c r="Y8" s="14"/>
    </row>
    <row r="9" ht="12.75" customHeight="1">
      <c r="A9" s="4">
        <v>1871.01</v>
      </c>
      <c r="B9" s="5">
        <v>4.44</v>
      </c>
      <c r="C9" s="6">
        <v>0.26</v>
      </c>
      <c r="D9" s="6"/>
      <c r="E9" s="5">
        <v>0.4</v>
      </c>
      <c r="F9" s="5">
        <v>12.46406116</v>
      </c>
      <c r="G9" s="6">
        <f>1871+1/24</f>
        <v>1871.041667</v>
      </c>
      <c r="H9" s="7">
        <v>5.32</v>
      </c>
      <c r="I9" s="6">
        <f t="shared" ref="I9:I1839" si="1">B9*$F$1839/F9</f>
        <v>108.5415085</v>
      </c>
      <c r="J9" s="6">
        <f t="shared" ref="J9:J1835" si="2">C9*$F$1839/F9</f>
        <v>6.35603428</v>
      </c>
      <c r="K9" s="8">
        <f>I9</f>
        <v>108.5415085</v>
      </c>
      <c r="L9" s="6">
        <f>E9*$F$1838/F9</f>
        <v>9.772384653</v>
      </c>
      <c r="M9" s="8">
        <f t="shared" ref="M9:M1835" si="3">L9*(K9/I9)</f>
        <v>9.772384653</v>
      </c>
      <c r="N9" s="29" t="s">
        <v>48</v>
      </c>
      <c r="O9" s="9"/>
      <c r="P9" s="10" t="s">
        <v>48</v>
      </c>
      <c r="Q9" s="10"/>
      <c r="R9" s="11"/>
      <c r="S9" s="7">
        <f t="shared" ref="S9:S1838" si="4">((H9/H10+H9/1200+((1+H10/1200)^(-119))*(1-H9/H10)))</f>
        <v>1.004176936</v>
      </c>
      <c r="T9" s="7">
        <v>1.0</v>
      </c>
      <c r="U9" s="13">
        <f t="shared" ref="U9:U1685" si="5">(($K129/$K9)^(1/10)-1)</f>
        <v>0.130609446</v>
      </c>
      <c r="V9" s="13">
        <f t="shared" ref="V9:V1719" si="6">(($T129/$T9)^(1/10)-1)</f>
        <v>0.09250367635</v>
      </c>
      <c r="W9" s="13">
        <f t="shared" ref="W9:W1719" si="7">U9-V9</f>
        <v>0.03810576961</v>
      </c>
      <c r="X9" s="13">
        <f t="shared" ref="X9:X1839" si="8">(($S129/$S9)^(1/10)-1)</f>
        <v>-0.00005386238776</v>
      </c>
      <c r="Y9" s="14"/>
      <c r="Z9" s="30"/>
    </row>
    <row r="10" ht="12.75" customHeight="1">
      <c r="A10" s="4">
        <v>1871.02</v>
      </c>
      <c r="B10" s="5">
        <v>4.5</v>
      </c>
      <c r="C10" s="6">
        <v>0.26</v>
      </c>
      <c r="D10" s="6">
        <f t="shared" ref="D10:D1840" si="9">B10-B9+C10</f>
        <v>0.32</v>
      </c>
      <c r="E10" s="5">
        <v>0.4</v>
      </c>
      <c r="F10" s="5">
        <v>12.84464132</v>
      </c>
      <c r="G10" s="6">
        <f t="shared" ref="G10:G1839" si="10">G9+1/12</f>
        <v>1871.125</v>
      </c>
      <c r="H10" s="7">
        <f>H9*11/12+H21*1/12</f>
        <v>5.323333333</v>
      </c>
      <c r="I10" s="6">
        <f t="shared" si="1"/>
        <v>106.7487963</v>
      </c>
      <c r="J10" s="6">
        <f t="shared" si="2"/>
        <v>6.167708231</v>
      </c>
      <c r="K10" s="8">
        <f t="shared" ref="K10:K1839" si="11">K9*((I10+(J10/12))/I9)</f>
        <v>107.262772</v>
      </c>
      <c r="L10" s="6">
        <f t="shared" ref="L10:L1835" si="12">E10*$F$1839/F10</f>
        <v>9.488781895</v>
      </c>
      <c r="M10" s="8">
        <f t="shared" si="3"/>
        <v>9.534468622</v>
      </c>
      <c r="N10" s="29" t="s">
        <v>48</v>
      </c>
      <c r="O10" s="9"/>
      <c r="P10" s="10" t="s">
        <v>48</v>
      </c>
      <c r="Q10" s="10"/>
      <c r="R10" s="11"/>
      <c r="S10" s="7">
        <f t="shared" si="4"/>
        <v>1.004179752</v>
      </c>
      <c r="T10" s="7">
        <f t="shared" ref="T10:T1839" si="13">T9*S9*F9/F10</f>
        <v>0.9744236861</v>
      </c>
      <c r="U10" s="13">
        <f t="shared" si="5"/>
        <v>0.1308584817</v>
      </c>
      <c r="V10" s="13">
        <f t="shared" si="6"/>
        <v>0.09463463434</v>
      </c>
      <c r="W10" s="13">
        <f t="shared" si="7"/>
        <v>0.03622384737</v>
      </c>
      <c r="X10" s="13">
        <f t="shared" si="8"/>
        <v>-0.00005467917338</v>
      </c>
      <c r="Y10" s="14"/>
      <c r="Z10" s="30"/>
    </row>
    <row r="11" ht="12.75" customHeight="1">
      <c r="A11" s="4">
        <v>1871.03</v>
      </c>
      <c r="B11" s="5">
        <v>4.61</v>
      </c>
      <c r="C11" s="6">
        <v>0.26</v>
      </c>
      <c r="D11" s="6">
        <f t="shared" si="9"/>
        <v>0.37</v>
      </c>
      <c r="E11" s="5">
        <v>0.4</v>
      </c>
      <c r="F11" s="5">
        <v>13.0349719</v>
      </c>
      <c r="G11" s="6">
        <f t="shared" si="10"/>
        <v>1871.208333</v>
      </c>
      <c r="H11" s="7">
        <f>H9*10/12+H21*2/12</f>
        <v>5.326666667</v>
      </c>
      <c r="I11" s="6">
        <f t="shared" si="1"/>
        <v>107.7614137</v>
      </c>
      <c r="J11" s="6">
        <f t="shared" si="2"/>
        <v>6.077650233</v>
      </c>
      <c r="K11" s="8">
        <f t="shared" si="11"/>
        <v>108.7891744</v>
      </c>
      <c r="L11" s="6">
        <f t="shared" si="12"/>
        <v>9.350231127</v>
      </c>
      <c r="M11" s="8">
        <f t="shared" si="3"/>
        <v>9.439407758</v>
      </c>
      <c r="N11" s="29" t="s">
        <v>48</v>
      </c>
      <c r="O11" s="9"/>
      <c r="P11" s="10" t="s">
        <v>48</v>
      </c>
      <c r="Q11" s="10"/>
      <c r="R11" s="11"/>
      <c r="S11" s="7">
        <f t="shared" si="4"/>
        <v>1.004182569</v>
      </c>
      <c r="T11" s="7">
        <f t="shared" si="13"/>
        <v>0.9642089858</v>
      </c>
      <c r="U11" s="13">
        <f t="shared" si="5"/>
        <v>0.1309508729</v>
      </c>
      <c r="V11" s="13">
        <f t="shared" si="6"/>
        <v>0.09618599563</v>
      </c>
      <c r="W11" s="13">
        <f t="shared" si="7"/>
        <v>0.03476487729</v>
      </c>
      <c r="X11" s="13">
        <f t="shared" si="8"/>
        <v>-0.00005549595214</v>
      </c>
      <c r="Y11" s="14"/>
      <c r="Z11" s="30"/>
    </row>
    <row r="12" ht="12.75" customHeight="1">
      <c r="A12" s="4">
        <v>1871.04</v>
      </c>
      <c r="B12" s="5">
        <v>4.74</v>
      </c>
      <c r="C12" s="6">
        <v>0.26</v>
      </c>
      <c r="D12" s="6">
        <f t="shared" si="9"/>
        <v>0.39</v>
      </c>
      <c r="E12" s="5">
        <v>0.4</v>
      </c>
      <c r="F12" s="5">
        <v>12.55922645</v>
      </c>
      <c r="G12" s="6">
        <f t="shared" si="10"/>
        <v>1871.291667</v>
      </c>
      <c r="H12" s="7">
        <f>H9*9/12+H21*3/12</f>
        <v>5.33</v>
      </c>
      <c r="I12" s="6">
        <f t="shared" si="1"/>
        <v>114.9973691</v>
      </c>
      <c r="J12" s="6">
        <f t="shared" si="2"/>
        <v>6.307872568</v>
      </c>
      <c r="K12" s="8">
        <f t="shared" si="11"/>
        <v>116.6248112</v>
      </c>
      <c r="L12" s="6">
        <f t="shared" si="12"/>
        <v>9.704419335</v>
      </c>
      <c r="M12" s="8">
        <f t="shared" si="3"/>
        <v>9.841756221</v>
      </c>
      <c r="N12" s="29" t="s">
        <v>48</v>
      </c>
      <c r="O12" s="9"/>
      <c r="P12" s="10" t="s">
        <v>48</v>
      </c>
      <c r="Q12" s="10"/>
      <c r="R12" s="11"/>
      <c r="S12" s="7">
        <f t="shared" si="4"/>
        <v>1.004185386</v>
      </c>
      <c r="T12" s="7">
        <f t="shared" si="13"/>
        <v>1.004919008</v>
      </c>
      <c r="U12" s="13">
        <f t="shared" si="5"/>
        <v>0.1220560376</v>
      </c>
      <c r="V12" s="13">
        <f t="shared" si="6"/>
        <v>0.09097190624</v>
      </c>
      <c r="W12" s="13">
        <f t="shared" si="7"/>
        <v>0.03108413138</v>
      </c>
      <c r="X12" s="13">
        <f t="shared" si="8"/>
        <v>-0.00005631272405</v>
      </c>
      <c r="Y12" s="14"/>
      <c r="Z12" s="30"/>
    </row>
    <row r="13" ht="12.75" customHeight="1">
      <c r="A13" s="4">
        <v>1871.05</v>
      </c>
      <c r="B13" s="5">
        <v>4.86</v>
      </c>
      <c r="C13" s="6">
        <v>0.26</v>
      </c>
      <c r="D13" s="6">
        <f t="shared" si="9"/>
        <v>0.38</v>
      </c>
      <c r="E13" s="5">
        <v>0.4</v>
      </c>
      <c r="F13" s="5">
        <v>12.27381157</v>
      </c>
      <c r="G13" s="6">
        <f t="shared" si="10"/>
        <v>1871.375</v>
      </c>
      <c r="H13" s="7">
        <f>H9*8/12+H21*4/12</f>
        <v>5.333333333</v>
      </c>
      <c r="I13" s="6">
        <f t="shared" si="1"/>
        <v>120.6505405</v>
      </c>
      <c r="J13" s="6">
        <f t="shared" si="2"/>
        <v>6.454555665</v>
      </c>
      <c r="K13" s="8">
        <f t="shared" si="11"/>
        <v>122.903478</v>
      </c>
      <c r="L13" s="6">
        <f t="shared" si="12"/>
        <v>9.930085638</v>
      </c>
      <c r="M13" s="8">
        <f t="shared" si="3"/>
        <v>10.11551259</v>
      </c>
      <c r="N13" s="29" t="s">
        <v>48</v>
      </c>
      <c r="O13" s="9"/>
      <c r="P13" s="10" t="s">
        <v>48</v>
      </c>
      <c r="Q13" s="10"/>
      <c r="R13" s="11"/>
      <c r="S13" s="7">
        <f t="shared" si="4"/>
        <v>1.004188202</v>
      </c>
      <c r="T13" s="7">
        <f t="shared" si="13"/>
        <v>1.032591147</v>
      </c>
      <c r="U13" s="13">
        <f t="shared" si="5"/>
        <v>0.1226380989</v>
      </c>
      <c r="V13" s="13">
        <f t="shared" si="6"/>
        <v>0.08948843719</v>
      </c>
      <c r="W13" s="13">
        <f t="shared" si="7"/>
        <v>0.03314966171</v>
      </c>
      <c r="X13" s="13">
        <f t="shared" si="8"/>
        <v>-0.00005712948909</v>
      </c>
      <c r="Y13" s="14"/>
      <c r="Z13" s="30"/>
    </row>
    <row r="14" ht="12.75" customHeight="1">
      <c r="A14" s="4">
        <v>1871.06</v>
      </c>
      <c r="B14" s="5">
        <v>4.82</v>
      </c>
      <c r="C14" s="6">
        <v>0.26</v>
      </c>
      <c r="D14" s="6">
        <f t="shared" si="9"/>
        <v>0.22</v>
      </c>
      <c r="E14" s="5">
        <v>0.4</v>
      </c>
      <c r="F14" s="5">
        <v>12.08348099</v>
      </c>
      <c r="G14" s="6">
        <f t="shared" si="10"/>
        <v>1871.458333</v>
      </c>
      <c r="H14" s="7">
        <f>H9*7/12+H21*5/12</f>
        <v>5.336666667</v>
      </c>
      <c r="I14" s="6">
        <f t="shared" si="1"/>
        <v>121.5422941</v>
      </c>
      <c r="J14" s="6">
        <f t="shared" si="2"/>
        <v>6.556223332</v>
      </c>
      <c r="K14" s="8">
        <f t="shared" si="11"/>
        <v>124.3684376</v>
      </c>
      <c r="L14" s="6">
        <f t="shared" si="12"/>
        <v>10.08649743</v>
      </c>
      <c r="M14" s="8">
        <f t="shared" si="3"/>
        <v>10.32103216</v>
      </c>
      <c r="N14" s="29" t="s">
        <v>48</v>
      </c>
      <c r="O14" s="9"/>
      <c r="P14" s="10" t="s">
        <v>48</v>
      </c>
      <c r="Q14" s="10"/>
      <c r="R14" s="11"/>
      <c r="S14" s="7">
        <f t="shared" si="4"/>
        <v>1.004191019</v>
      </c>
      <c r="T14" s="7">
        <f t="shared" si="13"/>
        <v>1.053248624</v>
      </c>
      <c r="U14" s="13">
        <f t="shared" si="5"/>
        <v>0.1230927999</v>
      </c>
      <c r="V14" s="13">
        <f t="shared" si="6"/>
        <v>0.08772491102</v>
      </c>
      <c r="W14" s="13">
        <f t="shared" si="7"/>
        <v>0.03536788892</v>
      </c>
      <c r="X14" s="13">
        <f t="shared" si="8"/>
        <v>-0.00005794624728</v>
      </c>
      <c r="Y14" s="14"/>
      <c r="Z14" s="30"/>
    </row>
    <row r="15" ht="12.75" customHeight="1">
      <c r="A15" s="4">
        <v>1871.07</v>
      </c>
      <c r="B15" s="5">
        <v>4.73</v>
      </c>
      <c r="C15" s="6">
        <v>0.26</v>
      </c>
      <c r="D15" s="6">
        <f t="shared" si="9"/>
        <v>0.17</v>
      </c>
      <c r="E15" s="5">
        <v>0.4</v>
      </c>
      <c r="F15" s="5">
        <v>12.08348099</v>
      </c>
      <c r="G15" s="6">
        <f t="shared" si="10"/>
        <v>1871.541667</v>
      </c>
      <c r="H15" s="7">
        <f>H9*6/12+H21*6/12</f>
        <v>5.34</v>
      </c>
      <c r="I15" s="6">
        <f t="shared" si="1"/>
        <v>119.2728322</v>
      </c>
      <c r="J15" s="6">
        <f t="shared" si="2"/>
        <v>6.556223332</v>
      </c>
      <c r="K15" s="8">
        <f t="shared" si="11"/>
        <v>122.6052612</v>
      </c>
      <c r="L15" s="6">
        <f t="shared" si="12"/>
        <v>10.08649743</v>
      </c>
      <c r="M15" s="8">
        <f t="shared" si="3"/>
        <v>10.36830962</v>
      </c>
      <c r="N15" s="29" t="s">
        <v>48</v>
      </c>
      <c r="O15" s="9"/>
      <c r="P15" s="10" t="s">
        <v>48</v>
      </c>
      <c r="Q15" s="10"/>
      <c r="R15" s="11"/>
      <c r="S15" s="7">
        <f t="shared" si="4"/>
        <v>1.004193835</v>
      </c>
      <c r="T15" s="7">
        <f t="shared" si="13"/>
        <v>1.057662809</v>
      </c>
      <c r="U15" s="13">
        <f t="shared" si="5"/>
        <v>0.1200218157</v>
      </c>
      <c r="V15" s="13">
        <f t="shared" si="6"/>
        <v>0.08658085615</v>
      </c>
      <c r="W15" s="13">
        <f t="shared" si="7"/>
        <v>0.03344095952</v>
      </c>
      <c r="X15" s="13">
        <f t="shared" si="8"/>
        <v>-0.00005876299859</v>
      </c>
      <c r="Y15" s="14"/>
      <c r="Z15" s="30"/>
    </row>
    <row r="16" ht="12.75" customHeight="1">
      <c r="A16" s="4">
        <v>1871.08</v>
      </c>
      <c r="B16" s="5">
        <v>4.79</v>
      </c>
      <c r="C16" s="6">
        <v>0.26</v>
      </c>
      <c r="D16" s="6">
        <f t="shared" si="9"/>
        <v>0.32</v>
      </c>
      <c r="E16" s="5">
        <v>0.4</v>
      </c>
      <c r="F16" s="5">
        <v>11.8932314</v>
      </c>
      <c r="G16" s="6">
        <f t="shared" si="10"/>
        <v>1871.625</v>
      </c>
      <c r="H16" s="7">
        <f>H9*5/12+H21*7/12</f>
        <v>5.343333333</v>
      </c>
      <c r="I16" s="6">
        <f t="shared" si="1"/>
        <v>122.717952</v>
      </c>
      <c r="J16" s="6">
        <f t="shared" si="2"/>
        <v>6.661099691</v>
      </c>
      <c r="K16" s="8">
        <f t="shared" si="11"/>
        <v>126.7172368</v>
      </c>
      <c r="L16" s="6">
        <f t="shared" si="12"/>
        <v>10.24784568</v>
      </c>
      <c r="M16" s="8">
        <f t="shared" si="3"/>
        <v>10.58181518</v>
      </c>
      <c r="N16" s="29" t="s">
        <v>48</v>
      </c>
      <c r="O16" s="9"/>
      <c r="P16" s="10" t="s">
        <v>48</v>
      </c>
      <c r="Q16" s="10"/>
      <c r="R16" s="11"/>
      <c r="S16" s="7">
        <f t="shared" si="4"/>
        <v>1.004196652</v>
      </c>
      <c r="T16" s="7">
        <f t="shared" si="13"/>
        <v>1.079088287</v>
      </c>
      <c r="U16" s="13">
        <f t="shared" si="5"/>
        <v>0.1119330103</v>
      </c>
      <c r="V16" s="13">
        <f t="shared" si="6"/>
        <v>0.08266861095</v>
      </c>
      <c r="W16" s="13">
        <f t="shared" si="7"/>
        <v>0.02926439933</v>
      </c>
      <c r="X16" s="13">
        <f t="shared" si="8"/>
        <v>-0.00005957974304</v>
      </c>
      <c r="Y16" s="14"/>
      <c r="Z16" s="30"/>
    </row>
    <row r="17" ht="12.75" customHeight="1">
      <c r="A17" s="4">
        <v>1871.09</v>
      </c>
      <c r="B17" s="5">
        <v>4.84</v>
      </c>
      <c r="C17" s="6">
        <v>0.26</v>
      </c>
      <c r="D17" s="6">
        <f t="shared" si="9"/>
        <v>0.31</v>
      </c>
      <c r="E17" s="5">
        <v>0.4</v>
      </c>
      <c r="F17" s="5">
        <v>12.17864628</v>
      </c>
      <c r="G17" s="6">
        <f t="shared" si="10"/>
        <v>1871.708333</v>
      </c>
      <c r="H17" s="7">
        <f>H9*4/12+H21*8/12</f>
        <v>5.346666667</v>
      </c>
      <c r="I17" s="6">
        <f t="shared" si="1"/>
        <v>121.0929332</v>
      </c>
      <c r="J17" s="6">
        <f t="shared" si="2"/>
        <v>6.504992277</v>
      </c>
      <c r="K17" s="8">
        <f t="shared" si="11"/>
        <v>125.5990086</v>
      </c>
      <c r="L17" s="6">
        <f t="shared" si="12"/>
        <v>10.00768043</v>
      </c>
      <c r="M17" s="8">
        <f t="shared" si="3"/>
        <v>10.38008336</v>
      </c>
      <c r="N17" s="29" t="s">
        <v>48</v>
      </c>
      <c r="O17" s="9"/>
      <c r="P17" s="10" t="s">
        <v>48</v>
      </c>
      <c r="Q17" s="10"/>
      <c r="R17" s="11"/>
      <c r="S17" s="7">
        <f t="shared" si="4"/>
        <v>1.004199469</v>
      </c>
      <c r="T17" s="7">
        <f t="shared" si="13"/>
        <v>1.058221545</v>
      </c>
      <c r="U17" s="13">
        <f t="shared" si="5"/>
        <v>0.1100282054</v>
      </c>
      <c r="V17" s="13">
        <f t="shared" si="6"/>
        <v>0.08104790478</v>
      </c>
      <c r="W17" s="13">
        <f t="shared" si="7"/>
        <v>0.02898030066</v>
      </c>
      <c r="X17" s="13">
        <f t="shared" si="8"/>
        <v>-0.00006039648062</v>
      </c>
      <c r="Y17" s="14"/>
      <c r="Z17" s="30"/>
    </row>
    <row r="18" ht="12.75" customHeight="1">
      <c r="A18" s="4">
        <v>1871.1</v>
      </c>
      <c r="B18" s="5">
        <v>4.59</v>
      </c>
      <c r="C18" s="6">
        <v>0.26</v>
      </c>
      <c r="D18" s="6">
        <f t="shared" si="9"/>
        <v>0.01</v>
      </c>
      <c r="E18" s="5">
        <v>0.4</v>
      </c>
      <c r="F18" s="5">
        <v>12.36889587</v>
      </c>
      <c r="G18" s="6">
        <f t="shared" si="10"/>
        <v>1871.791667</v>
      </c>
      <c r="H18" s="7">
        <f>H9*3/12+H21*9/12</f>
        <v>5.35</v>
      </c>
      <c r="I18" s="6">
        <f t="shared" si="1"/>
        <v>113.0717741</v>
      </c>
      <c r="J18" s="6">
        <f t="shared" si="2"/>
        <v>6.404937096</v>
      </c>
      <c r="K18" s="8">
        <f t="shared" si="11"/>
        <v>117.8329748</v>
      </c>
      <c r="L18" s="6">
        <f t="shared" si="12"/>
        <v>9.853749379</v>
      </c>
      <c r="M18" s="8">
        <f t="shared" si="3"/>
        <v>10.26866883</v>
      </c>
      <c r="N18" s="29" t="s">
        <v>48</v>
      </c>
      <c r="O18" s="9"/>
      <c r="P18" s="10" t="s">
        <v>48</v>
      </c>
      <c r="Q18" s="10"/>
      <c r="R18" s="11"/>
      <c r="S18" s="7">
        <f t="shared" si="4"/>
        <v>1.004202285</v>
      </c>
      <c r="T18" s="7">
        <f t="shared" si="13"/>
        <v>1.046320346</v>
      </c>
      <c r="U18" s="13">
        <f t="shared" si="5"/>
        <v>0.1147652577</v>
      </c>
      <c r="V18" s="13">
        <f t="shared" si="6"/>
        <v>0.08165265212</v>
      </c>
      <c r="W18" s="13">
        <f t="shared" si="7"/>
        <v>0.03311260555</v>
      </c>
      <c r="X18" s="13">
        <f t="shared" si="8"/>
        <v>-0.00006121321131</v>
      </c>
      <c r="Y18" s="14"/>
      <c r="Z18" s="30"/>
    </row>
    <row r="19" ht="12.75" customHeight="1">
      <c r="A19" s="4">
        <v>1871.11</v>
      </c>
      <c r="B19" s="5">
        <v>4.64</v>
      </c>
      <c r="C19" s="6">
        <v>0.26</v>
      </c>
      <c r="D19" s="6">
        <f t="shared" si="9"/>
        <v>0.31</v>
      </c>
      <c r="E19" s="5">
        <v>0.4</v>
      </c>
      <c r="F19" s="5">
        <v>12.36889587</v>
      </c>
      <c r="G19" s="6">
        <f t="shared" si="10"/>
        <v>1871.875</v>
      </c>
      <c r="H19" s="7">
        <f>H9*2/12+H21*10/12</f>
        <v>5.353333333</v>
      </c>
      <c r="I19" s="6">
        <f t="shared" si="1"/>
        <v>114.3034928</v>
      </c>
      <c r="J19" s="6">
        <f t="shared" si="2"/>
        <v>6.404937096</v>
      </c>
      <c r="K19" s="8">
        <f t="shared" si="11"/>
        <v>119.672778</v>
      </c>
      <c r="L19" s="6">
        <f t="shared" si="12"/>
        <v>9.853749379</v>
      </c>
      <c r="M19" s="8">
        <f t="shared" si="3"/>
        <v>10.31661879</v>
      </c>
      <c r="N19" s="29" t="s">
        <v>48</v>
      </c>
      <c r="O19" s="9"/>
      <c r="P19" s="10" t="s">
        <v>48</v>
      </c>
      <c r="Q19" s="10"/>
      <c r="R19" s="11"/>
      <c r="S19" s="7">
        <f t="shared" si="4"/>
        <v>1.004205102</v>
      </c>
      <c r="T19" s="7">
        <f t="shared" si="13"/>
        <v>1.050717282</v>
      </c>
      <c r="U19" s="13">
        <f t="shared" si="5"/>
        <v>0.1152699193</v>
      </c>
      <c r="V19" s="13">
        <f t="shared" si="6"/>
        <v>0.08259325023</v>
      </c>
      <c r="W19" s="13">
        <f t="shared" si="7"/>
        <v>0.03267666912</v>
      </c>
      <c r="X19" s="13">
        <f t="shared" si="8"/>
        <v>-0.00006202993513</v>
      </c>
      <c r="Y19" s="14"/>
      <c r="Z19" s="30"/>
    </row>
    <row r="20" ht="12.75" customHeight="1">
      <c r="A20" s="4">
        <v>1871.12</v>
      </c>
      <c r="B20" s="5">
        <v>4.74</v>
      </c>
      <c r="C20" s="6">
        <v>0.26</v>
      </c>
      <c r="D20" s="6">
        <f t="shared" si="9"/>
        <v>0.36</v>
      </c>
      <c r="E20" s="5">
        <v>0.4</v>
      </c>
      <c r="F20" s="5">
        <v>12.65439174</v>
      </c>
      <c r="G20" s="6">
        <f t="shared" si="10"/>
        <v>1871.958333</v>
      </c>
      <c r="H20" s="7">
        <f>H9*1/12+H21*11/12</f>
        <v>5.356666667</v>
      </c>
      <c r="I20" s="6">
        <f t="shared" si="1"/>
        <v>114.1325502</v>
      </c>
      <c r="J20" s="6">
        <f t="shared" si="2"/>
        <v>6.260435241</v>
      </c>
      <c r="K20" s="8">
        <f t="shared" si="11"/>
        <v>120.0400149</v>
      </c>
      <c r="L20" s="6">
        <f t="shared" si="12"/>
        <v>9.631438832</v>
      </c>
      <c r="M20" s="8">
        <f t="shared" si="3"/>
        <v>10.12995906</v>
      </c>
      <c r="N20" s="29" t="s">
        <v>48</v>
      </c>
      <c r="O20" s="9"/>
      <c r="P20" s="10" t="s">
        <v>48</v>
      </c>
      <c r="Q20" s="10"/>
      <c r="R20" s="11"/>
      <c r="S20" s="7">
        <f t="shared" si="4"/>
        <v>1.004207918</v>
      </c>
      <c r="T20" s="7">
        <f t="shared" si="13"/>
        <v>1.031330728</v>
      </c>
      <c r="U20" s="13">
        <f t="shared" si="5"/>
        <v>0.112135174</v>
      </c>
      <c r="V20" s="13">
        <f t="shared" si="6"/>
        <v>0.08499917775</v>
      </c>
      <c r="W20" s="13">
        <f t="shared" si="7"/>
        <v>0.02713599621</v>
      </c>
      <c r="X20" s="13">
        <f t="shared" si="8"/>
        <v>-0.00006284665206</v>
      </c>
      <c r="Y20" s="14"/>
      <c r="Z20" s="30"/>
    </row>
    <row r="21" ht="12.75" customHeight="1">
      <c r="A21" s="4">
        <v>1872.01</v>
      </c>
      <c r="B21" s="5">
        <v>4.86</v>
      </c>
      <c r="C21" s="6">
        <v>0.2633</v>
      </c>
      <c r="D21" s="6">
        <f t="shared" si="9"/>
        <v>0.3833</v>
      </c>
      <c r="E21" s="5">
        <v>0.4025</v>
      </c>
      <c r="F21" s="5">
        <v>12.65439174</v>
      </c>
      <c r="G21" s="6">
        <f t="shared" si="10"/>
        <v>1872.041667</v>
      </c>
      <c r="H21" s="7">
        <v>5.36</v>
      </c>
      <c r="I21" s="6">
        <f t="shared" si="1"/>
        <v>117.0219818</v>
      </c>
      <c r="J21" s="6">
        <f t="shared" si="2"/>
        <v>6.339894611</v>
      </c>
      <c r="K21" s="8">
        <f t="shared" si="11"/>
        <v>123.6346731</v>
      </c>
      <c r="L21" s="6">
        <f t="shared" si="12"/>
        <v>9.691635325</v>
      </c>
      <c r="M21" s="8">
        <f t="shared" si="3"/>
        <v>10.23929134</v>
      </c>
      <c r="N21" s="29" t="s">
        <v>48</v>
      </c>
      <c r="O21" s="9"/>
      <c r="P21" s="10" t="s">
        <v>48</v>
      </c>
      <c r="Q21" s="10"/>
      <c r="R21" s="11"/>
      <c r="S21" s="7">
        <f t="shared" si="4"/>
        <v>1.00306</v>
      </c>
      <c r="T21" s="7">
        <f t="shared" si="13"/>
        <v>1.035670483</v>
      </c>
      <c r="U21" s="13">
        <f t="shared" si="5"/>
        <v>0.107684464</v>
      </c>
      <c r="V21" s="13">
        <f t="shared" si="6"/>
        <v>0.08493098918</v>
      </c>
      <c r="W21" s="13">
        <f t="shared" si="7"/>
        <v>0.02275347483</v>
      </c>
      <c r="X21" s="13">
        <f t="shared" si="8"/>
        <v>-0.0000112337873</v>
      </c>
      <c r="Y21" s="14"/>
      <c r="Z21" s="30"/>
    </row>
    <row r="22" ht="12.75" customHeight="1">
      <c r="A22" s="4">
        <v>1872.02</v>
      </c>
      <c r="B22" s="5">
        <v>4.88</v>
      </c>
      <c r="C22" s="6">
        <v>0.2667</v>
      </c>
      <c r="D22" s="6">
        <f t="shared" si="9"/>
        <v>0.2867</v>
      </c>
      <c r="E22" s="5">
        <v>0.405</v>
      </c>
      <c r="F22" s="5">
        <v>12.65439174</v>
      </c>
      <c r="G22" s="6">
        <f t="shared" si="10"/>
        <v>1872.125</v>
      </c>
      <c r="H22" s="7">
        <f>H21*11/12+H33*1/12</f>
        <v>5.378333333</v>
      </c>
      <c r="I22" s="6">
        <f t="shared" si="1"/>
        <v>117.5035538</v>
      </c>
      <c r="J22" s="6">
        <f t="shared" si="2"/>
        <v>6.421761841</v>
      </c>
      <c r="K22" s="8">
        <f t="shared" si="11"/>
        <v>124.7088447</v>
      </c>
      <c r="L22" s="6">
        <f t="shared" si="12"/>
        <v>9.751831817</v>
      </c>
      <c r="M22" s="8">
        <f t="shared" si="3"/>
        <v>10.3498119</v>
      </c>
      <c r="N22" s="29" t="s">
        <v>48</v>
      </c>
      <c r="O22" s="9"/>
      <c r="P22" s="10" t="s">
        <v>48</v>
      </c>
      <c r="Q22" s="10"/>
      <c r="R22" s="11"/>
      <c r="S22" s="7">
        <f t="shared" si="4"/>
        <v>1.003076448</v>
      </c>
      <c r="T22" s="7">
        <f t="shared" si="13"/>
        <v>1.038839635</v>
      </c>
      <c r="U22" s="13">
        <f t="shared" si="5"/>
        <v>0.103752076</v>
      </c>
      <c r="V22" s="13">
        <f t="shared" si="6"/>
        <v>0.083909829</v>
      </c>
      <c r="W22" s="13">
        <f t="shared" si="7"/>
        <v>0.01984224703</v>
      </c>
      <c r="X22" s="13">
        <f t="shared" si="8"/>
        <v>-0.00001280406801</v>
      </c>
      <c r="Y22" s="14"/>
      <c r="Z22" s="30"/>
    </row>
    <row r="23" ht="12.75" customHeight="1">
      <c r="A23" s="4">
        <v>1872.03</v>
      </c>
      <c r="B23" s="5">
        <v>5.04</v>
      </c>
      <c r="C23" s="6">
        <v>0.27</v>
      </c>
      <c r="D23" s="6">
        <f t="shared" si="9"/>
        <v>0.43</v>
      </c>
      <c r="E23" s="5">
        <v>0.4075</v>
      </c>
      <c r="F23" s="5">
        <v>12.84464132</v>
      </c>
      <c r="G23" s="6">
        <f t="shared" si="10"/>
        <v>1872.208333</v>
      </c>
      <c r="H23" s="7">
        <f>H21*10/12+H33*2/12</f>
        <v>5.396666667</v>
      </c>
      <c r="I23" s="6">
        <f t="shared" si="1"/>
        <v>119.5586519</v>
      </c>
      <c r="J23" s="6">
        <f t="shared" si="2"/>
        <v>6.404927779</v>
      </c>
      <c r="K23" s="8">
        <f t="shared" si="11"/>
        <v>127.456434</v>
      </c>
      <c r="L23" s="6">
        <f t="shared" si="12"/>
        <v>9.666696555</v>
      </c>
      <c r="M23" s="8">
        <f t="shared" si="3"/>
        <v>10.30525731</v>
      </c>
      <c r="N23" s="29" t="s">
        <v>48</v>
      </c>
      <c r="O23" s="9"/>
      <c r="P23" s="10" t="s">
        <v>48</v>
      </c>
      <c r="Q23" s="10"/>
      <c r="R23" s="11"/>
      <c r="S23" s="7">
        <f t="shared" si="4"/>
        <v>1.003092895</v>
      </c>
      <c r="T23" s="7">
        <f t="shared" si="13"/>
        <v>1.026601366</v>
      </c>
      <c r="U23" s="13">
        <f t="shared" si="5"/>
        <v>0.1016659229</v>
      </c>
      <c r="V23" s="13">
        <f t="shared" si="6"/>
        <v>0.0855145885</v>
      </c>
      <c r="W23" s="13">
        <f t="shared" si="7"/>
        <v>0.01615133443</v>
      </c>
      <c r="X23" s="13">
        <f t="shared" si="8"/>
        <v>-0.00001437418287</v>
      </c>
      <c r="Y23" s="14"/>
      <c r="Z23" s="30"/>
    </row>
    <row r="24" ht="12.75" customHeight="1">
      <c r="A24" s="4">
        <v>1872.04</v>
      </c>
      <c r="B24" s="5">
        <v>5.18</v>
      </c>
      <c r="C24" s="6">
        <v>0.2733</v>
      </c>
      <c r="D24" s="6">
        <f t="shared" si="9"/>
        <v>0.4133</v>
      </c>
      <c r="E24" s="5">
        <v>0.41</v>
      </c>
      <c r="F24" s="5">
        <v>13.13013719</v>
      </c>
      <c r="G24" s="6">
        <f t="shared" si="10"/>
        <v>1872.291667</v>
      </c>
      <c r="H24" s="7">
        <f>H21*9/12+H33*3/12</f>
        <v>5.415</v>
      </c>
      <c r="I24" s="6">
        <f t="shared" si="1"/>
        <v>120.2078834</v>
      </c>
      <c r="J24" s="6">
        <f t="shared" si="2"/>
        <v>6.342242186</v>
      </c>
      <c r="K24" s="8">
        <f t="shared" si="11"/>
        <v>128.7119854</v>
      </c>
      <c r="L24" s="6">
        <f t="shared" si="12"/>
        <v>9.514523587</v>
      </c>
      <c r="M24" s="8">
        <f t="shared" si="3"/>
        <v>10.18762819</v>
      </c>
      <c r="N24" s="29" t="s">
        <v>48</v>
      </c>
      <c r="O24" s="9"/>
      <c r="P24" s="10" t="s">
        <v>48</v>
      </c>
      <c r="Q24" s="10"/>
      <c r="R24" s="11"/>
      <c r="S24" s="7">
        <f t="shared" si="4"/>
        <v>1.003109341</v>
      </c>
      <c r="T24" s="7">
        <f t="shared" si="13"/>
        <v>1.007385533</v>
      </c>
      <c r="U24" s="13">
        <f t="shared" si="5"/>
        <v>0.1000786679</v>
      </c>
      <c r="V24" s="13">
        <f t="shared" si="6"/>
        <v>0.08688549793</v>
      </c>
      <c r="W24" s="13">
        <f t="shared" si="7"/>
        <v>0.01319317</v>
      </c>
      <c r="X24" s="13">
        <f t="shared" si="8"/>
        <v>-0.00001594413206</v>
      </c>
      <c r="Y24" s="14"/>
      <c r="Z24" s="30"/>
    </row>
    <row r="25" ht="12.75" customHeight="1">
      <c r="A25" s="4">
        <v>1872.05</v>
      </c>
      <c r="B25" s="5">
        <v>5.18</v>
      </c>
      <c r="C25" s="6">
        <v>0.2767</v>
      </c>
      <c r="D25" s="6">
        <f t="shared" si="9"/>
        <v>0.2767</v>
      </c>
      <c r="E25" s="5">
        <v>0.4125</v>
      </c>
      <c r="F25" s="5">
        <v>13.13013719</v>
      </c>
      <c r="G25" s="6">
        <f t="shared" si="10"/>
        <v>1872.375</v>
      </c>
      <c r="H25" s="7">
        <f>H21*8/12+H33*4/12</f>
        <v>5.433333333</v>
      </c>
      <c r="I25" s="6">
        <f t="shared" si="1"/>
        <v>120.2078834</v>
      </c>
      <c r="J25" s="6">
        <f t="shared" si="2"/>
        <v>6.421143114</v>
      </c>
      <c r="K25" s="8">
        <f t="shared" si="11"/>
        <v>129.2849359</v>
      </c>
      <c r="L25" s="6">
        <f t="shared" si="12"/>
        <v>9.572538975</v>
      </c>
      <c r="M25" s="8">
        <f t="shared" si="3"/>
        <v>10.29537376</v>
      </c>
      <c r="N25" s="29" t="s">
        <v>48</v>
      </c>
      <c r="O25" s="9"/>
      <c r="P25" s="10" t="s">
        <v>48</v>
      </c>
      <c r="Q25" s="10"/>
      <c r="R25" s="11"/>
      <c r="S25" s="7">
        <f t="shared" si="4"/>
        <v>1.003125785</v>
      </c>
      <c r="T25" s="7">
        <f t="shared" si="13"/>
        <v>1.010517838</v>
      </c>
      <c r="U25" s="13">
        <f t="shared" si="5"/>
        <v>0.09776066372</v>
      </c>
      <c r="V25" s="13">
        <f t="shared" si="6"/>
        <v>0.08587668086</v>
      </c>
      <c r="W25" s="13">
        <f t="shared" si="7"/>
        <v>0.01188398287</v>
      </c>
      <c r="X25" s="13">
        <f t="shared" si="8"/>
        <v>-0.00001751391577</v>
      </c>
      <c r="Y25" s="14"/>
      <c r="Z25" s="30"/>
    </row>
    <row r="26" ht="12.75" customHeight="1">
      <c r="A26" s="4">
        <v>1872.06</v>
      </c>
      <c r="B26" s="5">
        <v>5.13</v>
      </c>
      <c r="C26" s="6">
        <v>0.28</v>
      </c>
      <c r="D26" s="6">
        <f t="shared" si="9"/>
        <v>0.23</v>
      </c>
      <c r="E26" s="5">
        <v>0.415</v>
      </c>
      <c r="F26" s="5">
        <v>13.0349719</v>
      </c>
      <c r="G26" s="6">
        <f t="shared" si="10"/>
        <v>1872.458333</v>
      </c>
      <c r="H26" s="7">
        <f>H21*7/12+H33*5/12</f>
        <v>5.451666667</v>
      </c>
      <c r="I26" s="6">
        <f t="shared" si="1"/>
        <v>119.9167142</v>
      </c>
      <c r="J26" s="6">
        <f t="shared" si="2"/>
        <v>6.545161789</v>
      </c>
      <c r="K26" s="8">
        <f t="shared" si="11"/>
        <v>129.5583965</v>
      </c>
      <c r="L26" s="6">
        <f t="shared" si="12"/>
        <v>9.700864794</v>
      </c>
      <c r="M26" s="8">
        <f t="shared" si="3"/>
        <v>10.48084494</v>
      </c>
      <c r="N26" s="29" t="s">
        <v>48</v>
      </c>
      <c r="O26" s="9"/>
      <c r="P26" s="10" t="s">
        <v>48</v>
      </c>
      <c r="Q26" s="10"/>
      <c r="R26" s="11"/>
      <c r="S26" s="7">
        <f t="shared" si="4"/>
        <v>1.003142228</v>
      </c>
      <c r="T26" s="7">
        <f t="shared" si="13"/>
        <v>1.021077116</v>
      </c>
      <c r="U26" s="13">
        <f t="shared" si="5"/>
        <v>0.09647170562</v>
      </c>
      <c r="V26" s="13">
        <f t="shared" si="6"/>
        <v>0.08408634201</v>
      </c>
      <c r="W26" s="13">
        <f t="shared" si="7"/>
        <v>0.01238536362</v>
      </c>
      <c r="X26" s="13">
        <f t="shared" si="8"/>
        <v>-0.00001908353421</v>
      </c>
      <c r="Y26" s="14"/>
      <c r="Z26" s="30"/>
    </row>
    <row r="27" ht="12.75" customHeight="1">
      <c r="A27" s="4">
        <v>1872.07</v>
      </c>
      <c r="B27" s="5">
        <v>5.1</v>
      </c>
      <c r="C27" s="6">
        <v>0.2833</v>
      </c>
      <c r="D27" s="6">
        <f t="shared" si="9"/>
        <v>0.2533</v>
      </c>
      <c r="E27" s="5">
        <v>0.4175</v>
      </c>
      <c r="F27" s="5">
        <v>12.84464132</v>
      </c>
      <c r="G27" s="6">
        <f t="shared" si="10"/>
        <v>1872.541667</v>
      </c>
      <c r="H27" s="7">
        <f>H21*6/12+H33*6/12</f>
        <v>5.47</v>
      </c>
      <c r="I27" s="6">
        <f t="shared" si="1"/>
        <v>120.9819692</v>
      </c>
      <c r="J27" s="6">
        <f t="shared" si="2"/>
        <v>6.720429777</v>
      </c>
      <c r="K27" s="8">
        <f t="shared" si="11"/>
        <v>131.3143657</v>
      </c>
      <c r="L27" s="6">
        <f t="shared" si="12"/>
        <v>9.903916103</v>
      </c>
      <c r="M27" s="8">
        <f t="shared" si="3"/>
        <v>10.74975445</v>
      </c>
      <c r="N27" s="29" t="s">
        <v>48</v>
      </c>
      <c r="O27" s="9"/>
      <c r="P27" s="10" t="s">
        <v>48</v>
      </c>
      <c r="Q27" s="10"/>
      <c r="R27" s="11"/>
      <c r="S27" s="7">
        <f t="shared" si="4"/>
        <v>1.00315867</v>
      </c>
      <c r="T27" s="7">
        <f t="shared" si="13"/>
        <v>1.039463332</v>
      </c>
      <c r="U27" s="13">
        <f t="shared" si="5"/>
        <v>0.1025004015</v>
      </c>
      <c r="V27" s="13">
        <f t="shared" si="6"/>
        <v>0.08345252067</v>
      </c>
      <c r="W27" s="13">
        <f t="shared" si="7"/>
        <v>0.0190478808</v>
      </c>
      <c r="X27" s="13">
        <f t="shared" si="8"/>
        <v>-0.00002065298756</v>
      </c>
      <c r="Y27" s="14"/>
      <c r="Z27" s="30"/>
    </row>
    <row r="28" ht="12.75" customHeight="1">
      <c r="A28" s="4">
        <v>1872.08</v>
      </c>
      <c r="B28" s="5">
        <v>5.04</v>
      </c>
      <c r="C28" s="6">
        <v>0.2867</v>
      </c>
      <c r="D28" s="6">
        <f t="shared" si="9"/>
        <v>0.2267</v>
      </c>
      <c r="E28" s="5">
        <v>0.42</v>
      </c>
      <c r="F28" s="5">
        <v>12.93980661</v>
      </c>
      <c r="G28" s="6">
        <f t="shared" si="10"/>
        <v>1872.625</v>
      </c>
      <c r="H28" s="7">
        <f>H21*5/12+H33*7/12</f>
        <v>5.488333333</v>
      </c>
      <c r="I28" s="6">
        <f t="shared" si="1"/>
        <v>118.6793626</v>
      </c>
      <c r="J28" s="6">
        <f t="shared" si="2"/>
        <v>6.75106612</v>
      </c>
      <c r="K28" s="8">
        <f t="shared" si="11"/>
        <v>129.4257428</v>
      </c>
      <c r="L28" s="6">
        <f t="shared" si="12"/>
        <v>9.889946879</v>
      </c>
      <c r="M28" s="8">
        <f t="shared" si="3"/>
        <v>10.78547856</v>
      </c>
      <c r="N28" s="29" t="s">
        <v>48</v>
      </c>
      <c r="O28" s="9"/>
      <c r="P28" s="10" t="s">
        <v>48</v>
      </c>
      <c r="Q28" s="10"/>
      <c r="R28" s="11"/>
      <c r="S28" s="7">
        <f t="shared" si="4"/>
        <v>1.00317511</v>
      </c>
      <c r="T28" s="7">
        <f t="shared" si="13"/>
        <v>1.035077815</v>
      </c>
      <c r="U28" s="13">
        <f t="shared" si="5"/>
        <v>0.1068417179</v>
      </c>
      <c r="V28" s="13">
        <f t="shared" si="6"/>
        <v>0.08324921768</v>
      </c>
      <c r="W28" s="13">
        <f t="shared" si="7"/>
        <v>0.02359250026</v>
      </c>
      <c r="X28" s="13">
        <f t="shared" si="8"/>
        <v>-0.00002222227601</v>
      </c>
      <c r="Y28" s="14"/>
      <c r="Z28" s="30"/>
    </row>
    <row r="29" ht="12.75" customHeight="1">
      <c r="A29" s="4">
        <v>1872.09</v>
      </c>
      <c r="B29" s="5">
        <v>4.95</v>
      </c>
      <c r="C29" s="6">
        <v>0.29</v>
      </c>
      <c r="D29" s="6">
        <f t="shared" si="9"/>
        <v>0.2</v>
      </c>
      <c r="E29" s="5">
        <v>0.4225</v>
      </c>
      <c r="F29" s="5">
        <v>13.0349719</v>
      </c>
      <c r="G29" s="6">
        <f t="shared" si="10"/>
        <v>1872.708333</v>
      </c>
      <c r="H29" s="7">
        <f>H21*4/12+H33*8/12</f>
        <v>5.506666667</v>
      </c>
      <c r="I29" s="6">
        <f t="shared" si="1"/>
        <v>115.7091102</v>
      </c>
      <c r="J29" s="6">
        <f t="shared" si="2"/>
        <v>6.778917567</v>
      </c>
      <c r="K29" s="8">
        <f t="shared" si="11"/>
        <v>126.8025972</v>
      </c>
      <c r="L29" s="6">
        <f t="shared" si="12"/>
        <v>9.876181628</v>
      </c>
      <c r="M29" s="8">
        <f t="shared" si="3"/>
        <v>10.82304996</v>
      </c>
      <c r="N29" s="29" t="s">
        <v>48</v>
      </c>
      <c r="O29" s="9"/>
      <c r="P29" s="10" t="s">
        <v>48</v>
      </c>
      <c r="Q29" s="10"/>
      <c r="R29" s="11"/>
      <c r="S29" s="7">
        <f t="shared" si="4"/>
        <v>1.003191549</v>
      </c>
      <c r="T29" s="7">
        <f t="shared" si="13"/>
        <v>1.030783445</v>
      </c>
      <c r="U29" s="13">
        <f t="shared" si="5"/>
        <v>0.1137030608</v>
      </c>
      <c r="V29" s="13">
        <f t="shared" si="6"/>
        <v>0.08699311714</v>
      </c>
      <c r="W29" s="13">
        <f t="shared" si="7"/>
        <v>0.02670994371</v>
      </c>
      <c r="X29" s="13">
        <f t="shared" si="8"/>
        <v>-0.00002379139975</v>
      </c>
      <c r="Y29" s="14"/>
      <c r="Z29" s="30"/>
    </row>
    <row r="30" ht="12.75" customHeight="1">
      <c r="A30" s="4">
        <v>1872.1</v>
      </c>
      <c r="B30" s="5">
        <v>4.97</v>
      </c>
      <c r="C30" s="6">
        <v>0.2933</v>
      </c>
      <c r="D30" s="6">
        <f t="shared" si="9"/>
        <v>0.3133</v>
      </c>
      <c r="E30" s="5">
        <v>0.425</v>
      </c>
      <c r="F30" s="5">
        <v>12.74947603</v>
      </c>
      <c r="G30" s="6">
        <f t="shared" si="10"/>
        <v>1872.791667</v>
      </c>
      <c r="H30" s="7">
        <f>H21*3/12+H33*9/12</f>
        <v>5.525</v>
      </c>
      <c r="I30" s="6">
        <f t="shared" si="1"/>
        <v>118.7781362</v>
      </c>
      <c r="J30" s="6">
        <f t="shared" si="2"/>
        <v>7.009582966</v>
      </c>
      <c r="K30" s="8">
        <f t="shared" si="11"/>
        <v>130.8059976</v>
      </c>
      <c r="L30" s="6">
        <f t="shared" si="12"/>
        <v>10.15708408</v>
      </c>
      <c r="M30" s="8">
        <f t="shared" si="3"/>
        <v>11.18562354</v>
      </c>
      <c r="N30" s="29" t="s">
        <v>48</v>
      </c>
      <c r="O30" s="9"/>
      <c r="P30" s="10" t="s">
        <v>48</v>
      </c>
      <c r="Q30" s="10"/>
      <c r="R30" s="11"/>
      <c r="S30" s="7">
        <f t="shared" si="4"/>
        <v>1.003207986</v>
      </c>
      <c r="T30" s="7">
        <f t="shared" si="13"/>
        <v>1.057228988</v>
      </c>
      <c r="U30" s="13">
        <f t="shared" si="5"/>
        <v>0.1087007196</v>
      </c>
      <c r="V30" s="13">
        <f t="shared" si="6"/>
        <v>0.0855723327</v>
      </c>
      <c r="W30" s="13">
        <f t="shared" si="7"/>
        <v>0.02312838692</v>
      </c>
      <c r="X30" s="13">
        <f t="shared" si="8"/>
        <v>-0.00002536035898</v>
      </c>
      <c r="Y30" s="14"/>
      <c r="Z30" s="30"/>
    </row>
    <row r="31" ht="12.75" customHeight="1">
      <c r="A31" s="4">
        <v>1872.11</v>
      </c>
      <c r="B31" s="5">
        <v>4.95</v>
      </c>
      <c r="C31" s="6">
        <v>0.2967</v>
      </c>
      <c r="D31" s="6">
        <f t="shared" si="9"/>
        <v>0.2767</v>
      </c>
      <c r="E31" s="5">
        <v>0.4275</v>
      </c>
      <c r="F31" s="5">
        <v>13.13013719</v>
      </c>
      <c r="G31" s="6">
        <f t="shared" si="10"/>
        <v>1872.875</v>
      </c>
      <c r="H31" s="7">
        <f>H21*2/12+H33*10/12</f>
        <v>5.543333333</v>
      </c>
      <c r="I31" s="6">
        <f t="shared" si="1"/>
        <v>114.8704677</v>
      </c>
      <c r="J31" s="6">
        <f t="shared" si="2"/>
        <v>6.885266216</v>
      </c>
      <c r="K31" s="8">
        <f t="shared" si="11"/>
        <v>127.1345001</v>
      </c>
      <c r="L31" s="6">
        <f t="shared" si="12"/>
        <v>9.920631301</v>
      </c>
      <c r="M31" s="8">
        <f t="shared" si="3"/>
        <v>10.97979774</v>
      </c>
      <c r="N31" s="29" t="s">
        <v>48</v>
      </c>
      <c r="O31" s="9"/>
      <c r="P31" s="10" t="s">
        <v>48</v>
      </c>
      <c r="Q31" s="10"/>
      <c r="R31" s="11"/>
      <c r="S31" s="7">
        <f t="shared" si="4"/>
        <v>1.003224423</v>
      </c>
      <c r="T31" s="7">
        <f t="shared" si="13"/>
        <v>1.029871681</v>
      </c>
      <c r="U31" s="13">
        <f t="shared" si="5"/>
        <v>0.1085524578</v>
      </c>
      <c r="V31" s="13">
        <f t="shared" si="6"/>
        <v>0.08976616769</v>
      </c>
      <c r="W31" s="13">
        <f t="shared" si="7"/>
        <v>0.01878629015</v>
      </c>
      <c r="X31" s="13">
        <f t="shared" si="8"/>
        <v>-0.00002692915389</v>
      </c>
      <c r="Y31" s="14"/>
      <c r="Z31" s="30"/>
    </row>
    <row r="32" ht="12.75" customHeight="1">
      <c r="A32" s="4">
        <v>1872.12</v>
      </c>
      <c r="B32" s="5">
        <v>5.07</v>
      </c>
      <c r="C32" s="6">
        <v>0.3</v>
      </c>
      <c r="D32" s="6">
        <f t="shared" si="9"/>
        <v>0.42</v>
      </c>
      <c r="E32" s="5">
        <v>0.43</v>
      </c>
      <c r="F32" s="5">
        <v>12.93980661</v>
      </c>
      <c r="G32" s="6">
        <f t="shared" si="10"/>
        <v>1872.958333</v>
      </c>
      <c r="H32" s="7">
        <f>H21*1/12+H33*11/12</f>
        <v>5.561666667</v>
      </c>
      <c r="I32" s="6">
        <f t="shared" si="1"/>
        <v>119.3857873</v>
      </c>
      <c r="J32" s="6">
        <f t="shared" si="2"/>
        <v>7.064247771</v>
      </c>
      <c r="K32" s="8">
        <f t="shared" si="11"/>
        <v>132.7834314</v>
      </c>
      <c r="L32" s="6">
        <f t="shared" si="12"/>
        <v>10.1254218</v>
      </c>
      <c r="M32" s="8">
        <f t="shared" si="3"/>
        <v>11.26171114</v>
      </c>
      <c r="N32" s="29" t="s">
        <v>48</v>
      </c>
      <c r="O32" s="9"/>
      <c r="P32" s="10" t="s">
        <v>48</v>
      </c>
      <c r="Q32" s="10"/>
      <c r="R32" s="11"/>
      <c r="S32" s="7">
        <f t="shared" si="4"/>
        <v>1.003240857</v>
      </c>
      <c r="T32" s="7">
        <f t="shared" si="13"/>
        <v>1.048389567</v>
      </c>
      <c r="U32" s="13">
        <f t="shared" si="5"/>
        <v>0.1058624748</v>
      </c>
      <c r="V32" s="13">
        <f t="shared" si="6"/>
        <v>0.08917802029</v>
      </c>
      <c r="W32" s="13">
        <f t="shared" si="7"/>
        <v>0.01668445455</v>
      </c>
      <c r="X32" s="13">
        <f t="shared" si="8"/>
        <v>-0.00002849778467</v>
      </c>
      <c r="Y32" s="14"/>
      <c r="Z32" s="30"/>
    </row>
    <row r="33" ht="12.75" customHeight="1">
      <c r="A33" s="4">
        <v>1873.01</v>
      </c>
      <c r="B33" s="5">
        <v>5.11</v>
      </c>
      <c r="C33" s="6">
        <v>0.3025</v>
      </c>
      <c r="D33" s="6">
        <f t="shared" si="9"/>
        <v>0.3425</v>
      </c>
      <c r="E33" s="5">
        <v>0.4325</v>
      </c>
      <c r="F33" s="5">
        <v>12.93980661</v>
      </c>
      <c r="G33" s="6">
        <f t="shared" si="10"/>
        <v>1873.041667</v>
      </c>
      <c r="H33" s="7">
        <v>5.58</v>
      </c>
      <c r="I33" s="6">
        <f t="shared" si="1"/>
        <v>120.327687</v>
      </c>
      <c r="J33" s="6">
        <f t="shared" si="2"/>
        <v>7.123116502</v>
      </c>
      <c r="K33" s="8">
        <f t="shared" si="11"/>
        <v>134.4912393</v>
      </c>
      <c r="L33" s="6">
        <f t="shared" si="12"/>
        <v>10.18429054</v>
      </c>
      <c r="M33" s="8">
        <f t="shared" si="3"/>
        <v>11.38306477</v>
      </c>
      <c r="N33" s="29" t="s">
        <v>48</v>
      </c>
      <c r="O33" s="9"/>
      <c r="P33" s="10" t="s">
        <v>48</v>
      </c>
      <c r="Q33" s="10"/>
      <c r="R33" s="11"/>
      <c r="S33" s="7">
        <f t="shared" si="4"/>
        <v>1.005347222</v>
      </c>
      <c r="T33" s="7">
        <f t="shared" si="13"/>
        <v>1.051787249</v>
      </c>
      <c r="U33" s="13">
        <f t="shared" si="5"/>
        <v>0.1043883357</v>
      </c>
      <c r="V33" s="13">
        <f t="shared" si="6"/>
        <v>0.08914698112</v>
      </c>
      <c r="W33" s="13">
        <f t="shared" si="7"/>
        <v>0.01524135461</v>
      </c>
      <c r="X33" s="13">
        <f t="shared" si="8"/>
        <v>-0.0002243186243</v>
      </c>
      <c r="Y33" s="14"/>
      <c r="Z33" s="30"/>
    </row>
    <row r="34" ht="12.75" customHeight="1">
      <c r="A34" s="4">
        <v>1873.02</v>
      </c>
      <c r="B34" s="5">
        <v>5.15</v>
      </c>
      <c r="C34" s="6">
        <v>0.305</v>
      </c>
      <c r="D34" s="6">
        <f t="shared" si="9"/>
        <v>0.345</v>
      </c>
      <c r="E34" s="5">
        <v>0.435</v>
      </c>
      <c r="F34" s="5">
        <v>13.22522149</v>
      </c>
      <c r="G34" s="6">
        <f t="shared" si="10"/>
        <v>1873.125</v>
      </c>
      <c r="H34" s="7">
        <f>H33*11/12+H45*1/12</f>
        <v>5.570833333</v>
      </c>
      <c r="I34" s="6">
        <f t="shared" si="1"/>
        <v>118.6524552</v>
      </c>
      <c r="J34" s="6">
        <f t="shared" si="2"/>
        <v>7.026990064</v>
      </c>
      <c r="K34" s="8">
        <f t="shared" si="11"/>
        <v>133.2733293</v>
      </c>
      <c r="L34" s="6">
        <f t="shared" si="12"/>
        <v>10.02210058</v>
      </c>
      <c r="M34" s="8">
        <f t="shared" si="3"/>
        <v>11.25706762</v>
      </c>
      <c r="N34" s="29" t="s">
        <v>48</v>
      </c>
      <c r="O34" s="9"/>
      <c r="P34" s="10" t="s">
        <v>48</v>
      </c>
      <c r="Q34" s="10"/>
      <c r="R34" s="11"/>
      <c r="S34" s="7">
        <f t="shared" si="4"/>
        <v>1.005339872</v>
      </c>
      <c r="T34" s="7">
        <f t="shared" si="13"/>
        <v>1.034591283</v>
      </c>
      <c r="U34" s="13">
        <f t="shared" si="5"/>
        <v>0.102369555</v>
      </c>
      <c r="V34" s="13">
        <f t="shared" si="6"/>
        <v>0.09024771897</v>
      </c>
      <c r="W34" s="13">
        <f t="shared" si="7"/>
        <v>0.01212183598</v>
      </c>
      <c r="X34" s="13">
        <f t="shared" si="8"/>
        <v>-0.0002236566843</v>
      </c>
      <c r="Y34" s="14"/>
      <c r="Z34" s="30"/>
    </row>
    <row r="35" ht="12.75" customHeight="1">
      <c r="A35" s="4">
        <v>1873.03</v>
      </c>
      <c r="B35" s="5">
        <v>5.11</v>
      </c>
      <c r="C35" s="6">
        <v>0.3075</v>
      </c>
      <c r="D35" s="6">
        <f t="shared" si="9"/>
        <v>0.2675</v>
      </c>
      <c r="E35" s="5">
        <v>0.4375</v>
      </c>
      <c r="F35" s="5">
        <v>13.22522149</v>
      </c>
      <c r="G35" s="6">
        <f t="shared" si="10"/>
        <v>1873.208333</v>
      </c>
      <c r="H35" s="7">
        <f>H33*10/12+H45*2/12</f>
        <v>5.561666667</v>
      </c>
      <c r="I35" s="6">
        <f t="shared" si="1"/>
        <v>117.7308827</v>
      </c>
      <c r="J35" s="6">
        <f t="shared" si="2"/>
        <v>7.084588343</v>
      </c>
      <c r="K35" s="8">
        <f t="shared" si="11"/>
        <v>132.9013285</v>
      </c>
      <c r="L35" s="6">
        <f t="shared" si="12"/>
        <v>10.07969886</v>
      </c>
      <c r="M35" s="8">
        <f t="shared" si="3"/>
        <v>11.3785384</v>
      </c>
      <c r="N35" s="29" t="s">
        <v>48</v>
      </c>
      <c r="O35" s="9"/>
      <c r="P35" s="10" t="s">
        <v>48</v>
      </c>
      <c r="Q35" s="10"/>
      <c r="R35" s="11"/>
      <c r="S35" s="7">
        <f t="shared" si="4"/>
        <v>1.005332523</v>
      </c>
      <c r="T35" s="7">
        <f t="shared" si="13"/>
        <v>1.040115868</v>
      </c>
      <c r="U35" s="13">
        <f t="shared" si="5"/>
        <v>0.1055909048</v>
      </c>
      <c r="V35" s="13">
        <f t="shared" si="6"/>
        <v>0.09103688685</v>
      </c>
      <c r="W35" s="13">
        <f t="shared" si="7"/>
        <v>0.01455401798</v>
      </c>
      <c r="X35" s="13">
        <f t="shared" si="8"/>
        <v>-0.0002229947554</v>
      </c>
      <c r="Y35" s="14"/>
      <c r="Z35" s="30"/>
    </row>
    <row r="36" ht="12.75" customHeight="1">
      <c r="A36" s="4">
        <v>1873.04</v>
      </c>
      <c r="B36" s="5">
        <v>5.04</v>
      </c>
      <c r="C36" s="6">
        <v>0.31</v>
      </c>
      <c r="D36" s="6">
        <f t="shared" si="9"/>
        <v>0.24</v>
      </c>
      <c r="E36" s="5">
        <v>0.44</v>
      </c>
      <c r="F36" s="5">
        <v>13.22522149</v>
      </c>
      <c r="G36" s="6">
        <f t="shared" si="10"/>
        <v>1873.291667</v>
      </c>
      <c r="H36" s="7">
        <f>H33*9/12+H45*3/12</f>
        <v>5.5525</v>
      </c>
      <c r="I36" s="6">
        <f t="shared" si="1"/>
        <v>116.1181309</v>
      </c>
      <c r="J36" s="6">
        <f t="shared" si="2"/>
        <v>7.142186622</v>
      </c>
      <c r="K36" s="8">
        <f t="shared" si="11"/>
        <v>131.752638</v>
      </c>
      <c r="L36" s="6">
        <f t="shared" si="12"/>
        <v>10.13729714</v>
      </c>
      <c r="M36" s="8">
        <f t="shared" si="3"/>
        <v>11.50221443</v>
      </c>
      <c r="N36" s="29" t="s">
        <v>48</v>
      </c>
      <c r="O36" s="9"/>
      <c r="P36" s="10" t="s">
        <v>48</v>
      </c>
      <c r="Q36" s="10"/>
      <c r="R36" s="11"/>
      <c r="S36" s="7">
        <f t="shared" si="4"/>
        <v>1.005325173</v>
      </c>
      <c r="T36" s="7">
        <f t="shared" si="13"/>
        <v>1.045662309</v>
      </c>
      <c r="U36" s="13">
        <f t="shared" si="5"/>
        <v>0.1104091631</v>
      </c>
      <c r="V36" s="13">
        <f t="shared" si="6"/>
        <v>0.09183813332</v>
      </c>
      <c r="W36" s="13">
        <f t="shared" si="7"/>
        <v>0.01857102974</v>
      </c>
      <c r="X36" s="13">
        <f t="shared" si="8"/>
        <v>-0.0002223328375</v>
      </c>
      <c r="Y36" s="14"/>
      <c r="Z36" s="30"/>
    </row>
    <row r="37" ht="12.75" customHeight="1">
      <c r="A37" s="4">
        <v>1873.05</v>
      </c>
      <c r="B37" s="5">
        <v>5.05</v>
      </c>
      <c r="C37" s="6">
        <v>0.3125</v>
      </c>
      <c r="D37" s="6">
        <f t="shared" si="9"/>
        <v>0.3225</v>
      </c>
      <c r="E37" s="5">
        <v>0.4425</v>
      </c>
      <c r="F37" s="5">
        <v>12.93980661</v>
      </c>
      <c r="G37" s="6">
        <f t="shared" si="10"/>
        <v>1873.375</v>
      </c>
      <c r="H37" s="7">
        <f>H33*8/12+H45*4/12</f>
        <v>5.543333333</v>
      </c>
      <c r="I37" s="6">
        <f t="shared" si="1"/>
        <v>118.9148375</v>
      </c>
      <c r="J37" s="6">
        <f t="shared" si="2"/>
        <v>7.358591428</v>
      </c>
      <c r="K37" s="8">
        <f t="shared" si="11"/>
        <v>135.6216831</v>
      </c>
      <c r="L37" s="6">
        <f t="shared" si="12"/>
        <v>10.41976546</v>
      </c>
      <c r="M37" s="8">
        <f t="shared" si="3"/>
        <v>11.88368213</v>
      </c>
      <c r="N37" s="29" t="s">
        <v>48</v>
      </c>
      <c r="O37" s="9"/>
      <c r="P37" s="10" t="s">
        <v>48</v>
      </c>
      <c r="Q37" s="10"/>
      <c r="R37" s="11"/>
      <c r="S37" s="7">
        <f t="shared" si="4"/>
        <v>1.005317824</v>
      </c>
      <c r="T37" s="7">
        <f t="shared" si="13"/>
        <v>1.074417764</v>
      </c>
      <c r="U37" s="13">
        <f t="shared" si="5"/>
        <v>0.1068847356</v>
      </c>
      <c r="V37" s="13">
        <f t="shared" si="6"/>
        <v>0.090269519</v>
      </c>
      <c r="W37" s="13">
        <f t="shared" si="7"/>
        <v>0.0166152166</v>
      </c>
      <c r="X37" s="13">
        <f t="shared" si="8"/>
        <v>-0.0002216709307</v>
      </c>
      <c r="Y37" s="14"/>
      <c r="Z37" s="30"/>
    </row>
    <row r="38" ht="12.75" customHeight="1">
      <c r="A38" s="4">
        <v>1873.06</v>
      </c>
      <c r="B38" s="5">
        <v>4.98</v>
      </c>
      <c r="C38" s="6">
        <v>0.315</v>
      </c>
      <c r="D38" s="6">
        <f t="shared" si="9"/>
        <v>0.245</v>
      </c>
      <c r="E38" s="5">
        <v>0.445</v>
      </c>
      <c r="F38" s="5">
        <v>12.55922645</v>
      </c>
      <c r="G38" s="6">
        <f t="shared" si="10"/>
        <v>1873.458333</v>
      </c>
      <c r="H38" s="7">
        <f>H33*7/12+H45*5/12</f>
        <v>5.534166667</v>
      </c>
      <c r="I38" s="6">
        <f t="shared" si="1"/>
        <v>120.8200207</v>
      </c>
      <c r="J38" s="6">
        <f t="shared" si="2"/>
        <v>7.642230227</v>
      </c>
      <c r="K38" s="8">
        <f t="shared" si="11"/>
        <v>138.5208602</v>
      </c>
      <c r="L38" s="6">
        <f t="shared" si="12"/>
        <v>10.79616651</v>
      </c>
      <c r="M38" s="8">
        <f t="shared" si="3"/>
        <v>12.37786803</v>
      </c>
      <c r="N38" s="29" t="s">
        <v>48</v>
      </c>
      <c r="O38" s="9"/>
      <c r="P38" s="10" t="s">
        <v>48</v>
      </c>
      <c r="Q38" s="10"/>
      <c r="R38" s="11"/>
      <c r="S38" s="7">
        <f t="shared" si="4"/>
        <v>1.005310476</v>
      </c>
      <c r="T38" s="7">
        <f t="shared" si="13"/>
        <v>1.11286237</v>
      </c>
      <c r="U38" s="13">
        <f t="shared" si="5"/>
        <v>0.1092865887</v>
      </c>
      <c r="V38" s="13">
        <f t="shared" si="6"/>
        <v>0.08999554254</v>
      </c>
      <c r="W38" s="13">
        <f t="shared" si="7"/>
        <v>0.01929104618</v>
      </c>
      <c r="X38" s="13">
        <f t="shared" si="8"/>
        <v>-0.0002210090351</v>
      </c>
      <c r="Y38" s="14"/>
      <c r="Z38" s="30"/>
    </row>
    <row r="39" ht="12.75" customHeight="1">
      <c r="A39" s="4">
        <v>1873.07</v>
      </c>
      <c r="B39" s="5">
        <v>4.97</v>
      </c>
      <c r="C39" s="6">
        <v>0.3175</v>
      </c>
      <c r="D39" s="6">
        <f t="shared" si="9"/>
        <v>0.3075</v>
      </c>
      <c r="E39" s="5">
        <v>0.4475</v>
      </c>
      <c r="F39" s="5">
        <v>12.55922645</v>
      </c>
      <c r="G39" s="6">
        <f t="shared" si="10"/>
        <v>1873.541667</v>
      </c>
      <c r="H39" s="7">
        <f>H33*6/12+H45*6/12</f>
        <v>5.525</v>
      </c>
      <c r="I39" s="6">
        <f t="shared" si="1"/>
        <v>120.5774102</v>
      </c>
      <c r="J39" s="6">
        <f t="shared" si="2"/>
        <v>7.702882848</v>
      </c>
      <c r="K39" s="8">
        <f t="shared" si="11"/>
        <v>138.9786559</v>
      </c>
      <c r="L39" s="6">
        <f t="shared" si="12"/>
        <v>10.85681913</v>
      </c>
      <c r="M39" s="8">
        <f t="shared" si="3"/>
        <v>12.51367173</v>
      </c>
      <c r="N39" s="29" t="s">
        <v>48</v>
      </c>
      <c r="O39" s="9"/>
      <c r="P39" s="10" t="s">
        <v>48</v>
      </c>
      <c r="Q39" s="10"/>
      <c r="R39" s="11"/>
      <c r="S39" s="7">
        <f t="shared" si="4"/>
        <v>1.005303127</v>
      </c>
      <c r="T39" s="7">
        <f t="shared" si="13"/>
        <v>1.118772198</v>
      </c>
      <c r="U39" s="13">
        <f t="shared" si="5"/>
        <v>0.1099578811</v>
      </c>
      <c r="V39" s="13">
        <f t="shared" si="6"/>
        <v>0.09195892378</v>
      </c>
      <c r="W39" s="13">
        <f t="shared" si="7"/>
        <v>0.01799895736</v>
      </c>
      <c r="X39" s="13">
        <f t="shared" si="8"/>
        <v>-0.0002203471505</v>
      </c>
      <c r="Y39" s="14"/>
      <c r="Z39" s="30"/>
    </row>
    <row r="40" ht="12.75" customHeight="1">
      <c r="A40" s="4">
        <v>1873.08</v>
      </c>
      <c r="B40" s="5">
        <v>4.97</v>
      </c>
      <c r="C40" s="6">
        <v>0.32</v>
      </c>
      <c r="D40" s="6">
        <f t="shared" si="9"/>
        <v>0.32</v>
      </c>
      <c r="E40" s="5">
        <v>0.45</v>
      </c>
      <c r="F40" s="5">
        <v>12.55922645</v>
      </c>
      <c r="G40" s="6">
        <f t="shared" si="10"/>
        <v>1873.625</v>
      </c>
      <c r="H40" s="7">
        <f>H33*5/12+H45*7/12</f>
        <v>5.515833333</v>
      </c>
      <c r="I40" s="6">
        <f t="shared" si="1"/>
        <v>120.5774102</v>
      </c>
      <c r="J40" s="6">
        <f t="shared" si="2"/>
        <v>7.763535468</v>
      </c>
      <c r="K40" s="8">
        <f t="shared" si="11"/>
        <v>139.7243495</v>
      </c>
      <c r="L40" s="6">
        <f t="shared" si="12"/>
        <v>10.91747175</v>
      </c>
      <c r="M40" s="8">
        <f t="shared" si="3"/>
        <v>12.65109805</v>
      </c>
      <c r="N40" s="29" t="s">
        <v>48</v>
      </c>
      <c r="O40" s="9"/>
      <c r="P40" s="10" t="s">
        <v>48</v>
      </c>
      <c r="Q40" s="10"/>
      <c r="R40" s="11"/>
      <c r="S40" s="7">
        <f t="shared" si="4"/>
        <v>1.005295778</v>
      </c>
      <c r="T40" s="7">
        <f t="shared" si="13"/>
        <v>1.124705189</v>
      </c>
      <c r="U40" s="13">
        <f t="shared" si="5"/>
        <v>0.1047728412</v>
      </c>
      <c r="V40" s="13">
        <f t="shared" si="6"/>
        <v>0.09171831375</v>
      </c>
      <c r="W40" s="13">
        <f t="shared" si="7"/>
        <v>0.01305452741</v>
      </c>
      <c r="X40" s="13">
        <f t="shared" si="8"/>
        <v>-0.0002196852771</v>
      </c>
      <c r="Y40" s="14"/>
      <c r="Z40" s="30"/>
    </row>
    <row r="41" ht="12.75" customHeight="1">
      <c r="A41" s="4">
        <v>1873.09</v>
      </c>
      <c r="B41" s="5">
        <v>4.59</v>
      </c>
      <c r="C41" s="6">
        <v>0.3225</v>
      </c>
      <c r="D41" s="6">
        <f t="shared" si="9"/>
        <v>-0.0575</v>
      </c>
      <c r="E41" s="5">
        <v>0.4525</v>
      </c>
      <c r="F41" s="5">
        <v>12.55922645</v>
      </c>
      <c r="G41" s="6">
        <f t="shared" si="10"/>
        <v>1873.708333</v>
      </c>
      <c r="H41" s="7">
        <f>H33*4/12+H45*8/12</f>
        <v>5.506666667</v>
      </c>
      <c r="I41" s="6">
        <f t="shared" si="1"/>
        <v>111.3582119</v>
      </c>
      <c r="J41" s="6">
        <f t="shared" si="2"/>
        <v>7.824188089</v>
      </c>
      <c r="K41" s="8">
        <f t="shared" si="11"/>
        <v>129.7967518</v>
      </c>
      <c r="L41" s="6">
        <f t="shared" si="12"/>
        <v>10.97812437</v>
      </c>
      <c r="M41" s="8">
        <f t="shared" si="3"/>
        <v>12.79586714</v>
      </c>
      <c r="N41" s="29" t="s">
        <v>48</v>
      </c>
      <c r="O41" s="9"/>
      <c r="P41" s="10" t="s">
        <v>48</v>
      </c>
      <c r="Q41" s="10"/>
      <c r="R41" s="11"/>
      <c r="S41" s="7">
        <f t="shared" si="4"/>
        <v>1.00528843</v>
      </c>
      <c r="T41" s="7">
        <f t="shared" si="13"/>
        <v>1.130661378</v>
      </c>
      <c r="U41" s="13">
        <f t="shared" si="5"/>
        <v>0.115852859</v>
      </c>
      <c r="V41" s="13">
        <f t="shared" si="6"/>
        <v>0.09259876333</v>
      </c>
      <c r="W41" s="13">
        <f t="shared" si="7"/>
        <v>0.0232540957</v>
      </c>
      <c r="X41" s="13">
        <f t="shared" si="8"/>
        <v>-0.0002190234148</v>
      </c>
      <c r="Y41" s="14"/>
      <c r="Z41" s="30"/>
    </row>
    <row r="42" ht="12.75" customHeight="1">
      <c r="A42" s="4">
        <v>1873.1</v>
      </c>
      <c r="B42" s="5">
        <v>4.19</v>
      </c>
      <c r="C42" s="6">
        <v>0.325</v>
      </c>
      <c r="D42" s="6">
        <f t="shared" si="9"/>
        <v>-0.075</v>
      </c>
      <c r="E42" s="5">
        <v>0.455</v>
      </c>
      <c r="F42" s="5">
        <v>12.27381157</v>
      </c>
      <c r="G42" s="6">
        <f t="shared" si="10"/>
        <v>1873.791667</v>
      </c>
      <c r="H42" s="7">
        <f>H33*3/12+H45*9/12</f>
        <v>5.4975</v>
      </c>
      <c r="I42" s="6">
        <f t="shared" si="1"/>
        <v>104.0176471</v>
      </c>
      <c r="J42" s="6">
        <f t="shared" si="2"/>
        <v>8.068194581</v>
      </c>
      <c r="K42" s="8">
        <f t="shared" si="11"/>
        <v>122.0244226</v>
      </c>
      <c r="L42" s="6">
        <f t="shared" si="12"/>
        <v>11.29547241</v>
      </c>
      <c r="M42" s="8">
        <f t="shared" si="3"/>
        <v>13.25086212</v>
      </c>
      <c r="N42" s="29" t="s">
        <v>48</v>
      </c>
      <c r="O42" s="9"/>
      <c r="P42" s="10" t="s">
        <v>48</v>
      </c>
      <c r="Q42" s="10"/>
      <c r="R42" s="11"/>
      <c r="S42" s="7">
        <f t="shared" si="4"/>
        <v>1.005281082</v>
      </c>
      <c r="T42" s="7">
        <f t="shared" si="13"/>
        <v>1.163072216</v>
      </c>
      <c r="U42" s="13">
        <f t="shared" si="5"/>
        <v>0.1202491903</v>
      </c>
      <c r="V42" s="13">
        <f t="shared" si="6"/>
        <v>0.0898512574</v>
      </c>
      <c r="W42" s="13">
        <f t="shared" si="7"/>
        <v>0.03039793294</v>
      </c>
      <c r="X42" s="13">
        <f t="shared" si="8"/>
        <v>-0.0002183615637</v>
      </c>
      <c r="Y42" s="14"/>
      <c r="Z42" s="30"/>
    </row>
    <row r="43" ht="12.75" customHeight="1">
      <c r="A43" s="4">
        <v>1873.11</v>
      </c>
      <c r="B43" s="5">
        <v>4.04</v>
      </c>
      <c r="C43" s="6">
        <v>0.3275</v>
      </c>
      <c r="D43" s="6">
        <f t="shared" si="9"/>
        <v>0.1775</v>
      </c>
      <c r="E43" s="5">
        <v>0.4575</v>
      </c>
      <c r="F43" s="5">
        <v>11.8932314</v>
      </c>
      <c r="G43" s="6">
        <f t="shared" si="10"/>
        <v>1873.875</v>
      </c>
      <c r="H43" s="7">
        <f>H33*2/12+H45*10/12</f>
        <v>5.488333333</v>
      </c>
      <c r="I43" s="6">
        <f t="shared" si="1"/>
        <v>103.5032413</v>
      </c>
      <c r="J43" s="6">
        <f t="shared" si="2"/>
        <v>8.390423649</v>
      </c>
      <c r="K43" s="8">
        <f t="shared" si="11"/>
        <v>122.2412094</v>
      </c>
      <c r="L43" s="6">
        <f t="shared" si="12"/>
        <v>11.72097349</v>
      </c>
      <c r="M43" s="8">
        <f t="shared" si="3"/>
        <v>13.84290923</v>
      </c>
      <c r="N43" s="29" t="s">
        <v>48</v>
      </c>
      <c r="O43" s="9"/>
      <c r="P43" s="10" t="s">
        <v>48</v>
      </c>
      <c r="Q43" s="10"/>
      <c r="R43" s="11"/>
      <c r="S43" s="7">
        <f t="shared" si="4"/>
        <v>1.005273734</v>
      </c>
      <c r="T43" s="7">
        <f t="shared" si="13"/>
        <v>1.206629041</v>
      </c>
      <c r="U43" s="13">
        <f t="shared" si="5"/>
        <v>0.1234299803</v>
      </c>
      <c r="V43" s="13">
        <f t="shared" si="6"/>
        <v>0.08731201737</v>
      </c>
      <c r="W43" s="13">
        <f t="shared" si="7"/>
        <v>0.03611796297</v>
      </c>
      <c r="X43" s="13">
        <f t="shared" si="8"/>
        <v>-0.0002176997238</v>
      </c>
      <c r="Y43" s="14"/>
      <c r="Z43" s="30"/>
    </row>
    <row r="44" ht="12.75" customHeight="1">
      <c r="A44" s="4">
        <v>1873.12</v>
      </c>
      <c r="B44" s="5">
        <v>4.42</v>
      </c>
      <c r="C44" s="6">
        <v>0.33</v>
      </c>
      <c r="D44" s="6">
        <f t="shared" si="9"/>
        <v>0.71</v>
      </c>
      <c r="E44" s="5">
        <v>0.46</v>
      </c>
      <c r="F44" s="5">
        <v>12.17864628</v>
      </c>
      <c r="G44" s="6">
        <f t="shared" si="10"/>
        <v>1873.958333</v>
      </c>
      <c r="H44" s="7">
        <f>H33*1/12+H45*11/12</f>
        <v>5.479166667</v>
      </c>
      <c r="I44" s="6">
        <f t="shared" si="1"/>
        <v>110.5848687</v>
      </c>
      <c r="J44" s="6">
        <f t="shared" si="2"/>
        <v>8.256336352</v>
      </c>
      <c r="K44" s="8">
        <f t="shared" si="11"/>
        <v>131.4174638</v>
      </c>
      <c r="L44" s="6">
        <f t="shared" si="12"/>
        <v>11.50883249</v>
      </c>
      <c r="M44" s="8">
        <f t="shared" si="3"/>
        <v>13.67693062</v>
      </c>
      <c r="N44" s="29" t="s">
        <v>48</v>
      </c>
      <c r="O44" s="9"/>
      <c r="P44" s="10" t="s">
        <v>48</v>
      </c>
      <c r="Q44" s="10"/>
      <c r="R44" s="11"/>
      <c r="S44" s="7">
        <f t="shared" si="4"/>
        <v>1.005266386</v>
      </c>
      <c r="T44" s="7">
        <f t="shared" si="13"/>
        <v>1.184565176</v>
      </c>
      <c r="U44" s="13">
        <f t="shared" si="5"/>
        <v>0.1122710813</v>
      </c>
      <c r="V44" s="13">
        <f t="shared" si="6"/>
        <v>0.08852845533</v>
      </c>
      <c r="W44" s="13">
        <f t="shared" si="7"/>
        <v>0.02374262596</v>
      </c>
      <c r="X44" s="13">
        <f t="shared" si="8"/>
        <v>-0.000217037895</v>
      </c>
      <c r="Y44" s="14"/>
      <c r="Z44" s="30"/>
    </row>
    <row r="45" ht="12.75" customHeight="1">
      <c r="A45" s="4">
        <v>1874.01</v>
      </c>
      <c r="B45" s="5">
        <v>4.66</v>
      </c>
      <c r="C45" s="6">
        <v>0.33</v>
      </c>
      <c r="D45" s="6">
        <f t="shared" si="9"/>
        <v>0.57</v>
      </c>
      <c r="E45" s="5">
        <v>0.46</v>
      </c>
      <c r="F45" s="5">
        <v>12.36889587</v>
      </c>
      <c r="G45" s="6">
        <f t="shared" si="10"/>
        <v>1874.041667</v>
      </c>
      <c r="H45" s="7">
        <v>5.47</v>
      </c>
      <c r="I45" s="6">
        <f t="shared" si="1"/>
        <v>114.7961803</v>
      </c>
      <c r="J45" s="6">
        <f t="shared" si="2"/>
        <v>8.129343238</v>
      </c>
      <c r="K45" s="8">
        <f t="shared" si="11"/>
        <v>137.2271919</v>
      </c>
      <c r="L45" s="6">
        <f t="shared" si="12"/>
        <v>11.33181179</v>
      </c>
      <c r="M45" s="8">
        <f t="shared" si="3"/>
        <v>13.54603182</v>
      </c>
      <c r="N45" s="29" t="s">
        <v>48</v>
      </c>
      <c r="O45" s="9"/>
      <c r="P45" s="10" t="s">
        <v>48</v>
      </c>
      <c r="Q45" s="10"/>
      <c r="R45" s="11"/>
      <c r="S45" s="7">
        <f t="shared" si="4"/>
        <v>1.007109146</v>
      </c>
      <c r="T45" s="7">
        <f t="shared" si="13"/>
        <v>1.172487457</v>
      </c>
      <c r="U45" s="13">
        <f t="shared" si="5"/>
        <v>0.1046877981</v>
      </c>
      <c r="V45" s="13">
        <f t="shared" si="6"/>
        <v>0.08998045265</v>
      </c>
      <c r="W45" s="13">
        <f t="shared" si="7"/>
        <v>0.0147073455</v>
      </c>
      <c r="X45" s="13">
        <f t="shared" si="8"/>
        <v>-0.0003379898023</v>
      </c>
      <c r="Y45" s="14"/>
      <c r="Z45" s="30"/>
    </row>
    <row r="46" ht="12.75" customHeight="1">
      <c r="A46" s="4">
        <v>1874.02</v>
      </c>
      <c r="B46" s="5">
        <v>4.8</v>
      </c>
      <c r="C46" s="6">
        <v>0.33</v>
      </c>
      <c r="D46" s="6">
        <f t="shared" si="9"/>
        <v>0.47</v>
      </c>
      <c r="E46" s="5">
        <v>0.46</v>
      </c>
      <c r="F46" s="5">
        <v>12.36889587</v>
      </c>
      <c r="G46" s="6">
        <f t="shared" si="10"/>
        <v>1874.125</v>
      </c>
      <c r="H46" s="7">
        <f>H45*11/12+H57*1/12</f>
        <v>5.436666667</v>
      </c>
      <c r="I46" s="6">
        <f t="shared" si="1"/>
        <v>118.2449926</v>
      </c>
      <c r="J46" s="6">
        <f t="shared" si="2"/>
        <v>8.129343238</v>
      </c>
      <c r="K46" s="8">
        <f t="shared" si="11"/>
        <v>142.1597144</v>
      </c>
      <c r="L46" s="6">
        <f t="shared" si="12"/>
        <v>11.33181179</v>
      </c>
      <c r="M46" s="8">
        <f t="shared" si="3"/>
        <v>13.62363929</v>
      </c>
      <c r="N46" s="29" t="s">
        <v>48</v>
      </c>
      <c r="O46" s="9"/>
      <c r="P46" s="10" t="s">
        <v>48</v>
      </c>
      <c r="Q46" s="10"/>
      <c r="R46" s="11"/>
      <c r="S46" s="7">
        <f t="shared" si="4"/>
        <v>1.00708523</v>
      </c>
      <c r="T46" s="7">
        <f t="shared" si="13"/>
        <v>1.180822841</v>
      </c>
      <c r="U46" s="13">
        <f t="shared" si="5"/>
        <v>0.1042967407</v>
      </c>
      <c r="V46" s="13">
        <f t="shared" si="6"/>
        <v>0.08961205037</v>
      </c>
      <c r="W46" s="13">
        <f t="shared" si="7"/>
        <v>0.01468469028</v>
      </c>
      <c r="X46" s="13">
        <f t="shared" si="8"/>
        <v>-0.0003362804936</v>
      </c>
      <c r="Y46" s="14"/>
      <c r="Z46" s="30"/>
    </row>
    <row r="47" ht="12.75" customHeight="1">
      <c r="A47" s="4">
        <v>1874.03</v>
      </c>
      <c r="B47" s="5">
        <v>4.73</v>
      </c>
      <c r="C47" s="6">
        <v>0.33</v>
      </c>
      <c r="D47" s="6">
        <f t="shared" si="9"/>
        <v>0.26</v>
      </c>
      <c r="E47" s="5">
        <v>0.46</v>
      </c>
      <c r="F47" s="5">
        <v>12.36889587</v>
      </c>
      <c r="G47" s="6">
        <f t="shared" si="10"/>
        <v>1874.208333</v>
      </c>
      <c r="H47" s="7">
        <f>H45*10/12+H57*2/12</f>
        <v>5.403333333</v>
      </c>
      <c r="I47" s="6">
        <f t="shared" si="1"/>
        <v>116.5205864</v>
      </c>
      <c r="J47" s="6">
        <f t="shared" si="2"/>
        <v>8.129343238</v>
      </c>
      <c r="K47" s="8">
        <f t="shared" si="11"/>
        <v>140.9010086</v>
      </c>
      <c r="L47" s="6">
        <f t="shared" si="12"/>
        <v>11.33181179</v>
      </c>
      <c r="M47" s="8">
        <f t="shared" si="3"/>
        <v>13.7028465</v>
      </c>
      <c r="N47" s="29" t="s">
        <v>48</v>
      </c>
      <c r="O47" s="9"/>
      <c r="P47" s="10" t="s">
        <v>48</v>
      </c>
      <c r="Q47" s="10"/>
      <c r="R47" s="11"/>
      <c r="S47" s="7">
        <f t="shared" si="4"/>
        <v>1.007061322</v>
      </c>
      <c r="T47" s="7">
        <f t="shared" si="13"/>
        <v>1.189189242</v>
      </c>
      <c r="U47" s="13">
        <f t="shared" si="5"/>
        <v>0.1054263693</v>
      </c>
      <c r="V47" s="13">
        <f t="shared" si="6"/>
        <v>0.08924563509</v>
      </c>
      <c r="W47" s="13">
        <f t="shared" si="7"/>
        <v>0.01618073423</v>
      </c>
      <c r="X47" s="13">
        <f t="shared" si="8"/>
        <v>-0.0003345719323</v>
      </c>
      <c r="Y47" s="14"/>
      <c r="Z47" s="30"/>
    </row>
    <row r="48" ht="12.75" customHeight="1">
      <c r="A48" s="4">
        <v>1874.04</v>
      </c>
      <c r="B48" s="5">
        <v>4.6</v>
      </c>
      <c r="C48" s="6">
        <v>0.33</v>
      </c>
      <c r="D48" s="6">
        <f t="shared" si="9"/>
        <v>0.2</v>
      </c>
      <c r="E48" s="5">
        <v>0.46</v>
      </c>
      <c r="F48" s="5">
        <v>12.17864628</v>
      </c>
      <c r="G48" s="6">
        <f t="shared" si="10"/>
        <v>1874.291667</v>
      </c>
      <c r="H48" s="7">
        <f>H45*9/12+H57*3/12</f>
        <v>5.37</v>
      </c>
      <c r="I48" s="6">
        <f t="shared" si="1"/>
        <v>115.0883249</v>
      </c>
      <c r="J48" s="6">
        <f t="shared" si="2"/>
        <v>8.256336352</v>
      </c>
      <c r="K48" s="8">
        <f t="shared" si="11"/>
        <v>140.0010539</v>
      </c>
      <c r="L48" s="6">
        <f t="shared" si="12"/>
        <v>11.50883249</v>
      </c>
      <c r="M48" s="8">
        <f t="shared" si="3"/>
        <v>14.00010539</v>
      </c>
      <c r="N48" s="29" t="s">
        <v>48</v>
      </c>
      <c r="O48" s="9"/>
      <c r="P48" s="10" t="s">
        <v>48</v>
      </c>
      <c r="Q48" s="10"/>
      <c r="R48" s="11"/>
      <c r="S48" s="7">
        <f t="shared" si="4"/>
        <v>1.007037423</v>
      </c>
      <c r="T48" s="7">
        <f t="shared" si="13"/>
        <v>1.216294673</v>
      </c>
      <c r="U48" s="13">
        <f t="shared" si="5"/>
        <v>0.103902724</v>
      </c>
      <c r="V48" s="13">
        <f t="shared" si="6"/>
        <v>0.08946159627</v>
      </c>
      <c r="W48" s="13">
        <f t="shared" si="7"/>
        <v>0.01444112772</v>
      </c>
      <c r="X48" s="13">
        <f t="shared" si="8"/>
        <v>-0.0003328641205</v>
      </c>
      <c r="Y48" s="14"/>
      <c r="Z48" s="30"/>
    </row>
    <row r="49" ht="12.75" customHeight="1">
      <c r="A49" s="4">
        <v>1874.05</v>
      </c>
      <c r="B49" s="5">
        <v>4.48</v>
      </c>
      <c r="C49" s="6">
        <v>0.33</v>
      </c>
      <c r="D49" s="6">
        <f t="shared" si="9"/>
        <v>0.21</v>
      </c>
      <c r="E49" s="5">
        <v>0.46</v>
      </c>
      <c r="F49" s="5">
        <v>12.08348099</v>
      </c>
      <c r="G49" s="6">
        <f t="shared" si="10"/>
        <v>1874.375</v>
      </c>
      <c r="H49" s="7">
        <f>H45*8/12+H57*4/12</f>
        <v>5.336666667</v>
      </c>
      <c r="I49" s="6">
        <f t="shared" si="1"/>
        <v>112.9687713</v>
      </c>
      <c r="J49" s="6">
        <f t="shared" si="2"/>
        <v>8.321360383</v>
      </c>
      <c r="K49" s="8">
        <f t="shared" si="11"/>
        <v>138.266243</v>
      </c>
      <c r="L49" s="6">
        <f t="shared" si="12"/>
        <v>11.59947205</v>
      </c>
      <c r="M49" s="8">
        <f t="shared" si="3"/>
        <v>14.19698031</v>
      </c>
      <c r="N49" s="29" t="s">
        <v>48</v>
      </c>
      <c r="O49" s="9"/>
      <c r="P49" s="10" t="s">
        <v>48</v>
      </c>
      <c r="Q49" s="10"/>
      <c r="R49" s="11"/>
      <c r="S49" s="7">
        <f t="shared" si="4"/>
        <v>1.007013531</v>
      </c>
      <c r="T49" s="7">
        <f t="shared" si="13"/>
        <v>1.234500778</v>
      </c>
      <c r="U49" s="13">
        <f t="shared" si="5"/>
        <v>0.0989463298</v>
      </c>
      <c r="V49" s="13">
        <f t="shared" si="6"/>
        <v>0.09056336273</v>
      </c>
      <c r="W49" s="13">
        <f t="shared" si="7"/>
        <v>0.008382967071</v>
      </c>
      <c r="X49" s="13">
        <f t="shared" si="8"/>
        <v>-0.0003311570603</v>
      </c>
      <c r="Y49" s="14"/>
      <c r="Z49" s="30"/>
    </row>
    <row r="50" ht="12.75" customHeight="1">
      <c r="A50" s="4">
        <v>1874.06</v>
      </c>
      <c r="B50" s="5">
        <v>4.46</v>
      </c>
      <c r="C50" s="6">
        <v>0.33</v>
      </c>
      <c r="D50" s="6">
        <f t="shared" si="9"/>
        <v>0.31</v>
      </c>
      <c r="E50" s="5">
        <v>0.46</v>
      </c>
      <c r="F50" s="5">
        <v>11.79806612</v>
      </c>
      <c r="G50" s="6">
        <f t="shared" si="10"/>
        <v>1874.458333</v>
      </c>
      <c r="H50" s="7">
        <f>H45*7/12+H57*5/12</f>
        <v>5.303333333</v>
      </c>
      <c r="I50" s="6">
        <f t="shared" si="1"/>
        <v>115.1851487</v>
      </c>
      <c r="J50" s="6">
        <f t="shared" si="2"/>
        <v>8.522667951</v>
      </c>
      <c r="K50" s="8">
        <f t="shared" si="11"/>
        <v>141.8482059</v>
      </c>
      <c r="L50" s="6">
        <f t="shared" si="12"/>
        <v>11.8800826</v>
      </c>
      <c r="M50" s="8">
        <f t="shared" si="3"/>
        <v>14.63008402</v>
      </c>
      <c r="N50" s="29" t="s">
        <v>48</v>
      </c>
      <c r="O50" s="9"/>
      <c r="P50" s="10" t="s">
        <v>48</v>
      </c>
      <c r="Q50" s="10"/>
      <c r="R50" s="11"/>
      <c r="S50" s="7">
        <f t="shared" si="4"/>
        <v>1.006989649</v>
      </c>
      <c r="T50" s="7">
        <f t="shared" si="13"/>
        <v>1.273233075</v>
      </c>
      <c r="U50" s="13">
        <f t="shared" si="5"/>
        <v>0.09222672713</v>
      </c>
      <c r="V50" s="13">
        <f t="shared" si="6"/>
        <v>0.08759934236</v>
      </c>
      <c r="W50" s="13">
        <f t="shared" si="7"/>
        <v>0.004627384768</v>
      </c>
      <c r="X50" s="13">
        <f t="shared" si="8"/>
        <v>-0.0003294507537</v>
      </c>
      <c r="Y50" s="14"/>
      <c r="Z50" s="30"/>
    </row>
    <row r="51" ht="12.75" customHeight="1">
      <c r="A51" s="4">
        <v>1874.07</v>
      </c>
      <c r="B51" s="5">
        <v>4.46</v>
      </c>
      <c r="C51" s="6">
        <v>0.33</v>
      </c>
      <c r="D51" s="6">
        <f t="shared" si="9"/>
        <v>0.33</v>
      </c>
      <c r="E51" s="5">
        <v>0.46</v>
      </c>
      <c r="F51" s="5">
        <v>11.8932314</v>
      </c>
      <c r="G51" s="6">
        <f t="shared" si="10"/>
        <v>1874.541667</v>
      </c>
      <c r="H51" s="7">
        <f>H45*6/12+H57*6/12</f>
        <v>5.27</v>
      </c>
      <c r="I51" s="6">
        <f t="shared" si="1"/>
        <v>114.2634793</v>
      </c>
      <c r="J51" s="6">
        <f t="shared" si="2"/>
        <v>8.454472684</v>
      </c>
      <c r="K51" s="8">
        <f t="shared" si="11"/>
        <v>141.5808147</v>
      </c>
      <c r="L51" s="6">
        <f t="shared" si="12"/>
        <v>11.78502253</v>
      </c>
      <c r="M51" s="8">
        <f t="shared" si="3"/>
        <v>14.60250556</v>
      </c>
      <c r="N51" s="29" t="s">
        <v>48</v>
      </c>
      <c r="O51" s="9"/>
      <c r="P51" s="10" t="s">
        <v>48</v>
      </c>
      <c r="Q51" s="10"/>
      <c r="R51" s="11"/>
      <c r="S51" s="7">
        <f t="shared" si="4"/>
        <v>1.006965774</v>
      </c>
      <c r="T51" s="7">
        <f t="shared" si="13"/>
        <v>1.271873372</v>
      </c>
      <c r="U51" s="13">
        <f t="shared" si="5"/>
        <v>0.09426240001</v>
      </c>
      <c r="V51" s="13">
        <f t="shared" si="6"/>
        <v>0.08929108194</v>
      </c>
      <c r="W51" s="13">
        <f t="shared" si="7"/>
        <v>0.004971318079</v>
      </c>
      <c r="X51" s="13">
        <f t="shared" si="8"/>
        <v>-0.0003277452028</v>
      </c>
      <c r="Y51" s="14"/>
      <c r="Z51" s="30"/>
    </row>
    <row r="52" ht="12.75" customHeight="1">
      <c r="A52" s="4">
        <v>1874.08</v>
      </c>
      <c r="B52" s="5">
        <v>4.47</v>
      </c>
      <c r="C52" s="6">
        <v>0.33</v>
      </c>
      <c r="D52" s="6">
        <f t="shared" si="9"/>
        <v>0.34</v>
      </c>
      <c r="E52" s="5">
        <v>0.46</v>
      </c>
      <c r="F52" s="5">
        <v>11.79806612</v>
      </c>
      <c r="G52" s="6">
        <f t="shared" si="10"/>
        <v>1874.625</v>
      </c>
      <c r="H52" s="7">
        <f>H45*5/12+H57*7/12</f>
        <v>5.236666667</v>
      </c>
      <c r="I52" s="6">
        <f t="shared" si="1"/>
        <v>115.4434113</v>
      </c>
      <c r="J52" s="6">
        <f t="shared" si="2"/>
        <v>8.522667951</v>
      </c>
      <c r="K52" s="8">
        <f t="shared" si="11"/>
        <v>143.9228543</v>
      </c>
      <c r="L52" s="6">
        <f t="shared" si="12"/>
        <v>11.8800826</v>
      </c>
      <c r="M52" s="8">
        <f t="shared" si="3"/>
        <v>14.81085302</v>
      </c>
      <c r="N52" s="29" t="s">
        <v>48</v>
      </c>
      <c r="O52" s="9"/>
      <c r="P52" s="10" t="s">
        <v>48</v>
      </c>
      <c r="Q52" s="10"/>
      <c r="R52" s="11"/>
      <c r="S52" s="7">
        <f t="shared" si="4"/>
        <v>1.006941908</v>
      </c>
      <c r="T52" s="7">
        <f t="shared" si="13"/>
        <v>1.291063572</v>
      </c>
      <c r="U52" s="13">
        <f t="shared" si="5"/>
        <v>0.09975115769</v>
      </c>
      <c r="V52" s="13">
        <f t="shared" si="6"/>
        <v>0.08805959346</v>
      </c>
      <c r="W52" s="13">
        <f t="shared" si="7"/>
        <v>0.01169156423</v>
      </c>
      <c r="X52" s="13">
        <f t="shared" si="8"/>
        <v>-0.0003260404097</v>
      </c>
      <c r="Y52" s="14"/>
      <c r="Z52" s="30"/>
    </row>
    <row r="53" ht="12.75" customHeight="1">
      <c r="A53" s="4">
        <v>1874.09</v>
      </c>
      <c r="B53" s="5">
        <v>4.54</v>
      </c>
      <c r="C53" s="6">
        <v>0.33</v>
      </c>
      <c r="D53" s="6">
        <f t="shared" si="9"/>
        <v>0.4</v>
      </c>
      <c r="E53" s="5">
        <v>0.46</v>
      </c>
      <c r="F53" s="5">
        <v>11.79806612</v>
      </c>
      <c r="G53" s="6">
        <f t="shared" si="10"/>
        <v>1874.708333</v>
      </c>
      <c r="H53" s="7">
        <f>H45*4/12+H57*8/12</f>
        <v>5.203333333</v>
      </c>
      <c r="I53" s="6">
        <f t="shared" si="1"/>
        <v>117.25125</v>
      </c>
      <c r="J53" s="6">
        <f t="shared" si="2"/>
        <v>8.522667951</v>
      </c>
      <c r="K53" s="8">
        <f t="shared" si="11"/>
        <v>147.0621112</v>
      </c>
      <c r="L53" s="6">
        <f t="shared" si="12"/>
        <v>11.8800826</v>
      </c>
      <c r="M53" s="8">
        <f t="shared" si="3"/>
        <v>14.90056634</v>
      </c>
      <c r="N53" s="29" t="s">
        <v>48</v>
      </c>
      <c r="O53" s="9"/>
      <c r="P53" s="10" t="s">
        <v>48</v>
      </c>
      <c r="Q53" s="10"/>
      <c r="R53" s="11"/>
      <c r="S53" s="7">
        <f t="shared" si="4"/>
        <v>1.00691805</v>
      </c>
      <c r="T53" s="7">
        <f t="shared" si="13"/>
        <v>1.300026016</v>
      </c>
      <c r="U53" s="13">
        <f t="shared" si="5"/>
        <v>0.09567855881</v>
      </c>
      <c r="V53" s="13">
        <f t="shared" si="6"/>
        <v>0.08889449577</v>
      </c>
      <c r="W53" s="13">
        <f t="shared" si="7"/>
        <v>0.006784063045</v>
      </c>
      <c r="X53" s="13">
        <f t="shared" si="8"/>
        <v>-0.0003243363764</v>
      </c>
      <c r="Y53" s="14"/>
      <c r="Z53" s="30"/>
    </row>
    <row r="54" ht="12.75" customHeight="1">
      <c r="A54" s="4">
        <v>1874.1</v>
      </c>
      <c r="B54" s="5">
        <v>4.53</v>
      </c>
      <c r="C54" s="6">
        <v>0.33</v>
      </c>
      <c r="D54" s="6">
        <f t="shared" si="9"/>
        <v>0.32</v>
      </c>
      <c r="E54" s="5">
        <v>0.46</v>
      </c>
      <c r="F54" s="5">
        <v>11.60773554</v>
      </c>
      <c r="G54" s="6">
        <f t="shared" si="10"/>
        <v>1874.791667</v>
      </c>
      <c r="H54" s="7">
        <f>H45*3/12+H57*9/12</f>
        <v>5.17</v>
      </c>
      <c r="I54" s="6">
        <f t="shared" si="1"/>
        <v>118.9113066</v>
      </c>
      <c r="J54" s="6">
        <f t="shared" si="2"/>
        <v>8.662413065</v>
      </c>
      <c r="K54" s="8">
        <f t="shared" si="11"/>
        <v>150.0496344</v>
      </c>
      <c r="L54" s="6">
        <f t="shared" si="12"/>
        <v>12.07487882</v>
      </c>
      <c r="M54" s="8">
        <f t="shared" si="3"/>
        <v>15.23682822</v>
      </c>
      <c r="N54" s="29" t="s">
        <v>48</v>
      </c>
      <c r="O54" s="9"/>
      <c r="P54" s="10" t="s">
        <v>48</v>
      </c>
      <c r="Q54" s="10"/>
      <c r="R54" s="11"/>
      <c r="S54" s="7">
        <f t="shared" si="4"/>
        <v>1.0068942</v>
      </c>
      <c r="T54" s="7">
        <f t="shared" si="13"/>
        <v>1.330483491</v>
      </c>
      <c r="U54" s="13">
        <f t="shared" si="5"/>
        <v>0.09169518026</v>
      </c>
      <c r="V54" s="13">
        <f t="shared" si="6"/>
        <v>0.0879741523</v>
      </c>
      <c r="W54" s="13">
        <f t="shared" si="7"/>
        <v>0.00372102796</v>
      </c>
      <c r="X54" s="13">
        <f t="shared" si="8"/>
        <v>-0.0003226331052</v>
      </c>
      <c r="Y54" s="14"/>
      <c r="Z54" s="30"/>
    </row>
    <row r="55" ht="12.75" customHeight="1">
      <c r="A55" s="4">
        <v>1874.11</v>
      </c>
      <c r="B55" s="5">
        <v>4.57</v>
      </c>
      <c r="C55" s="6">
        <v>0.33</v>
      </c>
      <c r="D55" s="6">
        <f t="shared" si="9"/>
        <v>0.37</v>
      </c>
      <c r="E55" s="5">
        <v>0.46</v>
      </c>
      <c r="F55" s="5">
        <v>11.51265124</v>
      </c>
      <c r="G55" s="6">
        <f t="shared" si="10"/>
        <v>1874.875</v>
      </c>
      <c r="H55" s="7">
        <f>H45*2/12+H57*10/12</f>
        <v>5.136666667</v>
      </c>
      <c r="I55" s="6">
        <f t="shared" si="1"/>
        <v>120.9520701</v>
      </c>
      <c r="J55" s="6">
        <f t="shared" si="2"/>
        <v>8.733956923</v>
      </c>
      <c r="K55" s="8">
        <f t="shared" si="11"/>
        <v>153.5432164</v>
      </c>
      <c r="L55" s="6">
        <f t="shared" si="12"/>
        <v>12.17460662</v>
      </c>
      <c r="M55" s="8">
        <f t="shared" si="3"/>
        <v>15.45511588</v>
      </c>
      <c r="N55" s="29" t="s">
        <v>48</v>
      </c>
      <c r="O55" s="9"/>
      <c r="P55" s="10" t="s">
        <v>48</v>
      </c>
      <c r="Q55" s="10"/>
      <c r="R55" s="11"/>
      <c r="S55" s="7">
        <f t="shared" si="4"/>
        <v>1.006870359</v>
      </c>
      <c r="T55" s="7">
        <f t="shared" si="13"/>
        <v>1.350720484</v>
      </c>
      <c r="U55" s="13">
        <f t="shared" si="5"/>
        <v>0.09005090276</v>
      </c>
      <c r="V55" s="13">
        <f t="shared" si="6"/>
        <v>0.08917331041</v>
      </c>
      <c r="W55" s="13">
        <f t="shared" si="7"/>
        <v>0.000877592346</v>
      </c>
      <c r="X55" s="13">
        <f t="shared" si="8"/>
        <v>-0.000320930598</v>
      </c>
      <c r="Y55" s="14"/>
      <c r="Z55" s="30"/>
    </row>
    <row r="56" ht="12.75" customHeight="1">
      <c r="A56" s="4">
        <v>1874.12</v>
      </c>
      <c r="B56" s="5">
        <v>4.54</v>
      </c>
      <c r="C56" s="6">
        <v>0.33</v>
      </c>
      <c r="D56" s="6">
        <f t="shared" si="9"/>
        <v>0.3</v>
      </c>
      <c r="E56" s="5">
        <v>0.46</v>
      </c>
      <c r="F56" s="5">
        <v>11.51265124</v>
      </c>
      <c r="G56" s="6">
        <f t="shared" si="10"/>
        <v>1874.958333</v>
      </c>
      <c r="H56" s="7">
        <f>H45*1/12+H57*11/12</f>
        <v>5.103333333</v>
      </c>
      <c r="I56" s="6">
        <f t="shared" si="1"/>
        <v>120.158074</v>
      </c>
      <c r="J56" s="6">
        <f t="shared" si="2"/>
        <v>8.733956923</v>
      </c>
      <c r="K56" s="8">
        <f t="shared" si="11"/>
        <v>153.4592213</v>
      </c>
      <c r="L56" s="6">
        <f t="shared" si="12"/>
        <v>12.17460662</v>
      </c>
      <c r="M56" s="8">
        <f t="shared" si="3"/>
        <v>15.54873167</v>
      </c>
      <c r="N56" s="29" t="s">
        <v>48</v>
      </c>
      <c r="O56" s="9"/>
      <c r="P56" s="10" t="s">
        <v>48</v>
      </c>
      <c r="Q56" s="10"/>
      <c r="R56" s="11"/>
      <c r="S56" s="7">
        <f t="shared" si="4"/>
        <v>1.006846526</v>
      </c>
      <c r="T56" s="7">
        <f t="shared" si="13"/>
        <v>1.360000418</v>
      </c>
      <c r="U56" s="13">
        <f t="shared" si="5"/>
        <v>0.09175396091</v>
      </c>
      <c r="V56" s="13">
        <f t="shared" si="6"/>
        <v>0.0900691108</v>
      </c>
      <c r="W56" s="13">
        <f t="shared" si="7"/>
        <v>0.001684850111</v>
      </c>
      <c r="X56" s="13">
        <f t="shared" si="8"/>
        <v>-0.0003192288571</v>
      </c>
      <c r="Y56" s="14"/>
      <c r="Z56" s="30"/>
    </row>
    <row r="57" ht="12.75" customHeight="1">
      <c r="A57" s="4">
        <v>1875.01</v>
      </c>
      <c r="B57" s="5">
        <v>4.54</v>
      </c>
      <c r="C57" s="6">
        <v>0.3275</v>
      </c>
      <c r="D57" s="6">
        <f t="shared" si="9"/>
        <v>0.3275</v>
      </c>
      <c r="E57" s="5">
        <v>0.4517</v>
      </c>
      <c r="F57" s="5">
        <v>11.51265124</v>
      </c>
      <c r="G57" s="6">
        <f t="shared" si="10"/>
        <v>1875.041667</v>
      </c>
      <c r="H57" s="7">
        <v>5.07</v>
      </c>
      <c r="I57" s="6">
        <f t="shared" si="1"/>
        <v>120.158074</v>
      </c>
      <c r="J57" s="6">
        <f t="shared" si="2"/>
        <v>8.667790583</v>
      </c>
      <c r="K57" s="8">
        <f t="shared" si="11"/>
        <v>154.381723</v>
      </c>
      <c r="L57" s="6">
        <f t="shared" si="12"/>
        <v>11.95493437</v>
      </c>
      <c r="M57" s="8">
        <f t="shared" si="3"/>
        <v>15.35996129</v>
      </c>
      <c r="N57" s="29" t="s">
        <v>48</v>
      </c>
      <c r="O57" s="9"/>
      <c r="P57" s="10" t="s">
        <v>48</v>
      </c>
      <c r="Q57" s="10"/>
      <c r="R57" s="11"/>
      <c r="S57" s="7">
        <f t="shared" si="4"/>
        <v>1.007343193</v>
      </c>
      <c r="T57" s="7">
        <f t="shared" si="13"/>
        <v>1.369311697</v>
      </c>
      <c r="U57" s="13">
        <f t="shared" si="5"/>
        <v>0.08920839827</v>
      </c>
      <c r="V57" s="13">
        <f t="shared" si="6"/>
        <v>0.08972112928</v>
      </c>
      <c r="W57" s="13">
        <f t="shared" si="7"/>
        <v>-0.0005127310089</v>
      </c>
      <c r="X57" s="13">
        <f t="shared" si="8"/>
        <v>-0.0003344675243</v>
      </c>
      <c r="Y57" s="14"/>
      <c r="Z57" s="30"/>
    </row>
    <row r="58" ht="12.75" customHeight="1">
      <c r="A58" s="4">
        <v>1875.02</v>
      </c>
      <c r="B58" s="5">
        <v>4.53</v>
      </c>
      <c r="C58" s="6">
        <v>0.325</v>
      </c>
      <c r="D58" s="6">
        <f t="shared" si="9"/>
        <v>0.315</v>
      </c>
      <c r="E58" s="5">
        <v>0.4433</v>
      </c>
      <c r="F58" s="5">
        <v>11.51265124</v>
      </c>
      <c r="G58" s="6">
        <f t="shared" si="10"/>
        <v>1875.125</v>
      </c>
      <c r="H58" s="7">
        <f>H57*11/12+H69*1/12</f>
        <v>5.03</v>
      </c>
      <c r="I58" s="6">
        <f t="shared" si="1"/>
        <v>119.8934087</v>
      </c>
      <c r="J58" s="6">
        <f t="shared" si="2"/>
        <v>8.601624242</v>
      </c>
      <c r="K58" s="8">
        <f t="shared" si="11"/>
        <v>154.9626381</v>
      </c>
      <c r="L58" s="6">
        <f t="shared" si="12"/>
        <v>11.73261547</v>
      </c>
      <c r="M58" s="8">
        <f t="shared" si="3"/>
        <v>15.16444535</v>
      </c>
      <c r="N58" s="29" t="s">
        <v>48</v>
      </c>
      <c r="O58" s="9"/>
      <c r="P58" s="10" t="s">
        <v>48</v>
      </c>
      <c r="Q58" s="10"/>
      <c r="R58" s="11"/>
      <c r="S58" s="7">
        <f t="shared" si="4"/>
        <v>1.007315568</v>
      </c>
      <c r="T58" s="7">
        <f t="shared" si="13"/>
        <v>1.379366817</v>
      </c>
      <c r="U58" s="13">
        <f t="shared" si="5"/>
        <v>0.09146378058</v>
      </c>
      <c r="V58" s="13">
        <f t="shared" si="6"/>
        <v>0.08811211747</v>
      </c>
      <c r="W58" s="13">
        <f t="shared" si="7"/>
        <v>0.00335166311</v>
      </c>
      <c r="X58" s="13">
        <f t="shared" si="8"/>
        <v>-0.0003327020972</v>
      </c>
      <c r="Y58" s="14"/>
      <c r="Z58" s="30"/>
    </row>
    <row r="59" ht="12.75" customHeight="1">
      <c r="A59" s="4">
        <v>1875.03</v>
      </c>
      <c r="B59" s="5">
        <v>4.59</v>
      </c>
      <c r="C59" s="6">
        <v>0.3225</v>
      </c>
      <c r="D59" s="6">
        <f t="shared" si="9"/>
        <v>0.3825</v>
      </c>
      <c r="E59" s="5">
        <v>0.435</v>
      </c>
      <c r="F59" s="5">
        <v>11.51265124</v>
      </c>
      <c r="G59" s="6">
        <f t="shared" si="10"/>
        <v>1875.208333</v>
      </c>
      <c r="H59" s="7">
        <f>H57*10/12+H69*2/12</f>
        <v>4.99</v>
      </c>
      <c r="I59" s="6">
        <f t="shared" si="1"/>
        <v>121.4814008</v>
      </c>
      <c r="J59" s="6">
        <f t="shared" si="2"/>
        <v>8.535457902</v>
      </c>
      <c r="K59" s="8">
        <f t="shared" si="11"/>
        <v>157.9344657</v>
      </c>
      <c r="L59" s="6">
        <f t="shared" si="12"/>
        <v>11.51294322</v>
      </c>
      <c r="M59" s="8">
        <f t="shared" si="3"/>
        <v>14.96764544</v>
      </c>
      <c r="N59" s="29" t="s">
        <v>48</v>
      </c>
      <c r="O59" s="9"/>
      <c r="P59" s="10" t="s">
        <v>48</v>
      </c>
      <c r="Q59" s="10"/>
      <c r="R59" s="11"/>
      <c r="S59" s="7">
        <f t="shared" si="4"/>
        <v>1.007287958</v>
      </c>
      <c r="T59" s="7">
        <f t="shared" si="13"/>
        <v>1.389457669</v>
      </c>
      <c r="U59" s="13">
        <f t="shared" si="5"/>
        <v>0.0927561253</v>
      </c>
      <c r="V59" s="13">
        <f t="shared" si="6"/>
        <v>0.09025417709</v>
      </c>
      <c r="W59" s="13">
        <f t="shared" si="7"/>
        <v>0.002501948213</v>
      </c>
      <c r="X59" s="13">
        <f t="shared" si="8"/>
        <v>-0.0003309380068</v>
      </c>
      <c r="Y59" s="14"/>
      <c r="Z59" s="30"/>
    </row>
    <row r="60" ht="12.75" customHeight="1">
      <c r="A60" s="4">
        <v>1875.04</v>
      </c>
      <c r="B60" s="5">
        <v>4.65</v>
      </c>
      <c r="C60" s="6">
        <v>0.32</v>
      </c>
      <c r="D60" s="6">
        <f t="shared" si="9"/>
        <v>0.38</v>
      </c>
      <c r="E60" s="5">
        <v>0.4267</v>
      </c>
      <c r="F60" s="5">
        <v>11.60773554</v>
      </c>
      <c r="G60" s="6">
        <f t="shared" si="10"/>
        <v>1875.291667</v>
      </c>
      <c r="H60" s="7">
        <f>H57*9/12+H69*3/12</f>
        <v>4.95</v>
      </c>
      <c r="I60" s="6">
        <f t="shared" si="1"/>
        <v>122.061275</v>
      </c>
      <c r="J60" s="6">
        <f t="shared" si="2"/>
        <v>8.3999157</v>
      </c>
      <c r="K60" s="8">
        <f t="shared" si="11"/>
        <v>159.5983841</v>
      </c>
      <c r="L60" s="6">
        <f t="shared" si="12"/>
        <v>11.20076259</v>
      </c>
      <c r="M60" s="8">
        <f t="shared" si="3"/>
        <v>14.64529688</v>
      </c>
      <c r="N60" s="29" t="s">
        <v>48</v>
      </c>
      <c r="O60" s="9"/>
      <c r="P60" s="10" t="s">
        <v>48</v>
      </c>
      <c r="Q60" s="10"/>
      <c r="R60" s="11"/>
      <c r="S60" s="7">
        <f t="shared" si="4"/>
        <v>1.007260363</v>
      </c>
      <c r="T60" s="7">
        <f t="shared" si="13"/>
        <v>1.388119343</v>
      </c>
      <c r="U60" s="13">
        <f t="shared" si="5"/>
        <v>0.09069527484</v>
      </c>
      <c r="V60" s="13">
        <f t="shared" si="6"/>
        <v>0.08952962296</v>
      </c>
      <c r="W60" s="13">
        <f t="shared" si="7"/>
        <v>0.001165651882</v>
      </c>
      <c r="X60" s="13">
        <f t="shared" si="8"/>
        <v>-0.0003291752573</v>
      </c>
      <c r="Y60" s="14"/>
      <c r="Z60" s="30"/>
    </row>
    <row r="61" ht="12.75" customHeight="1">
      <c r="A61" s="4">
        <v>1875.05</v>
      </c>
      <c r="B61" s="5">
        <v>4.47</v>
      </c>
      <c r="C61" s="6">
        <v>0.3175</v>
      </c>
      <c r="D61" s="6">
        <f t="shared" si="9"/>
        <v>0.1375</v>
      </c>
      <c r="E61" s="5">
        <v>0.4183</v>
      </c>
      <c r="F61" s="5">
        <v>11.32232066</v>
      </c>
      <c r="G61" s="6">
        <f t="shared" si="10"/>
        <v>1875.375</v>
      </c>
      <c r="H61" s="7">
        <f>H57*8/12+H69*4/12</f>
        <v>4.91</v>
      </c>
      <c r="I61" s="6">
        <f t="shared" si="1"/>
        <v>120.2941553</v>
      </c>
      <c r="J61" s="6">
        <f t="shared" si="2"/>
        <v>8.544383515</v>
      </c>
      <c r="K61" s="8">
        <f t="shared" si="11"/>
        <v>158.2188286</v>
      </c>
      <c r="L61" s="6">
        <f t="shared" si="12"/>
        <v>11.25705708</v>
      </c>
      <c r="M61" s="8">
        <f t="shared" si="3"/>
        <v>14.80602595</v>
      </c>
      <c r="N61" s="29" t="s">
        <v>48</v>
      </c>
      <c r="O61" s="9"/>
      <c r="P61" s="10" t="s">
        <v>48</v>
      </c>
      <c r="Q61" s="10"/>
      <c r="R61" s="11"/>
      <c r="S61" s="7">
        <f t="shared" si="4"/>
        <v>1.007232783</v>
      </c>
      <c r="T61" s="7">
        <f t="shared" si="13"/>
        <v>1.433443583</v>
      </c>
      <c r="U61" s="13">
        <f t="shared" si="5"/>
        <v>0.09351657904</v>
      </c>
      <c r="V61" s="13">
        <f t="shared" si="6"/>
        <v>0.08899258683</v>
      </c>
      <c r="W61" s="13">
        <f t="shared" si="7"/>
        <v>0.004523992204</v>
      </c>
      <c r="X61" s="13">
        <f t="shared" si="8"/>
        <v>-0.0003274138532</v>
      </c>
      <c r="Y61" s="14"/>
      <c r="Z61" s="30"/>
    </row>
    <row r="62" ht="12.75" customHeight="1">
      <c r="A62" s="4">
        <v>1875.06</v>
      </c>
      <c r="B62" s="5">
        <v>4.38</v>
      </c>
      <c r="C62" s="6">
        <v>0.315</v>
      </c>
      <c r="D62" s="6">
        <f t="shared" si="9"/>
        <v>0.225</v>
      </c>
      <c r="E62" s="5">
        <v>0.41</v>
      </c>
      <c r="F62" s="5">
        <v>11.13207107</v>
      </c>
      <c r="G62" s="6">
        <f t="shared" si="10"/>
        <v>1875.458333</v>
      </c>
      <c r="H62" s="7">
        <f>H57*7/12+H69*5/12</f>
        <v>4.87</v>
      </c>
      <c r="I62" s="6">
        <f t="shared" si="1"/>
        <v>119.8865864</v>
      </c>
      <c r="J62" s="6">
        <f t="shared" si="2"/>
        <v>8.621980528</v>
      </c>
      <c r="K62" s="8">
        <f t="shared" si="11"/>
        <v>158.6277836</v>
      </c>
      <c r="L62" s="6">
        <f t="shared" si="12"/>
        <v>11.22226037</v>
      </c>
      <c r="M62" s="8">
        <f t="shared" si="3"/>
        <v>14.84871947</v>
      </c>
      <c r="N62" s="29" t="s">
        <v>48</v>
      </c>
      <c r="O62" s="9"/>
      <c r="P62" s="10" t="s">
        <v>48</v>
      </c>
      <c r="Q62" s="10"/>
      <c r="R62" s="11"/>
      <c r="S62" s="7">
        <f t="shared" si="4"/>
        <v>1.007205217</v>
      </c>
      <c r="T62" s="7">
        <f t="shared" si="13"/>
        <v>1.46848643</v>
      </c>
      <c r="U62" s="13">
        <f t="shared" si="5"/>
        <v>0.09591444407</v>
      </c>
      <c r="V62" s="13">
        <f t="shared" si="6"/>
        <v>0.08938360406</v>
      </c>
      <c r="W62" s="13">
        <f t="shared" si="7"/>
        <v>0.006530840004</v>
      </c>
      <c r="X62" s="13">
        <f t="shared" si="8"/>
        <v>-0.0003256537989</v>
      </c>
      <c r="Y62" s="14"/>
      <c r="Z62" s="30"/>
    </row>
    <row r="63" ht="12.75" customHeight="1">
      <c r="A63" s="4">
        <v>1875.07</v>
      </c>
      <c r="B63" s="5">
        <v>4.39</v>
      </c>
      <c r="C63" s="6">
        <v>0.3125</v>
      </c>
      <c r="D63" s="6">
        <f t="shared" si="9"/>
        <v>0.3225</v>
      </c>
      <c r="E63" s="5">
        <v>0.4017</v>
      </c>
      <c r="F63" s="5">
        <v>11.13207107</v>
      </c>
      <c r="G63" s="6">
        <f t="shared" si="10"/>
        <v>1875.541667</v>
      </c>
      <c r="H63" s="7">
        <f>H57*6/12+H69*6/12</f>
        <v>4.83</v>
      </c>
      <c r="I63" s="6">
        <f t="shared" si="1"/>
        <v>120.1603001</v>
      </c>
      <c r="J63" s="6">
        <f t="shared" si="2"/>
        <v>8.553552111</v>
      </c>
      <c r="K63" s="8">
        <f t="shared" si="11"/>
        <v>159.9330826</v>
      </c>
      <c r="L63" s="6">
        <f t="shared" si="12"/>
        <v>10.99507803</v>
      </c>
      <c r="M63" s="8">
        <f t="shared" si="3"/>
        <v>14.63442353</v>
      </c>
      <c r="N63" s="29" t="s">
        <v>48</v>
      </c>
      <c r="O63" s="9"/>
      <c r="P63" s="10" t="s">
        <v>48</v>
      </c>
      <c r="Q63" s="10"/>
      <c r="R63" s="11"/>
      <c r="S63" s="7">
        <f t="shared" si="4"/>
        <v>1.007177667</v>
      </c>
      <c r="T63" s="7">
        <f t="shared" si="13"/>
        <v>1.479067194</v>
      </c>
      <c r="U63" s="13">
        <f t="shared" si="5"/>
        <v>0.09826006027</v>
      </c>
      <c r="V63" s="13">
        <f t="shared" si="6"/>
        <v>0.08772544483</v>
      </c>
      <c r="W63" s="13">
        <f t="shared" si="7"/>
        <v>0.01053461544</v>
      </c>
      <c r="X63" s="13">
        <f t="shared" si="8"/>
        <v>-0.0003238950988</v>
      </c>
      <c r="Y63" s="14"/>
      <c r="Z63" s="30"/>
    </row>
    <row r="64" ht="12.75" customHeight="1">
      <c r="A64" s="4">
        <v>1875.08</v>
      </c>
      <c r="B64" s="5">
        <v>4.41</v>
      </c>
      <c r="C64" s="6">
        <v>0.31</v>
      </c>
      <c r="D64" s="6">
        <f t="shared" si="9"/>
        <v>0.33</v>
      </c>
      <c r="E64" s="5">
        <v>0.3933</v>
      </c>
      <c r="F64" s="5">
        <v>11.22715537</v>
      </c>
      <c r="G64" s="6">
        <f t="shared" si="10"/>
        <v>1875.625</v>
      </c>
      <c r="H64" s="7">
        <f>H57*5/12+H69*7/12</f>
        <v>4.79</v>
      </c>
      <c r="I64" s="6">
        <f t="shared" si="1"/>
        <v>119.6854373</v>
      </c>
      <c r="J64" s="6">
        <f t="shared" si="2"/>
        <v>8.413262032</v>
      </c>
      <c r="K64" s="8">
        <f t="shared" si="11"/>
        <v>160.2342107</v>
      </c>
      <c r="L64" s="6">
        <f t="shared" si="12"/>
        <v>10.67398696</v>
      </c>
      <c r="M64" s="8">
        <f t="shared" si="3"/>
        <v>14.29027553</v>
      </c>
      <c r="N64" s="29" t="s">
        <v>48</v>
      </c>
      <c r="O64" s="9"/>
      <c r="P64" s="10" t="s">
        <v>48</v>
      </c>
      <c r="Q64" s="10"/>
      <c r="R64" s="11"/>
      <c r="S64" s="7">
        <f t="shared" si="4"/>
        <v>1.007150131</v>
      </c>
      <c r="T64" s="7">
        <f t="shared" si="13"/>
        <v>1.477067114</v>
      </c>
      <c r="U64" s="13">
        <f t="shared" si="5"/>
        <v>0.1045717934</v>
      </c>
      <c r="V64" s="13">
        <f t="shared" si="6"/>
        <v>0.08829836215</v>
      </c>
      <c r="W64" s="13">
        <f t="shared" si="7"/>
        <v>0.01627343123</v>
      </c>
      <c r="X64" s="13">
        <f t="shared" si="8"/>
        <v>-0.0003221377574</v>
      </c>
      <c r="Y64" s="14"/>
      <c r="Z64" s="30"/>
    </row>
    <row r="65" ht="12.75" customHeight="1">
      <c r="A65" s="4">
        <v>1875.09</v>
      </c>
      <c r="B65" s="5">
        <v>4.37</v>
      </c>
      <c r="C65" s="6">
        <v>0.3075</v>
      </c>
      <c r="D65" s="6">
        <f t="shared" si="9"/>
        <v>0.2675</v>
      </c>
      <c r="E65" s="5">
        <v>0.385</v>
      </c>
      <c r="F65" s="5">
        <v>11.13207107</v>
      </c>
      <c r="G65" s="6">
        <f t="shared" si="10"/>
        <v>1875.708333</v>
      </c>
      <c r="H65" s="7">
        <f>H57*4/12+H69*8/12</f>
        <v>4.75</v>
      </c>
      <c r="I65" s="6">
        <f t="shared" si="1"/>
        <v>119.6128727</v>
      </c>
      <c r="J65" s="6">
        <f t="shared" si="2"/>
        <v>8.416695277</v>
      </c>
      <c r="K65" s="8">
        <f t="shared" si="11"/>
        <v>161.0760805</v>
      </c>
      <c r="L65" s="6">
        <f t="shared" si="12"/>
        <v>10.5379762</v>
      </c>
      <c r="M65" s="8">
        <f t="shared" si="3"/>
        <v>14.19091327</v>
      </c>
      <c r="N65" s="29" t="s">
        <v>48</v>
      </c>
      <c r="O65" s="9"/>
      <c r="P65" s="10" t="s">
        <v>48</v>
      </c>
      <c r="Q65" s="10"/>
      <c r="R65" s="11"/>
      <c r="S65" s="7">
        <f t="shared" si="4"/>
        <v>1.00712261</v>
      </c>
      <c r="T65" s="7">
        <f t="shared" si="13"/>
        <v>1.500334877</v>
      </c>
      <c r="U65" s="13">
        <f t="shared" si="5"/>
        <v>0.1044081915</v>
      </c>
      <c r="V65" s="13">
        <f t="shared" si="6"/>
        <v>0.08832540737</v>
      </c>
      <c r="W65" s="13">
        <f t="shared" si="7"/>
        <v>0.01608278409</v>
      </c>
      <c r="X65" s="13">
        <f t="shared" si="8"/>
        <v>-0.0003203817791</v>
      </c>
      <c r="Y65" s="14"/>
      <c r="Z65" s="30"/>
    </row>
    <row r="66" ht="12.75" customHeight="1">
      <c r="A66" s="4">
        <v>1875.1</v>
      </c>
      <c r="B66" s="5">
        <v>4.3</v>
      </c>
      <c r="C66" s="6">
        <v>0.305</v>
      </c>
      <c r="D66" s="6">
        <f t="shared" si="9"/>
        <v>0.235</v>
      </c>
      <c r="E66" s="5">
        <v>0.3767</v>
      </c>
      <c r="F66" s="5">
        <v>11.13207107</v>
      </c>
      <c r="G66" s="6">
        <f t="shared" si="10"/>
        <v>1875.791667</v>
      </c>
      <c r="H66" s="7">
        <f>H57*3/12+H69*9/12</f>
        <v>4.71</v>
      </c>
      <c r="I66" s="6">
        <f t="shared" si="1"/>
        <v>117.696877</v>
      </c>
      <c r="J66" s="6">
        <f t="shared" si="2"/>
        <v>8.34826686</v>
      </c>
      <c r="K66" s="8">
        <f t="shared" si="11"/>
        <v>159.4327604</v>
      </c>
      <c r="L66" s="6">
        <f t="shared" si="12"/>
        <v>10.31079386</v>
      </c>
      <c r="M66" s="8">
        <f t="shared" si="3"/>
        <v>13.96705136</v>
      </c>
      <c r="N66" s="29" t="s">
        <v>48</v>
      </c>
      <c r="O66" s="9"/>
      <c r="P66" s="10" t="s">
        <v>48</v>
      </c>
      <c r="Q66" s="10"/>
      <c r="R66" s="11"/>
      <c r="S66" s="7">
        <f t="shared" si="4"/>
        <v>1.007095104</v>
      </c>
      <c r="T66" s="7">
        <f t="shared" si="13"/>
        <v>1.511021177</v>
      </c>
      <c r="U66" s="13">
        <f t="shared" si="5"/>
        <v>0.1122718303</v>
      </c>
      <c r="V66" s="13">
        <f t="shared" si="6"/>
        <v>0.08797672774</v>
      </c>
      <c r="W66" s="13">
        <f t="shared" si="7"/>
        <v>0.02429510253</v>
      </c>
      <c r="X66" s="13">
        <f t="shared" si="8"/>
        <v>-0.0003186271684</v>
      </c>
      <c r="Y66" s="14"/>
      <c r="Z66" s="30"/>
    </row>
    <row r="67" ht="12.75" customHeight="1">
      <c r="A67" s="4">
        <v>1875.11</v>
      </c>
      <c r="B67" s="5">
        <v>4.37</v>
      </c>
      <c r="C67" s="6">
        <v>0.3025</v>
      </c>
      <c r="D67" s="6">
        <f t="shared" si="9"/>
        <v>0.3725</v>
      </c>
      <c r="E67" s="5">
        <v>0.3683</v>
      </c>
      <c r="F67" s="5">
        <v>11.03690579</v>
      </c>
      <c r="G67" s="6">
        <f t="shared" si="10"/>
        <v>1875.875</v>
      </c>
      <c r="H67" s="7">
        <f>H57*2/12+H69*10/12</f>
        <v>4.67</v>
      </c>
      <c r="I67" s="6">
        <f t="shared" si="1"/>
        <v>120.6442299</v>
      </c>
      <c r="J67" s="6">
        <f t="shared" si="2"/>
        <v>8.35123102</v>
      </c>
      <c r="K67" s="8">
        <f t="shared" si="11"/>
        <v>164.3679771</v>
      </c>
      <c r="L67" s="6">
        <f t="shared" si="12"/>
        <v>10.16779631</v>
      </c>
      <c r="M67" s="8">
        <f t="shared" si="3"/>
        <v>13.85279771</v>
      </c>
      <c r="N67" s="29" t="s">
        <v>48</v>
      </c>
      <c r="O67" s="9"/>
      <c r="P67" s="10" t="s">
        <v>48</v>
      </c>
      <c r="Q67" s="10"/>
      <c r="R67" s="11"/>
      <c r="S67" s="7">
        <f t="shared" si="4"/>
        <v>1.007067613</v>
      </c>
      <c r="T67" s="7">
        <f t="shared" si="13"/>
        <v>1.53486319</v>
      </c>
      <c r="U67" s="13">
        <f t="shared" si="5"/>
        <v>0.1149950376</v>
      </c>
      <c r="V67" s="13">
        <f t="shared" si="6"/>
        <v>0.08539607874</v>
      </c>
      <c r="W67" s="13">
        <f t="shared" si="7"/>
        <v>0.02959895885</v>
      </c>
      <c r="X67" s="13">
        <f t="shared" si="8"/>
        <v>-0.0003168739298</v>
      </c>
      <c r="Y67" s="14"/>
      <c r="Z67" s="30"/>
    </row>
    <row r="68" ht="12.75" customHeight="1">
      <c r="A68" s="4">
        <v>1875.12</v>
      </c>
      <c r="B68" s="5">
        <v>4.37</v>
      </c>
      <c r="C68" s="6">
        <v>0.3</v>
      </c>
      <c r="D68" s="6">
        <f t="shared" si="9"/>
        <v>0.3</v>
      </c>
      <c r="E68" s="5">
        <v>0.36</v>
      </c>
      <c r="F68" s="5">
        <v>10.9417405</v>
      </c>
      <c r="G68" s="6">
        <f t="shared" si="10"/>
        <v>1875.958333</v>
      </c>
      <c r="H68" s="7">
        <f>H57*1/12+H69*11/12</f>
        <v>4.63</v>
      </c>
      <c r="I68" s="6">
        <f t="shared" si="1"/>
        <v>121.6935276</v>
      </c>
      <c r="J68" s="6">
        <f t="shared" si="2"/>
        <v>8.354246749</v>
      </c>
      <c r="K68" s="8">
        <f t="shared" si="11"/>
        <v>166.7460588</v>
      </c>
      <c r="L68" s="6">
        <f t="shared" si="12"/>
        <v>10.0250961</v>
      </c>
      <c r="M68" s="8">
        <f t="shared" si="3"/>
        <v>13.73651743</v>
      </c>
      <c r="N68" s="29" t="s">
        <v>48</v>
      </c>
      <c r="O68" s="9"/>
      <c r="P68" s="10" t="s">
        <v>48</v>
      </c>
      <c r="Q68" s="10"/>
      <c r="R68" s="11"/>
      <c r="S68" s="7">
        <f t="shared" si="4"/>
        <v>1.007040137</v>
      </c>
      <c r="T68" s="7">
        <f t="shared" si="13"/>
        <v>1.55915476</v>
      </c>
      <c r="U68" s="13">
        <f t="shared" si="5"/>
        <v>0.1103532089</v>
      </c>
      <c r="V68" s="13">
        <f t="shared" si="6"/>
        <v>0.08156506259</v>
      </c>
      <c r="W68" s="13">
        <f t="shared" si="7"/>
        <v>0.02878814627</v>
      </c>
      <c r="X68" s="13">
        <f t="shared" si="8"/>
        <v>-0.0003151220678</v>
      </c>
      <c r="Y68" s="14"/>
      <c r="Z68" s="30"/>
    </row>
    <row r="69" ht="12.75" customHeight="1">
      <c r="A69" s="4">
        <v>1876.01</v>
      </c>
      <c r="B69" s="5">
        <v>4.46</v>
      </c>
      <c r="C69" s="6">
        <v>0.3</v>
      </c>
      <c r="D69" s="6">
        <f t="shared" si="9"/>
        <v>0.39</v>
      </c>
      <c r="E69" s="5">
        <v>0.3533</v>
      </c>
      <c r="F69" s="5">
        <v>10.84657521</v>
      </c>
      <c r="G69" s="6">
        <f t="shared" si="10"/>
        <v>1876.041667</v>
      </c>
      <c r="H69" s="7">
        <v>4.59</v>
      </c>
      <c r="I69" s="6">
        <f t="shared" si="1"/>
        <v>125.2895014</v>
      </c>
      <c r="J69" s="6">
        <f t="shared" si="2"/>
        <v>8.427544937</v>
      </c>
      <c r="K69" s="8">
        <f t="shared" si="11"/>
        <v>172.6356033</v>
      </c>
      <c r="L69" s="6">
        <f t="shared" si="12"/>
        <v>9.924838755</v>
      </c>
      <c r="M69" s="8">
        <f t="shared" si="3"/>
        <v>13.67537189</v>
      </c>
      <c r="N69" s="29" t="s">
        <v>48</v>
      </c>
      <c r="O69" s="9"/>
      <c r="P69" s="10" t="s">
        <v>48</v>
      </c>
      <c r="Q69" s="10"/>
      <c r="R69" s="11"/>
      <c r="S69" s="7">
        <f t="shared" si="4"/>
        <v>1.004753525</v>
      </c>
      <c r="T69" s="7">
        <f t="shared" si="13"/>
        <v>1.583907386</v>
      </c>
      <c r="U69" s="13">
        <f t="shared" si="5"/>
        <v>0.1095351821</v>
      </c>
      <c r="V69" s="13">
        <f t="shared" si="6"/>
        <v>0.08282497022</v>
      </c>
      <c r="W69" s="13">
        <f t="shared" si="7"/>
        <v>0.02671021186</v>
      </c>
      <c r="X69" s="13">
        <f t="shared" si="8"/>
        <v>-0.0002986882593</v>
      </c>
      <c r="Y69" s="14"/>
      <c r="Z69" s="30"/>
    </row>
    <row r="70" ht="12.75" customHeight="1">
      <c r="A70" s="4">
        <v>1876.02</v>
      </c>
      <c r="B70" s="5">
        <v>4.52</v>
      </c>
      <c r="C70" s="6">
        <v>0.3</v>
      </c>
      <c r="D70" s="6">
        <f t="shared" si="9"/>
        <v>0.36</v>
      </c>
      <c r="E70" s="5">
        <v>0.3467</v>
      </c>
      <c r="F70" s="5">
        <v>10.84657521</v>
      </c>
      <c r="G70" s="6">
        <f t="shared" si="10"/>
        <v>1876.125</v>
      </c>
      <c r="H70" s="7">
        <f>H69*11/12+H81*1/12</f>
        <v>4.578333333</v>
      </c>
      <c r="I70" s="6">
        <f t="shared" si="1"/>
        <v>126.9750104</v>
      </c>
      <c r="J70" s="6">
        <f t="shared" si="2"/>
        <v>8.427544937</v>
      </c>
      <c r="K70" s="8">
        <f t="shared" si="11"/>
        <v>175.9257437</v>
      </c>
      <c r="L70" s="6">
        <f t="shared" si="12"/>
        <v>9.739432766</v>
      </c>
      <c r="M70" s="8">
        <f t="shared" si="3"/>
        <v>13.49412729</v>
      </c>
      <c r="N70" s="29" t="s">
        <v>48</v>
      </c>
      <c r="O70" s="9"/>
      <c r="P70" s="10" t="s">
        <v>48</v>
      </c>
      <c r="Q70" s="10"/>
      <c r="R70" s="11"/>
      <c r="S70" s="7">
        <f t="shared" si="4"/>
        <v>1.004744303</v>
      </c>
      <c r="T70" s="7">
        <f t="shared" si="13"/>
        <v>1.59143653</v>
      </c>
      <c r="U70" s="13">
        <f t="shared" si="5"/>
        <v>0.1099662118</v>
      </c>
      <c r="V70" s="13">
        <f t="shared" si="6"/>
        <v>0.08250154311</v>
      </c>
      <c r="W70" s="13">
        <f t="shared" si="7"/>
        <v>0.0274646687</v>
      </c>
      <c r="X70" s="13">
        <f t="shared" si="8"/>
        <v>-0.0002966693125</v>
      </c>
      <c r="Y70" s="14"/>
      <c r="Z70" s="30"/>
    </row>
    <row r="71" ht="12.75" customHeight="1">
      <c r="A71" s="4">
        <v>1876.03</v>
      </c>
      <c r="B71" s="5">
        <v>4.51</v>
      </c>
      <c r="C71" s="6">
        <v>0.3</v>
      </c>
      <c r="D71" s="6">
        <f t="shared" si="9"/>
        <v>0.29</v>
      </c>
      <c r="E71" s="5">
        <v>0.34</v>
      </c>
      <c r="F71" s="5">
        <v>10.84657521</v>
      </c>
      <c r="G71" s="6">
        <f t="shared" si="10"/>
        <v>1876.208333</v>
      </c>
      <c r="H71" s="7">
        <f>H69*10/12+H81*2/12</f>
        <v>4.566666667</v>
      </c>
      <c r="I71" s="6">
        <f t="shared" si="1"/>
        <v>126.6940922</v>
      </c>
      <c r="J71" s="6">
        <f t="shared" si="2"/>
        <v>8.427544937</v>
      </c>
      <c r="K71" s="8">
        <f t="shared" si="11"/>
        <v>176.509568</v>
      </c>
      <c r="L71" s="6">
        <f t="shared" si="12"/>
        <v>9.551217596</v>
      </c>
      <c r="M71" s="8">
        <f t="shared" si="3"/>
        <v>13.30670801</v>
      </c>
      <c r="N71" s="29" t="s">
        <v>48</v>
      </c>
      <c r="O71" s="9"/>
      <c r="P71" s="10" t="s">
        <v>48</v>
      </c>
      <c r="Q71" s="10"/>
      <c r="R71" s="11"/>
      <c r="S71" s="7">
        <f t="shared" si="4"/>
        <v>1.00473508</v>
      </c>
      <c r="T71" s="7">
        <f t="shared" si="13"/>
        <v>1.598986787</v>
      </c>
      <c r="U71" s="13">
        <f t="shared" si="5"/>
        <v>0.1090182143</v>
      </c>
      <c r="V71" s="13">
        <f t="shared" si="6"/>
        <v>0.08347715094</v>
      </c>
      <c r="W71" s="13">
        <f t="shared" si="7"/>
        <v>0.02554106339</v>
      </c>
      <c r="X71" s="13">
        <f t="shared" si="8"/>
        <v>-0.000294650453</v>
      </c>
      <c r="Y71" s="14"/>
      <c r="Z71" s="30"/>
    </row>
    <row r="72" ht="12.75" customHeight="1">
      <c r="A72" s="4">
        <v>1876.04</v>
      </c>
      <c r="B72" s="5">
        <v>4.34</v>
      </c>
      <c r="C72" s="6">
        <v>0.3</v>
      </c>
      <c r="D72" s="6">
        <f t="shared" si="9"/>
        <v>0.13</v>
      </c>
      <c r="E72" s="5">
        <v>0.3333</v>
      </c>
      <c r="F72" s="5">
        <v>10.75149091</v>
      </c>
      <c r="G72" s="6">
        <f t="shared" si="10"/>
        <v>1876.291667</v>
      </c>
      <c r="H72" s="7">
        <f>H69*9/12+H81*3/12</f>
        <v>4.555</v>
      </c>
      <c r="I72" s="6">
        <f t="shared" si="1"/>
        <v>122.9967091</v>
      </c>
      <c r="J72" s="6">
        <f t="shared" si="2"/>
        <v>8.502076667</v>
      </c>
      <c r="K72" s="8">
        <f t="shared" si="11"/>
        <v>172.3454801</v>
      </c>
      <c r="L72" s="6">
        <f t="shared" si="12"/>
        <v>9.445807177</v>
      </c>
      <c r="M72" s="8">
        <f t="shared" si="3"/>
        <v>13.23565634</v>
      </c>
      <c r="N72" s="29" t="s">
        <v>48</v>
      </c>
      <c r="O72" s="9"/>
      <c r="P72" s="10" t="s">
        <v>48</v>
      </c>
      <c r="Q72" s="10"/>
      <c r="R72" s="11"/>
      <c r="S72" s="7">
        <f t="shared" si="4"/>
        <v>1.004725858</v>
      </c>
      <c r="T72" s="7">
        <f t="shared" si="13"/>
        <v>1.620766236</v>
      </c>
      <c r="U72" s="13">
        <f t="shared" si="5"/>
        <v>0.1119283819</v>
      </c>
      <c r="V72" s="13">
        <f t="shared" si="6"/>
        <v>0.08351723086</v>
      </c>
      <c r="W72" s="13">
        <f t="shared" si="7"/>
        <v>0.02841115106</v>
      </c>
      <c r="X72" s="13">
        <f t="shared" si="8"/>
        <v>-0.0002926316807</v>
      </c>
      <c r="Y72" s="14"/>
      <c r="Z72" s="30"/>
    </row>
    <row r="73" ht="12.75" customHeight="1">
      <c r="A73" s="4">
        <v>1876.05</v>
      </c>
      <c r="B73" s="5">
        <v>4.18</v>
      </c>
      <c r="C73" s="6">
        <v>0.3</v>
      </c>
      <c r="D73" s="6">
        <f t="shared" si="9"/>
        <v>0.14</v>
      </c>
      <c r="E73" s="5">
        <v>0.3267</v>
      </c>
      <c r="F73" s="5">
        <v>10.37091074</v>
      </c>
      <c r="G73" s="6">
        <f t="shared" si="10"/>
        <v>1876.375</v>
      </c>
      <c r="H73" s="7">
        <f>H69*8/12+H81*4/12</f>
        <v>4.543333333</v>
      </c>
      <c r="I73" s="6">
        <f t="shared" si="1"/>
        <v>122.809465</v>
      </c>
      <c r="J73" s="6">
        <f t="shared" si="2"/>
        <v>8.814076439</v>
      </c>
      <c r="K73" s="8">
        <f t="shared" si="11"/>
        <v>173.1123151</v>
      </c>
      <c r="L73" s="6">
        <f t="shared" si="12"/>
        <v>9.598529242</v>
      </c>
      <c r="M73" s="8">
        <f t="shared" si="3"/>
        <v>13.5300941</v>
      </c>
      <c r="N73" s="29" t="s">
        <v>48</v>
      </c>
      <c r="O73" s="9"/>
      <c r="P73" s="10" t="s">
        <v>48</v>
      </c>
      <c r="Q73" s="10"/>
      <c r="R73" s="11"/>
      <c r="S73" s="7">
        <f t="shared" si="4"/>
        <v>1.004716637</v>
      </c>
      <c r="T73" s="7">
        <f t="shared" si="13"/>
        <v>1.688183908</v>
      </c>
      <c r="U73" s="13">
        <f t="shared" si="5"/>
        <v>0.1124141025</v>
      </c>
      <c r="V73" s="13">
        <f t="shared" si="6"/>
        <v>0.08197173468</v>
      </c>
      <c r="W73" s="13">
        <f t="shared" si="7"/>
        <v>0.03044236782</v>
      </c>
      <c r="X73" s="13">
        <f t="shared" si="8"/>
        <v>-0.0002906129957</v>
      </c>
      <c r="Y73" s="14"/>
      <c r="Z73" s="30"/>
    </row>
    <row r="74" ht="12.75" customHeight="1">
      <c r="A74" s="4">
        <v>1876.06</v>
      </c>
      <c r="B74" s="5">
        <v>4.15</v>
      </c>
      <c r="C74" s="6">
        <v>0.3</v>
      </c>
      <c r="D74" s="6">
        <f t="shared" si="9"/>
        <v>0.27</v>
      </c>
      <c r="E74" s="5">
        <v>0.32</v>
      </c>
      <c r="F74" s="5">
        <v>10.08541488</v>
      </c>
      <c r="G74" s="6">
        <f t="shared" si="10"/>
        <v>1876.458333</v>
      </c>
      <c r="H74" s="7">
        <f>H69*7/12+H81*5/12</f>
        <v>4.531666667</v>
      </c>
      <c r="I74" s="6">
        <f t="shared" si="1"/>
        <v>125.3795719</v>
      </c>
      <c r="J74" s="6">
        <f t="shared" si="2"/>
        <v>9.06358351</v>
      </c>
      <c r="K74" s="8">
        <f t="shared" si="11"/>
        <v>177.7998092</v>
      </c>
      <c r="L74" s="6">
        <f t="shared" si="12"/>
        <v>9.667822411</v>
      </c>
      <c r="M74" s="8">
        <f t="shared" si="3"/>
        <v>13.70986481</v>
      </c>
      <c r="N74" s="29" t="s">
        <v>48</v>
      </c>
      <c r="O74" s="9"/>
      <c r="P74" s="10" t="s">
        <v>48</v>
      </c>
      <c r="Q74" s="10"/>
      <c r="R74" s="11"/>
      <c r="S74" s="7">
        <f t="shared" si="4"/>
        <v>1.004707415</v>
      </c>
      <c r="T74" s="7">
        <f t="shared" si="13"/>
        <v>1.744160624</v>
      </c>
      <c r="U74" s="13">
        <f t="shared" si="5"/>
        <v>0.1162366675</v>
      </c>
      <c r="V74" s="13">
        <f t="shared" si="6"/>
        <v>0.0799998176</v>
      </c>
      <c r="W74" s="13">
        <f t="shared" si="7"/>
        <v>0.0362368499</v>
      </c>
      <c r="X74" s="13">
        <f t="shared" si="8"/>
        <v>-0.0002885943978</v>
      </c>
      <c r="Y74" s="14"/>
      <c r="Z74" s="30"/>
    </row>
    <row r="75" ht="12.75" customHeight="1">
      <c r="A75" s="4">
        <v>1876.07</v>
      </c>
      <c r="B75" s="5">
        <v>4.1</v>
      </c>
      <c r="C75" s="6">
        <v>0.3</v>
      </c>
      <c r="D75" s="6">
        <f t="shared" si="9"/>
        <v>0.25</v>
      </c>
      <c r="E75" s="5">
        <v>0.3133</v>
      </c>
      <c r="F75" s="5">
        <v>10.08541488</v>
      </c>
      <c r="G75" s="6">
        <f t="shared" si="10"/>
        <v>1876.541667</v>
      </c>
      <c r="H75" s="7">
        <f>H69*6/12+H81*6/12</f>
        <v>4.52</v>
      </c>
      <c r="I75" s="6">
        <f t="shared" si="1"/>
        <v>123.8689746</v>
      </c>
      <c r="J75" s="6">
        <f t="shared" si="2"/>
        <v>9.06358351</v>
      </c>
      <c r="K75" s="8">
        <f t="shared" si="11"/>
        <v>176.728726</v>
      </c>
      <c r="L75" s="6">
        <f t="shared" si="12"/>
        <v>9.465402379</v>
      </c>
      <c r="M75" s="8">
        <f t="shared" si="3"/>
        <v>13.50466094</v>
      </c>
      <c r="N75" s="29" t="s">
        <v>48</v>
      </c>
      <c r="O75" s="9"/>
      <c r="P75" s="10" t="s">
        <v>48</v>
      </c>
      <c r="Q75" s="10"/>
      <c r="R75" s="11"/>
      <c r="S75" s="7">
        <f t="shared" si="4"/>
        <v>1.004698195</v>
      </c>
      <c r="T75" s="7">
        <f t="shared" si="13"/>
        <v>1.752371113</v>
      </c>
      <c r="U75" s="13">
        <f t="shared" si="5"/>
        <v>0.117593641</v>
      </c>
      <c r="V75" s="13">
        <f t="shared" si="6"/>
        <v>0.07833082395</v>
      </c>
      <c r="W75" s="13">
        <f t="shared" si="7"/>
        <v>0.03926281701</v>
      </c>
      <c r="X75" s="13">
        <f t="shared" si="8"/>
        <v>-0.0002865758872</v>
      </c>
      <c r="Y75" s="14"/>
      <c r="Z75" s="30"/>
    </row>
    <row r="76" ht="12.75" customHeight="1">
      <c r="A76" s="4">
        <v>1876.08</v>
      </c>
      <c r="B76" s="5">
        <v>3.93</v>
      </c>
      <c r="C76" s="6">
        <v>0.3</v>
      </c>
      <c r="D76" s="6">
        <f t="shared" si="9"/>
        <v>0.13</v>
      </c>
      <c r="E76" s="5">
        <v>0.3067</v>
      </c>
      <c r="F76" s="5">
        <v>10.18058017</v>
      </c>
      <c r="G76" s="6">
        <f t="shared" si="10"/>
        <v>1876.625</v>
      </c>
      <c r="H76" s="7">
        <f>H69*5/12+H81*7/12</f>
        <v>4.508333333</v>
      </c>
      <c r="I76" s="6">
        <f t="shared" si="1"/>
        <v>117.6230608</v>
      </c>
      <c r="J76" s="6">
        <f t="shared" si="2"/>
        <v>8.978859601</v>
      </c>
      <c r="K76" s="8">
        <f t="shared" si="11"/>
        <v>168.8849766</v>
      </c>
      <c r="L76" s="6">
        <f t="shared" si="12"/>
        <v>9.179387465</v>
      </c>
      <c r="M76" s="8">
        <f t="shared" si="3"/>
        <v>13.1799039</v>
      </c>
      <c r="N76" s="29" t="s">
        <v>48</v>
      </c>
      <c r="O76" s="9"/>
      <c r="P76" s="10" t="s">
        <v>48</v>
      </c>
      <c r="Q76" s="10"/>
      <c r="R76" s="11"/>
      <c r="S76" s="7">
        <f t="shared" si="4"/>
        <v>1.004688974</v>
      </c>
      <c r="T76" s="7">
        <f t="shared" si="13"/>
        <v>1.744146446</v>
      </c>
      <c r="U76" s="13">
        <f t="shared" si="5"/>
        <v>0.1225179187</v>
      </c>
      <c r="V76" s="13">
        <f t="shared" si="6"/>
        <v>0.07769518507</v>
      </c>
      <c r="W76" s="13">
        <f t="shared" si="7"/>
        <v>0.04482273358</v>
      </c>
      <c r="X76" s="13">
        <f t="shared" si="8"/>
        <v>-0.0002845574638</v>
      </c>
      <c r="Y76" s="14"/>
      <c r="Z76" s="30"/>
    </row>
    <row r="77" ht="12.75" customHeight="1">
      <c r="A77" s="4">
        <v>1876.09</v>
      </c>
      <c r="B77" s="5">
        <v>3.69</v>
      </c>
      <c r="C77" s="6">
        <v>0.3</v>
      </c>
      <c r="D77" s="6">
        <f t="shared" si="9"/>
        <v>0.06</v>
      </c>
      <c r="E77" s="5">
        <v>0.3</v>
      </c>
      <c r="F77" s="5">
        <v>10.27574545</v>
      </c>
      <c r="G77" s="6">
        <f t="shared" si="10"/>
        <v>1876.708333</v>
      </c>
      <c r="H77" s="7">
        <f>H69*4/12+H81*8/12</f>
        <v>4.496666667</v>
      </c>
      <c r="I77" s="6">
        <f t="shared" si="1"/>
        <v>109.4171713</v>
      </c>
      <c r="J77" s="6">
        <f t="shared" si="2"/>
        <v>8.895704983</v>
      </c>
      <c r="K77" s="8">
        <f t="shared" si="11"/>
        <v>158.1672182</v>
      </c>
      <c r="L77" s="6">
        <f t="shared" si="12"/>
        <v>8.895704983</v>
      </c>
      <c r="M77" s="8">
        <f t="shared" si="3"/>
        <v>12.85912343</v>
      </c>
      <c r="N77" s="29" t="s">
        <v>48</v>
      </c>
      <c r="O77" s="9"/>
      <c r="P77" s="10" t="s">
        <v>48</v>
      </c>
      <c r="Q77" s="10"/>
      <c r="R77" s="11"/>
      <c r="S77" s="7">
        <f t="shared" si="4"/>
        <v>1.004679754</v>
      </c>
      <c r="T77" s="7">
        <f t="shared" si="13"/>
        <v>1.736096151</v>
      </c>
      <c r="U77" s="13">
        <f t="shared" si="5"/>
        <v>0.1331985318</v>
      </c>
      <c r="V77" s="13">
        <f t="shared" si="6"/>
        <v>0.07839142071</v>
      </c>
      <c r="W77" s="13">
        <f t="shared" si="7"/>
        <v>0.05480711105</v>
      </c>
      <c r="X77" s="13">
        <f t="shared" si="8"/>
        <v>-0.0002825391275</v>
      </c>
      <c r="Y77" s="14"/>
      <c r="Z77" s="30"/>
    </row>
    <row r="78" ht="12.75" customHeight="1">
      <c r="A78" s="4">
        <v>1876.1</v>
      </c>
      <c r="B78" s="5">
        <v>3.67</v>
      </c>
      <c r="C78" s="6">
        <v>0.3</v>
      </c>
      <c r="D78" s="6">
        <f t="shared" si="9"/>
        <v>0.28</v>
      </c>
      <c r="E78" s="5">
        <v>0.2933</v>
      </c>
      <c r="F78" s="5">
        <v>10.46599504</v>
      </c>
      <c r="G78" s="6">
        <f t="shared" si="10"/>
        <v>1876.791667</v>
      </c>
      <c r="H78" s="7">
        <f>H69*3/12+H81*9/12</f>
        <v>4.485</v>
      </c>
      <c r="I78" s="6">
        <f t="shared" si="1"/>
        <v>106.8459325</v>
      </c>
      <c r="J78" s="6">
        <f t="shared" si="2"/>
        <v>8.733999935</v>
      </c>
      <c r="K78" s="8">
        <f t="shared" si="11"/>
        <v>155.5024966</v>
      </c>
      <c r="L78" s="6">
        <f t="shared" si="12"/>
        <v>8.538940603</v>
      </c>
      <c r="M78" s="8">
        <f t="shared" si="3"/>
        <v>12.42748835</v>
      </c>
      <c r="N78" s="29" t="s">
        <v>48</v>
      </c>
      <c r="O78" s="9"/>
      <c r="P78" s="10" t="s">
        <v>48</v>
      </c>
      <c r="Q78" s="10"/>
      <c r="R78" s="11"/>
      <c r="S78" s="7">
        <f t="shared" si="4"/>
        <v>1.004670534</v>
      </c>
      <c r="T78" s="7">
        <f t="shared" si="13"/>
        <v>1.712514423</v>
      </c>
      <c r="U78" s="13">
        <f t="shared" si="5"/>
        <v>0.13835154</v>
      </c>
      <c r="V78" s="13">
        <f t="shared" si="6"/>
        <v>0.0800663119</v>
      </c>
      <c r="W78" s="13">
        <f t="shared" si="7"/>
        <v>0.0582852281</v>
      </c>
      <c r="X78" s="13">
        <f t="shared" si="8"/>
        <v>-0.0002805208784</v>
      </c>
      <c r="Y78" s="14"/>
      <c r="Z78" s="30"/>
    </row>
    <row r="79" ht="12.75" customHeight="1">
      <c r="A79" s="4">
        <v>1876.11</v>
      </c>
      <c r="B79" s="5">
        <v>3.6</v>
      </c>
      <c r="C79" s="6">
        <v>0.3</v>
      </c>
      <c r="D79" s="6">
        <f t="shared" si="9"/>
        <v>0.23</v>
      </c>
      <c r="E79" s="5">
        <v>0.2867</v>
      </c>
      <c r="F79" s="5">
        <v>10.56116033</v>
      </c>
      <c r="G79" s="6">
        <f t="shared" si="10"/>
        <v>1876.875</v>
      </c>
      <c r="H79" s="7">
        <f>H69*2/12+H81*10/12</f>
        <v>4.473333333</v>
      </c>
      <c r="I79" s="6">
        <f t="shared" si="1"/>
        <v>103.8635875</v>
      </c>
      <c r="J79" s="6">
        <f t="shared" si="2"/>
        <v>8.655298958</v>
      </c>
      <c r="K79" s="8">
        <f t="shared" si="11"/>
        <v>152.2117578</v>
      </c>
      <c r="L79" s="6">
        <f t="shared" si="12"/>
        <v>8.271580704</v>
      </c>
      <c r="M79" s="8">
        <f t="shared" si="3"/>
        <v>12.12197527</v>
      </c>
      <c r="N79" s="29" t="s">
        <v>48</v>
      </c>
      <c r="O79" s="9"/>
      <c r="P79" s="10" t="s">
        <v>48</v>
      </c>
      <c r="Q79" s="10"/>
      <c r="R79" s="11"/>
      <c r="S79" s="7">
        <f t="shared" si="4"/>
        <v>1.004661315</v>
      </c>
      <c r="T79" s="7">
        <f t="shared" si="13"/>
        <v>1.705009455</v>
      </c>
      <c r="U79" s="13">
        <f t="shared" si="5"/>
        <v>0.1439490541</v>
      </c>
      <c r="V79" s="13">
        <f t="shared" si="6"/>
        <v>0.08074114454</v>
      </c>
      <c r="W79" s="13">
        <f t="shared" si="7"/>
        <v>0.06320790954</v>
      </c>
      <c r="X79" s="13">
        <f t="shared" si="8"/>
        <v>-0.0002785027164</v>
      </c>
      <c r="Y79" s="14"/>
      <c r="Z79" s="30"/>
    </row>
    <row r="80" ht="12.75" customHeight="1">
      <c r="A80" s="4">
        <v>1876.12</v>
      </c>
      <c r="B80" s="5">
        <v>3.58</v>
      </c>
      <c r="C80" s="6">
        <v>0.3</v>
      </c>
      <c r="D80" s="6">
        <f t="shared" si="9"/>
        <v>0.28</v>
      </c>
      <c r="E80" s="5">
        <v>0.28</v>
      </c>
      <c r="F80" s="5">
        <v>10.75149091</v>
      </c>
      <c r="G80" s="6">
        <f t="shared" si="10"/>
        <v>1876.958333</v>
      </c>
      <c r="H80" s="7">
        <f>H69*1/12+H81*11/12</f>
        <v>4.461666667</v>
      </c>
      <c r="I80" s="6">
        <f t="shared" si="1"/>
        <v>101.4581149</v>
      </c>
      <c r="J80" s="6">
        <f t="shared" si="2"/>
        <v>8.502076667</v>
      </c>
      <c r="K80" s="8">
        <f t="shared" si="11"/>
        <v>149.7248592</v>
      </c>
      <c r="L80" s="6">
        <f t="shared" si="12"/>
        <v>7.935271556</v>
      </c>
      <c r="M80" s="8">
        <f t="shared" si="3"/>
        <v>11.71032418</v>
      </c>
      <c r="N80" s="29" t="s">
        <v>48</v>
      </c>
      <c r="O80" s="9"/>
      <c r="P80" s="10" t="s">
        <v>48</v>
      </c>
      <c r="Q80" s="10"/>
      <c r="R80" s="11"/>
      <c r="S80" s="7">
        <f t="shared" si="4"/>
        <v>1.004652096</v>
      </c>
      <c r="T80" s="7">
        <f t="shared" si="13"/>
        <v>1.682633051</v>
      </c>
      <c r="U80" s="13">
        <f t="shared" si="5"/>
        <v>0.1418004398</v>
      </c>
      <c r="V80" s="13">
        <f t="shared" si="6"/>
        <v>0.08104437021</v>
      </c>
      <c r="W80" s="13">
        <f t="shared" si="7"/>
        <v>0.0607560696</v>
      </c>
      <c r="X80" s="13">
        <f t="shared" si="8"/>
        <v>-0.0002764846415</v>
      </c>
      <c r="Y80" s="14"/>
      <c r="Z80" s="30"/>
    </row>
    <row r="81" ht="12.75" customHeight="1">
      <c r="A81" s="4">
        <v>1877.01</v>
      </c>
      <c r="B81" s="5">
        <v>3.55</v>
      </c>
      <c r="C81" s="6">
        <v>0.2908</v>
      </c>
      <c r="D81" s="6">
        <f t="shared" si="9"/>
        <v>0.2608</v>
      </c>
      <c r="E81" s="5">
        <v>0.2817</v>
      </c>
      <c r="F81" s="5">
        <v>10.9417405</v>
      </c>
      <c r="G81" s="6">
        <f t="shared" si="10"/>
        <v>1877.041667</v>
      </c>
      <c r="H81" s="7">
        <v>4.45</v>
      </c>
      <c r="I81" s="6">
        <f t="shared" si="1"/>
        <v>98.85858653</v>
      </c>
      <c r="J81" s="6">
        <f t="shared" si="2"/>
        <v>8.098049849</v>
      </c>
      <c r="K81" s="8">
        <f t="shared" si="11"/>
        <v>146.8845337</v>
      </c>
      <c r="L81" s="6">
        <f t="shared" si="12"/>
        <v>7.844637697</v>
      </c>
      <c r="M81" s="8">
        <f t="shared" si="3"/>
        <v>11.65559807</v>
      </c>
      <c r="N81" s="29" t="s">
        <v>48</v>
      </c>
      <c r="O81" s="9"/>
      <c r="P81" s="10" t="s">
        <v>48</v>
      </c>
      <c r="Q81" s="10"/>
      <c r="R81" s="11"/>
      <c r="S81" s="7">
        <f t="shared" si="4"/>
        <v>1.004442533</v>
      </c>
      <c r="T81" s="7">
        <f t="shared" si="13"/>
        <v>1.661067922</v>
      </c>
      <c r="U81" s="13">
        <f t="shared" si="5"/>
        <v>0.1403942911</v>
      </c>
      <c r="V81" s="13">
        <f t="shared" si="6"/>
        <v>0.08003707003</v>
      </c>
      <c r="W81" s="13">
        <f t="shared" si="7"/>
        <v>0.06035722111</v>
      </c>
      <c r="X81" s="13">
        <f t="shared" si="8"/>
        <v>-0.0002545281005</v>
      </c>
      <c r="Y81" s="14"/>
      <c r="Z81" s="30"/>
    </row>
    <row r="82" ht="12.75" customHeight="1">
      <c r="A82" s="4">
        <v>1877.02</v>
      </c>
      <c r="B82" s="5">
        <v>3.34</v>
      </c>
      <c r="C82" s="6">
        <v>0.2817</v>
      </c>
      <c r="D82" s="6">
        <f t="shared" si="9"/>
        <v>0.0717</v>
      </c>
      <c r="E82" s="5">
        <v>0.2833</v>
      </c>
      <c r="F82" s="5">
        <v>10.65632562</v>
      </c>
      <c r="G82" s="6">
        <f t="shared" si="10"/>
        <v>1877.125</v>
      </c>
      <c r="H82" s="7">
        <f>H81*11/12+H93*1/12</f>
        <v>4.440833333</v>
      </c>
      <c r="I82" s="6">
        <f t="shared" si="1"/>
        <v>95.5017739</v>
      </c>
      <c r="J82" s="6">
        <f t="shared" si="2"/>
        <v>8.054745422</v>
      </c>
      <c r="K82" s="8">
        <f t="shared" si="11"/>
        <v>142.8942811</v>
      </c>
      <c r="L82" s="6">
        <f t="shared" si="12"/>
        <v>8.100494774</v>
      </c>
      <c r="M82" s="8">
        <f t="shared" si="3"/>
        <v>12.12034427</v>
      </c>
      <c r="N82" s="29" t="s">
        <v>48</v>
      </c>
      <c r="O82" s="9"/>
      <c r="P82" s="10" t="s">
        <v>48</v>
      </c>
      <c r="Q82" s="10"/>
      <c r="R82" s="11"/>
      <c r="S82" s="7">
        <f t="shared" si="4"/>
        <v>1.004435205</v>
      </c>
      <c r="T82" s="7">
        <f t="shared" si="13"/>
        <v>1.713134314</v>
      </c>
      <c r="U82" s="13">
        <f t="shared" si="5"/>
        <v>0.1417511781</v>
      </c>
      <c r="V82" s="13">
        <f t="shared" si="6"/>
        <v>0.07563823739</v>
      </c>
      <c r="W82" s="13">
        <f t="shared" si="7"/>
        <v>0.06611294069</v>
      </c>
      <c r="X82" s="13">
        <f t="shared" si="8"/>
        <v>-0.0002526981338</v>
      </c>
      <c r="Y82" s="14"/>
      <c r="Z82" s="30"/>
    </row>
    <row r="83" ht="12.75" customHeight="1">
      <c r="A83" s="4">
        <v>1877.03</v>
      </c>
      <c r="B83" s="5">
        <v>3.17</v>
      </c>
      <c r="C83" s="6">
        <v>0.2725</v>
      </c>
      <c r="D83" s="6">
        <f t="shared" si="9"/>
        <v>0.1025</v>
      </c>
      <c r="E83" s="5">
        <v>0.285</v>
      </c>
      <c r="F83" s="5">
        <v>10.18058017</v>
      </c>
      <c r="G83" s="6">
        <f t="shared" si="10"/>
        <v>1877.208333</v>
      </c>
      <c r="H83" s="7">
        <f>H81*10/12+H93*2/12</f>
        <v>4.431666667</v>
      </c>
      <c r="I83" s="6">
        <f t="shared" si="1"/>
        <v>94.87661645</v>
      </c>
      <c r="J83" s="6">
        <f t="shared" si="2"/>
        <v>8.155797471</v>
      </c>
      <c r="K83" s="8">
        <f t="shared" si="11"/>
        <v>142.9758152</v>
      </c>
      <c r="L83" s="6">
        <f t="shared" si="12"/>
        <v>8.529916621</v>
      </c>
      <c r="M83" s="8">
        <f t="shared" si="3"/>
        <v>12.85429253</v>
      </c>
      <c r="N83" s="29" t="s">
        <v>48</v>
      </c>
      <c r="O83" s="9"/>
      <c r="P83" s="10" t="s">
        <v>48</v>
      </c>
      <c r="Q83" s="10"/>
      <c r="R83" s="11"/>
      <c r="S83" s="7">
        <f t="shared" si="4"/>
        <v>1.004427878</v>
      </c>
      <c r="T83" s="7">
        <f t="shared" si="13"/>
        <v>1.801143415</v>
      </c>
      <c r="U83" s="13">
        <f t="shared" si="5"/>
        <v>0.1447192704</v>
      </c>
      <c r="V83" s="13">
        <f t="shared" si="6"/>
        <v>0.07046624604</v>
      </c>
      <c r="W83" s="13">
        <f t="shared" si="7"/>
        <v>0.0742530244</v>
      </c>
      <c r="X83" s="13">
        <f t="shared" si="8"/>
        <v>-0.0002508682385</v>
      </c>
      <c r="Y83" s="14"/>
      <c r="Z83" s="30"/>
    </row>
    <row r="84" ht="12.75" customHeight="1">
      <c r="A84" s="4">
        <v>1877.04</v>
      </c>
      <c r="B84" s="5">
        <v>2.94</v>
      </c>
      <c r="C84" s="6">
        <v>0.2633</v>
      </c>
      <c r="D84" s="6">
        <f t="shared" si="9"/>
        <v>0.0333</v>
      </c>
      <c r="E84" s="5">
        <v>0.2867</v>
      </c>
      <c r="F84" s="5">
        <v>10.46599504</v>
      </c>
      <c r="G84" s="6">
        <f t="shared" si="10"/>
        <v>1877.291667</v>
      </c>
      <c r="H84" s="7">
        <f>H81*9/12+H93*3/12</f>
        <v>4.4225</v>
      </c>
      <c r="I84" s="6">
        <f t="shared" si="1"/>
        <v>85.59319936</v>
      </c>
      <c r="J84" s="6">
        <f t="shared" si="2"/>
        <v>7.66554061</v>
      </c>
      <c r="K84" s="8">
        <f t="shared" si="11"/>
        <v>129.9486655</v>
      </c>
      <c r="L84" s="6">
        <f t="shared" si="12"/>
        <v>8.346792605</v>
      </c>
      <c r="M84" s="8">
        <f t="shared" si="3"/>
        <v>12.6722049</v>
      </c>
      <c r="N84" s="29" t="s">
        <v>48</v>
      </c>
      <c r="O84" s="9"/>
      <c r="P84" s="10" t="s">
        <v>48</v>
      </c>
      <c r="Q84" s="10"/>
      <c r="R84" s="11"/>
      <c r="S84" s="7">
        <f t="shared" si="4"/>
        <v>1.00442055</v>
      </c>
      <c r="T84" s="7">
        <f t="shared" si="13"/>
        <v>1.75978275</v>
      </c>
      <c r="U84" s="13">
        <f t="shared" si="5"/>
        <v>0.1587129035</v>
      </c>
      <c r="V84" s="13">
        <f t="shared" si="6"/>
        <v>0.07316083061</v>
      </c>
      <c r="W84" s="13">
        <f t="shared" si="7"/>
        <v>0.08555207292</v>
      </c>
      <c r="X84" s="13">
        <f t="shared" si="8"/>
        <v>-0.0002490384147</v>
      </c>
      <c r="Y84" s="14"/>
      <c r="Z84" s="30"/>
    </row>
    <row r="85" ht="12.75" customHeight="1">
      <c r="A85" s="4">
        <v>1877.05</v>
      </c>
      <c r="B85" s="5">
        <v>2.94</v>
      </c>
      <c r="C85" s="6">
        <v>0.2542</v>
      </c>
      <c r="D85" s="6">
        <f t="shared" si="9"/>
        <v>0.2542</v>
      </c>
      <c r="E85" s="5">
        <v>0.2883</v>
      </c>
      <c r="F85" s="5">
        <v>10.65632562</v>
      </c>
      <c r="G85" s="6">
        <f t="shared" si="10"/>
        <v>1877.375</v>
      </c>
      <c r="H85" s="7">
        <f>H81*8/12+H93*4/12</f>
        <v>4.413333333</v>
      </c>
      <c r="I85" s="6">
        <f t="shared" si="1"/>
        <v>84.06443571</v>
      </c>
      <c r="J85" s="6">
        <f t="shared" si="2"/>
        <v>7.268428421</v>
      </c>
      <c r="K85" s="8">
        <f t="shared" si="11"/>
        <v>128.5472623</v>
      </c>
      <c r="L85" s="6">
        <f t="shared" si="12"/>
        <v>8.243461502</v>
      </c>
      <c r="M85" s="8">
        <f t="shared" si="3"/>
        <v>12.60550195</v>
      </c>
      <c r="N85" s="29" t="s">
        <v>48</v>
      </c>
      <c r="O85" s="9"/>
      <c r="P85" s="10" t="s">
        <v>48</v>
      </c>
      <c r="Q85" s="10"/>
      <c r="R85" s="11"/>
      <c r="S85" s="7">
        <f t="shared" si="4"/>
        <v>1.004413223</v>
      </c>
      <c r="T85" s="7">
        <f t="shared" si="13"/>
        <v>1.735991874</v>
      </c>
      <c r="U85" s="13">
        <f t="shared" si="5"/>
        <v>0.1623355706</v>
      </c>
      <c r="V85" s="13">
        <f t="shared" si="6"/>
        <v>0.07482890997</v>
      </c>
      <c r="W85" s="13">
        <f t="shared" si="7"/>
        <v>0.08750666061</v>
      </c>
      <c r="X85" s="13">
        <f t="shared" si="8"/>
        <v>-0.0002472086622</v>
      </c>
      <c r="Y85" s="14"/>
      <c r="Z85" s="30"/>
    </row>
    <row r="86" ht="12.75" customHeight="1">
      <c r="A86" s="4">
        <v>1877.06</v>
      </c>
      <c r="B86" s="5">
        <v>2.73</v>
      </c>
      <c r="C86" s="6">
        <v>0.245</v>
      </c>
      <c r="D86" s="6">
        <f t="shared" si="9"/>
        <v>0.035</v>
      </c>
      <c r="E86" s="5">
        <v>0.29</v>
      </c>
      <c r="F86" s="5">
        <v>10.08541488</v>
      </c>
      <c r="G86" s="6">
        <f t="shared" si="10"/>
        <v>1877.458333</v>
      </c>
      <c r="H86" s="7">
        <f>H81*7/12+H93*5/12</f>
        <v>4.404166667</v>
      </c>
      <c r="I86" s="6">
        <f t="shared" si="1"/>
        <v>82.47860994</v>
      </c>
      <c r="J86" s="6">
        <f t="shared" si="2"/>
        <v>7.401926533</v>
      </c>
      <c r="K86" s="8">
        <f t="shared" si="11"/>
        <v>127.0655167</v>
      </c>
      <c r="L86" s="6">
        <f t="shared" si="12"/>
        <v>8.76146406</v>
      </c>
      <c r="M86" s="8">
        <f t="shared" si="3"/>
        <v>13.49780214</v>
      </c>
      <c r="N86" s="29" t="s">
        <v>48</v>
      </c>
      <c r="O86" s="9"/>
      <c r="P86" s="10" t="s">
        <v>48</v>
      </c>
      <c r="Q86" s="10"/>
      <c r="R86" s="11"/>
      <c r="S86" s="7">
        <f t="shared" si="4"/>
        <v>1.004405896</v>
      </c>
      <c r="T86" s="7">
        <f t="shared" si="13"/>
        <v>1.842357149</v>
      </c>
      <c r="U86" s="13">
        <f t="shared" si="5"/>
        <v>0.1620570768</v>
      </c>
      <c r="V86" s="13">
        <f t="shared" si="6"/>
        <v>0.06992805583</v>
      </c>
      <c r="W86" s="13">
        <f t="shared" si="7"/>
        <v>0.09212902095</v>
      </c>
      <c r="X86" s="13">
        <f t="shared" si="8"/>
        <v>-0.0002453789812</v>
      </c>
      <c r="Y86" s="14"/>
      <c r="Z86" s="30"/>
    </row>
    <row r="87" ht="12.75" customHeight="1">
      <c r="A87" s="4">
        <v>1877.07</v>
      </c>
      <c r="B87" s="5">
        <v>2.85</v>
      </c>
      <c r="C87" s="6">
        <v>0.2358</v>
      </c>
      <c r="D87" s="6">
        <f t="shared" si="9"/>
        <v>0.3558</v>
      </c>
      <c r="E87" s="5">
        <v>0.2917</v>
      </c>
      <c r="F87" s="5">
        <v>10.18058017</v>
      </c>
      <c r="G87" s="6">
        <f t="shared" si="10"/>
        <v>1877.541667</v>
      </c>
      <c r="H87" s="7">
        <f>H81*6/12+H93*6/12</f>
        <v>4.395</v>
      </c>
      <c r="I87" s="6">
        <f t="shared" si="1"/>
        <v>85.29916621</v>
      </c>
      <c r="J87" s="6">
        <f t="shared" si="2"/>
        <v>7.057383646</v>
      </c>
      <c r="K87" s="8">
        <f t="shared" si="11"/>
        <v>132.3168735</v>
      </c>
      <c r="L87" s="6">
        <f t="shared" si="12"/>
        <v>8.730444485</v>
      </c>
      <c r="M87" s="8">
        <f t="shared" si="3"/>
        <v>13.54274807</v>
      </c>
      <c r="N87" s="29" t="s">
        <v>48</v>
      </c>
      <c r="O87" s="9"/>
      <c r="P87" s="10" t="s">
        <v>48</v>
      </c>
      <c r="Q87" s="10"/>
      <c r="R87" s="11"/>
      <c r="S87" s="7">
        <f t="shared" si="4"/>
        <v>1.004398569</v>
      </c>
      <c r="T87" s="7">
        <f t="shared" si="13"/>
        <v>1.833176652</v>
      </c>
      <c r="U87" s="13">
        <f t="shared" si="5"/>
        <v>0.1562933087</v>
      </c>
      <c r="V87" s="13">
        <f t="shared" si="6"/>
        <v>0.07195354761</v>
      </c>
      <c r="W87" s="13">
        <f t="shared" si="7"/>
        <v>0.08433976113</v>
      </c>
      <c r="X87" s="13">
        <f t="shared" si="8"/>
        <v>-0.0002435493714</v>
      </c>
      <c r="Y87" s="14"/>
      <c r="Z87" s="30"/>
    </row>
    <row r="88" ht="12.75" customHeight="1">
      <c r="A88" s="4">
        <v>1877.08</v>
      </c>
      <c r="B88" s="5">
        <v>3.05</v>
      </c>
      <c r="C88" s="6">
        <v>0.2267</v>
      </c>
      <c r="D88" s="6">
        <f t="shared" si="9"/>
        <v>0.4267</v>
      </c>
      <c r="E88" s="5">
        <v>0.2933</v>
      </c>
      <c r="F88" s="5">
        <v>9.8</v>
      </c>
      <c r="G88" s="6">
        <f t="shared" si="10"/>
        <v>1877.625</v>
      </c>
      <c r="H88" s="7">
        <f>H81*5/12+H93*7/12</f>
        <v>4.385833333</v>
      </c>
      <c r="I88" s="6">
        <f t="shared" si="1"/>
        <v>94.83010204</v>
      </c>
      <c r="J88" s="6">
        <f t="shared" si="2"/>
        <v>7.048519388</v>
      </c>
      <c r="K88" s="8">
        <f t="shared" si="11"/>
        <v>148.0124955</v>
      </c>
      <c r="L88" s="6">
        <f t="shared" si="12"/>
        <v>9.119235714</v>
      </c>
      <c r="M88" s="8">
        <f t="shared" si="3"/>
        <v>14.23346391</v>
      </c>
      <c r="N88" s="29" t="s">
        <v>48</v>
      </c>
      <c r="O88" s="9"/>
      <c r="P88" s="10" t="s">
        <v>48</v>
      </c>
      <c r="Q88" s="10"/>
      <c r="R88" s="11"/>
      <c r="S88" s="7">
        <f t="shared" si="4"/>
        <v>1.004391242</v>
      </c>
      <c r="T88" s="7">
        <f t="shared" si="13"/>
        <v>1.91274403</v>
      </c>
      <c r="U88" s="13">
        <f t="shared" si="5"/>
        <v>0.1395598919</v>
      </c>
      <c r="V88" s="13">
        <f t="shared" si="6"/>
        <v>0.06633936445</v>
      </c>
      <c r="W88" s="13">
        <f t="shared" si="7"/>
        <v>0.07322052744</v>
      </c>
      <c r="X88" s="13">
        <f t="shared" si="8"/>
        <v>-0.0002417198329</v>
      </c>
      <c r="Y88" s="14"/>
      <c r="Z88" s="30"/>
    </row>
    <row r="89" ht="12.75" customHeight="1">
      <c r="A89" s="4">
        <v>1877.09</v>
      </c>
      <c r="B89" s="5">
        <v>3.24</v>
      </c>
      <c r="C89" s="6">
        <v>0.2175</v>
      </c>
      <c r="D89" s="6">
        <f t="shared" si="9"/>
        <v>0.4075</v>
      </c>
      <c r="E89" s="5">
        <v>0.295</v>
      </c>
      <c r="F89" s="5">
        <v>9.704834711</v>
      </c>
      <c r="G89" s="6">
        <f t="shared" si="10"/>
        <v>1877.708333</v>
      </c>
      <c r="H89" s="7">
        <f>H81*4/12+H93*8/12</f>
        <v>4.376666667</v>
      </c>
      <c r="I89" s="6">
        <f t="shared" si="1"/>
        <v>101.7253801</v>
      </c>
      <c r="J89" s="6">
        <f t="shared" si="2"/>
        <v>6.828787092</v>
      </c>
      <c r="K89" s="8">
        <f t="shared" si="11"/>
        <v>159.6629747</v>
      </c>
      <c r="L89" s="6">
        <f t="shared" si="12"/>
        <v>9.262033067</v>
      </c>
      <c r="M89" s="8">
        <f t="shared" si="3"/>
        <v>14.53721529</v>
      </c>
      <c r="N89" s="29" t="s">
        <v>48</v>
      </c>
      <c r="O89" s="9"/>
      <c r="P89" s="10" t="s">
        <v>48</v>
      </c>
      <c r="Q89" s="10"/>
      <c r="R89" s="11"/>
      <c r="S89" s="7">
        <f t="shared" si="4"/>
        <v>1.004383916</v>
      </c>
      <c r="T89" s="7">
        <f t="shared" si="13"/>
        <v>1.939982021</v>
      </c>
      <c r="U89" s="13">
        <f t="shared" si="5"/>
        <v>0.1312746801</v>
      </c>
      <c r="V89" s="13">
        <f t="shared" si="6"/>
        <v>0.0663180287</v>
      </c>
      <c r="W89" s="13">
        <f t="shared" si="7"/>
        <v>0.06495665136</v>
      </c>
      <c r="X89" s="13">
        <f t="shared" si="8"/>
        <v>-0.0002398903657</v>
      </c>
      <c r="Y89" s="14"/>
      <c r="Z89" s="30"/>
    </row>
    <row r="90" ht="12.75" customHeight="1">
      <c r="A90" s="4">
        <v>1877.1</v>
      </c>
      <c r="B90" s="5">
        <v>3.31</v>
      </c>
      <c r="C90" s="6">
        <v>0.2083</v>
      </c>
      <c r="D90" s="6">
        <f t="shared" si="9"/>
        <v>0.2783</v>
      </c>
      <c r="E90" s="5">
        <v>0.2967</v>
      </c>
      <c r="F90" s="5">
        <v>9.704834711</v>
      </c>
      <c r="G90" s="6">
        <f t="shared" si="10"/>
        <v>1877.791667</v>
      </c>
      <c r="H90" s="7">
        <f>H81*3/12+H93*9/12</f>
        <v>4.3675</v>
      </c>
      <c r="I90" s="6">
        <f t="shared" si="1"/>
        <v>103.9231507</v>
      </c>
      <c r="J90" s="6">
        <f t="shared" si="2"/>
        <v>6.539937247</v>
      </c>
      <c r="K90" s="8">
        <f t="shared" si="11"/>
        <v>163.9678795</v>
      </c>
      <c r="L90" s="6">
        <f t="shared" si="12"/>
        <v>9.315407495</v>
      </c>
      <c r="M90" s="8">
        <f t="shared" si="3"/>
        <v>14.6976646</v>
      </c>
      <c r="N90" s="29" t="s">
        <v>48</v>
      </c>
      <c r="O90" s="9"/>
      <c r="P90" s="10" t="s">
        <v>48</v>
      </c>
      <c r="Q90" s="10"/>
      <c r="R90" s="11"/>
      <c r="S90" s="7">
        <f t="shared" si="4"/>
        <v>1.00437659</v>
      </c>
      <c r="T90" s="7">
        <f t="shared" si="13"/>
        <v>1.948486739</v>
      </c>
      <c r="U90" s="13">
        <f t="shared" si="5"/>
        <v>0.123530343</v>
      </c>
      <c r="V90" s="13">
        <f t="shared" si="6"/>
        <v>0.06478631941</v>
      </c>
      <c r="W90" s="13">
        <f t="shared" si="7"/>
        <v>0.05874402364</v>
      </c>
      <c r="X90" s="13">
        <f t="shared" si="8"/>
        <v>-0.0002380609697</v>
      </c>
      <c r="Y90" s="14"/>
      <c r="Z90" s="30"/>
    </row>
    <row r="91" ht="12.75" customHeight="1">
      <c r="A91" s="4">
        <v>1877.11</v>
      </c>
      <c r="B91" s="5">
        <v>3.26</v>
      </c>
      <c r="C91" s="6">
        <v>0.1992</v>
      </c>
      <c r="D91" s="6">
        <f t="shared" si="9"/>
        <v>0.1492</v>
      </c>
      <c r="E91" s="5">
        <v>0.2983</v>
      </c>
      <c r="F91" s="5">
        <v>9.514585124</v>
      </c>
      <c r="G91" s="6">
        <f t="shared" si="10"/>
        <v>1877.875</v>
      </c>
      <c r="H91" s="7">
        <f>H81*2/12+H93*10/12</f>
        <v>4.358333333</v>
      </c>
      <c r="I91" s="6">
        <f t="shared" si="1"/>
        <v>104.3999278</v>
      </c>
      <c r="J91" s="6">
        <f t="shared" si="2"/>
        <v>6.379283932</v>
      </c>
      <c r="K91" s="8">
        <f t="shared" si="11"/>
        <v>165.5588879</v>
      </c>
      <c r="L91" s="6">
        <f t="shared" si="12"/>
        <v>9.552913639</v>
      </c>
      <c r="M91" s="8">
        <f t="shared" si="3"/>
        <v>15.14914609</v>
      </c>
      <c r="N91" s="29" t="s">
        <v>48</v>
      </c>
      <c r="O91" s="9"/>
      <c r="P91" s="10" t="s">
        <v>48</v>
      </c>
      <c r="Q91" s="10"/>
      <c r="R91" s="11"/>
      <c r="S91" s="7">
        <f t="shared" si="4"/>
        <v>1.004369263</v>
      </c>
      <c r="T91" s="7">
        <f t="shared" si="13"/>
        <v>1.996146093</v>
      </c>
      <c r="U91" s="13">
        <f t="shared" si="5"/>
        <v>0.1236922405</v>
      </c>
      <c r="V91" s="13">
        <f t="shared" si="6"/>
        <v>0.0611707006</v>
      </c>
      <c r="W91" s="13">
        <f t="shared" si="7"/>
        <v>0.06252153995</v>
      </c>
      <c r="X91" s="13">
        <f t="shared" si="8"/>
        <v>-0.0002362316449</v>
      </c>
      <c r="Y91" s="14"/>
      <c r="Z91" s="30"/>
    </row>
    <row r="92" ht="12.75" customHeight="1">
      <c r="A92" s="4">
        <v>1877.12</v>
      </c>
      <c r="B92" s="5">
        <v>3.25</v>
      </c>
      <c r="C92" s="6">
        <v>0.19</v>
      </c>
      <c r="D92" s="6">
        <f t="shared" si="9"/>
        <v>0.18</v>
      </c>
      <c r="E92" s="5">
        <v>0.3</v>
      </c>
      <c r="F92" s="5">
        <v>9.514585124</v>
      </c>
      <c r="G92" s="6">
        <f t="shared" si="10"/>
        <v>1877.958333</v>
      </c>
      <c r="H92" s="7">
        <f>H81*1/12+H93*11/12</f>
        <v>4.349166667</v>
      </c>
      <c r="I92" s="6">
        <f t="shared" si="1"/>
        <v>104.0796826</v>
      </c>
      <c r="J92" s="6">
        <f t="shared" si="2"/>
        <v>6.084658369</v>
      </c>
      <c r="K92" s="8">
        <f t="shared" si="11"/>
        <v>165.8551333</v>
      </c>
      <c r="L92" s="6">
        <f t="shared" si="12"/>
        <v>9.607355319</v>
      </c>
      <c r="M92" s="8">
        <f t="shared" si="3"/>
        <v>15.30970461</v>
      </c>
      <c r="N92" s="29" t="s">
        <v>48</v>
      </c>
      <c r="O92" s="9"/>
      <c r="P92" s="10" t="s">
        <v>48</v>
      </c>
      <c r="Q92" s="10"/>
      <c r="R92" s="11"/>
      <c r="S92" s="7">
        <f t="shared" si="4"/>
        <v>1.004361937</v>
      </c>
      <c r="T92" s="7">
        <f t="shared" si="13"/>
        <v>2.004867781</v>
      </c>
      <c r="U92" s="13">
        <f t="shared" si="5"/>
        <v>0.1206874091</v>
      </c>
      <c r="V92" s="13">
        <f t="shared" si="6"/>
        <v>0.05845543065</v>
      </c>
      <c r="W92" s="13">
        <f t="shared" si="7"/>
        <v>0.06223197841</v>
      </c>
      <c r="X92" s="13">
        <f t="shared" si="8"/>
        <v>-0.0002344023913</v>
      </c>
      <c r="Y92" s="14"/>
      <c r="Z92" s="30"/>
    </row>
    <row r="93" ht="12.75" customHeight="1">
      <c r="A93" s="4">
        <v>1878.01</v>
      </c>
      <c r="B93" s="5">
        <v>3.25</v>
      </c>
      <c r="C93" s="6">
        <v>0.1892</v>
      </c>
      <c r="D93" s="6">
        <f t="shared" si="9"/>
        <v>0.1892</v>
      </c>
      <c r="E93" s="5">
        <v>0.3008</v>
      </c>
      <c r="F93" s="5">
        <v>9.229089256</v>
      </c>
      <c r="G93" s="6">
        <f t="shared" si="10"/>
        <v>1878.041667</v>
      </c>
      <c r="H93" s="7">
        <v>4.34</v>
      </c>
      <c r="I93" s="6">
        <f t="shared" si="1"/>
        <v>107.2993198</v>
      </c>
      <c r="J93" s="6">
        <f t="shared" si="2"/>
        <v>6.246471174</v>
      </c>
      <c r="K93" s="8">
        <f t="shared" si="11"/>
        <v>171.815254</v>
      </c>
      <c r="L93" s="6">
        <f t="shared" si="12"/>
        <v>9.930964742</v>
      </c>
      <c r="M93" s="8">
        <f t="shared" si="3"/>
        <v>15.90216259</v>
      </c>
      <c r="N93" s="29" t="s">
        <v>48</v>
      </c>
      <c r="O93" s="9"/>
      <c r="P93" s="10" t="s">
        <v>48</v>
      </c>
      <c r="Q93" s="10"/>
      <c r="R93" s="11"/>
      <c r="S93" s="7">
        <f t="shared" si="4"/>
        <v>1.004421729</v>
      </c>
      <c r="T93" s="7">
        <f t="shared" si="13"/>
        <v>2.075902692</v>
      </c>
      <c r="U93" s="13">
        <f t="shared" si="5"/>
        <v>0.1167399789</v>
      </c>
      <c r="V93" s="13">
        <f t="shared" si="6"/>
        <v>0.05378307635</v>
      </c>
      <c r="W93" s="13">
        <f t="shared" si="7"/>
        <v>0.06295690257</v>
      </c>
      <c r="X93" s="13">
        <f t="shared" si="8"/>
        <v>0.0000159224918</v>
      </c>
      <c r="Y93" s="14"/>
      <c r="Z93" s="30"/>
    </row>
    <row r="94" ht="12.75" customHeight="1">
      <c r="A94" s="4">
        <v>1878.02</v>
      </c>
      <c r="B94" s="5">
        <v>3.18</v>
      </c>
      <c r="C94" s="6">
        <v>0.1883</v>
      </c>
      <c r="D94" s="6">
        <f t="shared" si="9"/>
        <v>0.1183</v>
      </c>
      <c r="E94" s="5">
        <v>0.3017</v>
      </c>
      <c r="F94" s="5">
        <v>9.134004959</v>
      </c>
      <c r="G94" s="6">
        <f t="shared" si="10"/>
        <v>1878.125</v>
      </c>
      <c r="H94" s="7">
        <f>H93*11/12+H105*1/12</f>
        <v>4.33</v>
      </c>
      <c r="I94" s="6">
        <f t="shared" si="1"/>
        <v>106.0811774</v>
      </c>
      <c r="J94" s="6">
        <f t="shared" si="2"/>
        <v>6.281473489</v>
      </c>
      <c r="K94" s="8">
        <f t="shared" si="11"/>
        <v>170.7028731</v>
      </c>
      <c r="L94" s="6">
        <f t="shared" si="12"/>
        <v>10.0643683</v>
      </c>
      <c r="M94" s="8">
        <f t="shared" si="3"/>
        <v>16.19530089</v>
      </c>
      <c r="N94" s="29" t="s">
        <v>48</v>
      </c>
      <c r="O94" s="9"/>
      <c r="P94" s="10" t="s">
        <v>48</v>
      </c>
      <c r="Q94" s="10"/>
      <c r="R94" s="11"/>
      <c r="S94" s="7">
        <f t="shared" si="4"/>
        <v>1.004413768</v>
      </c>
      <c r="T94" s="7">
        <f t="shared" si="13"/>
        <v>2.106787313</v>
      </c>
      <c r="U94" s="13">
        <f t="shared" si="5"/>
        <v>0.1185446009</v>
      </c>
      <c r="V94" s="13">
        <f t="shared" si="6"/>
        <v>0.05391313602</v>
      </c>
      <c r="W94" s="13">
        <f t="shared" si="7"/>
        <v>0.06463146492</v>
      </c>
      <c r="X94" s="13">
        <f t="shared" si="8"/>
        <v>0.00001532460216</v>
      </c>
      <c r="Y94" s="14"/>
      <c r="Z94" s="30"/>
    </row>
    <row r="95" ht="12.75" customHeight="1">
      <c r="A95" s="4">
        <v>1878.03</v>
      </c>
      <c r="B95" s="5">
        <v>3.24</v>
      </c>
      <c r="C95" s="6">
        <v>0.1875</v>
      </c>
      <c r="D95" s="6">
        <f t="shared" si="9"/>
        <v>0.2475</v>
      </c>
      <c r="E95" s="5">
        <v>0.3025</v>
      </c>
      <c r="F95" s="5">
        <v>8.94367438</v>
      </c>
      <c r="G95" s="6">
        <f t="shared" si="10"/>
        <v>1878.208333</v>
      </c>
      <c r="H95" s="7">
        <f>H93*10/12+H105*2/12</f>
        <v>4.32</v>
      </c>
      <c r="I95" s="6">
        <f t="shared" si="1"/>
        <v>110.3828201</v>
      </c>
      <c r="J95" s="6">
        <f t="shared" si="2"/>
        <v>6.387894681</v>
      </c>
      <c r="K95" s="8">
        <f t="shared" si="11"/>
        <v>178.4815585</v>
      </c>
      <c r="L95" s="6">
        <f t="shared" si="12"/>
        <v>10.30580342</v>
      </c>
      <c r="M95" s="8">
        <f t="shared" si="3"/>
        <v>16.66378748</v>
      </c>
      <c r="N95" s="29" t="s">
        <v>48</v>
      </c>
      <c r="O95" s="9"/>
      <c r="P95" s="10" t="s">
        <v>48</v>
      </c>
      <c r="Q95" s="10"/>
      <c r="R95" s="11"/>
      <c r="S95" s="7">
        <f t="shared" si="4"/>
        <v>1.004405808</v>
      </c>
      <c r="T95" s="7">
        <f t="shared" si="13"/>
        <v>2.161118672</v>
      </c>
      <c r="U95" s="13">
        <f t="shared" si="5"/>
        <v>0.1097246356</v>
      </c>
      <c r="V95" s="13">
        <f t="shared" si="6"/>
        <v>0.05171228411</v>
      </c>
      <c r="W95" s="13">
        <f t="shared" si="7"/>
        <v>0.05801235148</v>
      </c>
      <c r="X95" s="13">
        <f t="shared" si="8"/>
        <v>0.00001472683129</v>
      </c>
      <c r="Y95" s="14"/>
      <c r="Z95" s="30"/>
    </row>
    <row r="96" ht="12.75" customHeight="1">
      <c r="A96" s="4">
        <v>1878.04</v>
      </c>
      <c r="B96" s="5">
        <v>3.33</v>
      </c>
      <c r="C96" s="6">
        <v>0.1867</v>
      </c>
      <c r="D96" s="6">
        <f t="shared" si="9"/>
        <v>0.2767</v>
      </c>
      <c r="E96" s="5">
        <v>0.3033</v>
      </c>
      <c r="F96" s="5">
        <v>8.848509091</v>
      </c>
      <c r="G96" s="6">
        <f t="shared" si="10"/>
        <v>1878.291667</v>
      </c>
      <c r="H96" s="7">
        <f>H93*9/12+H105*3/12</f>
        <v>4.31</v>
      </c>
      <c r="I96" s="6">
        <f t="shared" si="1"/>
        <v>114.6691482</v>
      </c>
      <c r="J96" s="6">
        <f t="shared" si="2"/>
        <v>6.429048037</v>
      </c>
      <c r="K96" s="8">
        <f t="shared" si="11"/>
        <v>186.2785393</v>
      </c>
      <c r="L96" s="6">
        <f t="shared" si="12"/>
        <v>10.44418998</v>
      </c>
      <c r="M96" s="8">
        <f t="shared" si="3"/>
        <v>16.96645074</v>
      </c>
      <c r="N96" s="29" t="s">
        <v>48</v>
      </c>
      <c r="O96" s="9"/>
      <c r="P96" s="10" t="s">
        <v>48</v>
      </c>
      <c r="Q96" s="10"/>
      <c r="R96" s="11"/>
      <c r="S96" s="7">
        <f t="shared" si="4"/>
        <v>1.004397848</v>
      </c>
      <c r="T96" s="7">
        <f t="shared" si="13"/>
        <v>2.193985276</v>
      </c>
      <c r="U96" s="13">
        <f t="shared" si="5"/>
        <v>0.1071422423</v>
      </c>
      <c r="V96" s="13">
        <f t="shared" si="6"/>
        <v>0.05181882271</v>
      </c>
      <c r="W96" s="13">
        <f t="shared" si="7"/>
        <v>0.05532341954</v>
      </c>
      <c r="X96" s="13">
        <f t="shared" si="8"/>
        <v>0.0000141291794</v>
      </c>
      <c r="Y96" s="14"/>
      <c r="Z96" s="30"/>
    </row>
    <row r="97" ht="12.75" customHeight="1">
      <c r="A97" s="4">
        <v>1878.05</v>
      </c>
      <c r="B97" s="5">
        <v>3.34</v>
      </c>
      <c r="C97" s="6">
        <v>0.1858</v>
      </c>
      <c r="D97" s="6">
        <f t="shared" si="9"/>
        <v>0.1958</v>
      </c>
      <c r="E97" s="5">
        <v>0.3042</v>
      </c>
      <c r="F97" s="5">
        <v>8.563094215</v>
      </c>
      <c r="G97" s="6">
        <f t="shared" si="10"/>
        <v>1878.375</v>
      </c>
      <c r="H97" s="7">
        <f>H93*8/12+H105*4/12</f>
        <v>4.3</v>
      </c>
      <c r="I97" s="6">
        <f t="shared" si="1"/>
        <v>118.8469932</v>
      </c>
      <c r="J97" s="6">
        <f t="shared" si="2"/>
        <v>6.611308784</v>
      </c>
      <c r="K97" s="8">
        <f t="shared" si="11"/>
        <v>193.9603929</v>
      </c>
      <c r="L97" s="6">
        <f t="shared" si="12"/>
        <v>10.82432794</v>
      </c>
      <c r="M97" s="8">
        <f t="shared" si="3"/>
        <v>17.66549447</v>
      </c>
      <c r="N97" s="29" t="s">
        <v>48</v>
      </c>
      <c r="O97" s="9"/>
      <c r="P97" s="10" t="s">
        <v>48</v>
      </c>
      <c r="Q97" s="10"/>
      <c r="R97" s="11"/>
      <c r="S97" s="7">
        <f t="shared" si="4"/>
        <v>1.004389888</v>
      </c>
      <c r="T97" s="7">
        <f t="shared" si="13"/>
        <v>2.277083001</v>
      </c>
      <c r="U97" s="13">
        <f t="shared" si="5"/>
        <v>0.1059033829</v>
      </c>
      <c r="V97" s="13">
        <f t="shared" si="6"/>
        <v>0.04961739972</v>
      </c>
      <c r="W97" s="13">
        <f t="shared" si="7"/>
        <v>0.05628598314</v>
      </c>
      <c r="X97" s="13">
        <f t="shared" si="8"/>
        <v>0.00001353164668</v>
      </c>
      <c r="Y97" s="14"/>
      <c r="Z97" s="30"/>
    </row>
    <row r="98" ht="12.75" customHeight="1">
      <c r="A98" s="4">
        <v>1878.06</v>
      </c>
      <c r="B98" s="5">
        <v>3.41</v>
      </c>
      <c r="C98" s="6">
        <v>0.185</v>
      </c>
      <c r="D98" s="6">
        <f t="shared" si="9"/>
        <v>0.255</v>
      </c>
      <c r="E98" s="5">
        <v>0.305</v>
      </c>
      <c r="F98" s="5">
        <v>8.372844628</v>
      </c>
      <c r="G98" s="6">
        <f t="shared" si="10"/>
        <v>1878.458333</v>
      </c>
      <c r="H98" s="7">
        <f>H93*7/12+H105*5/12</f>
        <v>4.29</v>
      </c>
      <c r="I98" s="6">
        <f t="shared" si="1"/>
        <v>124.0948622</v>
      </c>
      <c r="J98" s="6">
        <f t="shared" si="2"/>
        <v>6.732419208</v>
      </c>
      <c r="K98" s="8">
        <f t="shared" si="11"/>
        <v>203.4406267</v>
      </c>
      <c r="L98" s="6">
        <f t="shared" si="12"/>
        <v>11.09939383</v>
      </c>
      <c r="M98" s="8">
        <f t="shared" si="3"/>
        <v>18.19630239</v>
      </c>
      <c r="N98" s="29" t="s">
        <v>48</v>
      </c>
      <c r="O98" s="9"/>
      <c r="P98" s="10" t="s">
        <v>48</v>
      </c>
      <c r="Q98" s="10"/>
      <c r="R98" s="11"/>
      <c r="S98" s="7">
        <f t="shared" si="4"/>
        <v>1.004381929</v>
      </c>
      <c r="T98" s="7">
        <f t="shared" si="13"/>
        <v>2.339046648</v>
      </c>
      <c r="U98" s="13">
        <f t="shared" si="5"/>
        <v>0.09892094351</v>
      </c>
      <c r="V98" s="13">
        <f t="shared" si="6"/>
        <v>0.04851612003</v>
      </c>
      <c r="W98" s="13">
        <f t="shared" si="7"/>
        <v>0.05040482348</v>
      </c>
      <c r="X98" s="13">
        <f t="shared" si="8"/>
        <v>0.00001293423334</v>
      </c>
      <c r="Y98" s="14"/>
      <c r="Z98" s="30"/>
    </row>
    <row r="99" ht="12.75" customHeight="1">
      <c r="A99" s="4">
        <v>1878.07</v>
      </c>
      <c r="B99" s="5">
        <v>3.48</v>
      </c>
      <c r="C99" s="6">
        <v>0.1842</v>
      </c>
      <c r="D99" s="6">
        <f t="shared" si="9"/>
        <v>0.2542</v>
      </c>
      <c r="E99" s="5">
        <v>0.3058</v>
      </c>
      <c r="F99" s="5">
        <v>8.467928926</v>
      </c>
      <c r="G99" s="6">
        <f t="shared" si="10"/>
        <v>1878.541667</v>
      </c>
      <c r="H99" s="7">
        <f>H93*6/12+H105*6/12</f>
        <v>4.28</v>
      </c>
      <c r="I99" s="6">
        <f t="shared" si="1"/>
        <v>125.2202291</v>
      </c>
      <c r="J99" s="6">
        <f t="shared" si="2"/>
        <v>6.628036264</v>
      </c>
      <c r="K99" s="8">
        <f t="shared" si="11"/>
        <v>206.1910469</v>
      </c>
      <c r="L99" s="6">
        <f t="shared" si="12"/>
        <v>11.00354772</v>
      </c>
      <c r="M99" s="8">
        <f t="shared" si="3"/>
        <v>18.11874199</v>
      </c>
      <c r="N99" s="29" t="s">
        <v>48</v>
      </c>
      <c r="O99" s="9"/>
      <c r="P99" s="10" t="s">
        <v>48</v>
      </c>
      <c r="Q99" s="10"/>
      <c r="R99" s="11"/>
      <c r="S99" s="7">
        <f t="shared" si="4"/>
        <v>1.00437397</v>
      </c>
      <c r="T99" s="7">
        <f t="shared" si="13"/>
        <v>2.322916513</v>
      </c>
      <c r="U99" s="13">
        <f t="shared" si="5"/>
        <v>0.09938361772</v>
      </c>
      <c r="V99" s="13">
        <f t="shared" si="6"/>
        <v>0.04847278867</v>
      </c>
      <c r="W99" s="13">
        <f t="shared" si="7"/>
        <v>0.05091082904</v>
      </c>
      <c r="X99" s="13">
        <f t="shared" si="8"/>
        <v>0.00001233693958</v>
      </c>
      <c r="Y99" s="14"/>
      <c r="Z99" s="30"/>
    </row>
    <row r="100" ht="12.75" customHeight="1">
      <c r="A100" s="4">
        <v>1878.08</v>
      </c>
      <c r="B100" s="5">
        <v>3.45</v>
      </c>
      <c r="C100" s="6">
        <v>0.1833</v>
      </c>
      <c r="D100" s="6">
        <f t="shared" si="9"/>
        <v>0.1533</v>
      </c>
      <c r="E100" s="5">
        <v>0.3067</v>
      </c>
      <c r="F100" s="5">
        <v>8.563094215</v>
      </c>
      <c r="G100" s="6">
        <f t="shared" si="10"/>
        <v>1878.625</v>
      </c>
      <c r="H100" s="7">
        <f>H93*5/12+H105*7/12</f>
        <v>4.27</v>
      </c>
      <c r="I100" s="6">
        <f t="shared" si="1"/>
        <v>122.7611157</v>
      </c>
      <c r="J100" s="6">
        <f t="shared" si="2"/>
        <v>6.522351454</v>
      </c>
      <c r="K100" s="8">
        <f t="shared" si="11"/>
        <v>203.0367939</v>
      </c>
      <c r="L100" s="6">
        <f t="shared" si="12"/>
        <v>10.91328527</v>
      </c>
      <c r="M100" s="8">
        <f t="shared" si="3"/>
        <v>18.04967672</v>
      </c>
      <c r="N100" s="29" t="s">
        <v>48</v>
      </c>
      <c r="O100" s="9"/>
      <c r="P100" s="10" t="s">
        <v>48</v>
      </c>
      <c r="Q100" s="10"/>
      <c r="R100" s="11"/>
      <c r="S100" s="7">
        <f t="shared" si="4"/>
        <v>1.00436601</v>
      </c>
      <c r="T100" s="7">
        <f t="shared" si="13"/>
        <v>2.307148409</v>
      </c>
      <c r="U100" s="13">
        <f t="shared" si="5"/>
        <v>0.103827603</v>
      </c>
      <c r="V100" s="13">
        <f t="shared" si="6"/>
        <v>0.04965812836</v>
      </c>
      <c r="W100" s="13">
        <f t="shared" si="7"/>
        <v>0.05416947463</v>
      </c>
      <c r="X100" s="13">
        <f t="shared" si="8"/>
        <v>0.00001173976559</v>
      </c>
      <c r="Y100" s="14"/>
      <c r="Z100" s="30"/>
    </row>
    <row r="101" ht="12.75" customHeight="1">
      <c r="A101" s="4">
        <v>1878.09</v>
      </c>
      <c r="B101" s="5">
        <v>3.52</v>
      </c>
      <c r="C101" s="6">
        <v>0.1825</v>
      </c>
      <c r="D101" s="6">
        <f t="shared" si="9"/>
        <v>0.2525</v>
      </c>
      <c r="E101" s="5">
        <v>0.3075</v>
      </c>
      <c r="F101" s="5">
        <v>8.563094215</v>
      </c>
      <c r="G101" s="6">
        <f t="shared" si="10"/>
        <v>1878.708333</v>
      </c>
      <c r="H101" s="7">
        <f>H93*4/12+H105*8/12</f>
        <v>4.26</v>
      </c>
      <c r="I101" s="6">
        <f t="shared" si="1"/>
        <v>125.251921</v>
      </c>
      <c r="J101" s="6">
        <f t="shared" si="2"/>
        <v>6.493885108</v>
      </c>
      <c r="K101" s="8">
        <f t="shared" si="11"/>
        <v>208.0514103</v>
      </c>
      <c r="L101" s="6">
        <f t="shared" si="12"/>
        <v>10.94175162</v>
      </c>
      <c r="M101" s="8">
        <f t="shared" si="3"/>
        <v>18.17494565</v>
      </c>
      <c r="N101" s="29" t="s">
        <v>48</v>
      </c>
      <c r="O101" s="9"/>
      <c r="P101" s="10" t="s">
        <v>48</v>
      </c>
      <c r="Q101" s="10"/>
      <c r="R101" s="11"/>
      <c r="S101" s="7">
        <f t="shared" si="4"/>
        <v>1.004358052</v>
      </c>
      <c r="T101" s="7">
        <f t="shared" si="13"/>
        <v>2.317221443</v>
      </c>
      <c r="U101" s="13">
        <f t="shared" si="5"/>
        <v>0.1042356213</v>
      </c>
      <c r="V101" s="13">
        <f t="shared" si="6"/>
        <v>0.04967045111</v>
      </c>
      <c r="W101" s="13">
        <f t="shared" si="7"/>
        <v>0.05456517022</v>
      </c>
      <c r="X101" s="13">
        <f t="shared" si="8"/>
        <v>0.00001114271159</v>
      </c>
      <c r="Y101" s="14"/>
      <c r="Z101" s="30"/>
    </row>
    <row r="102" ht="12.75" customHeight="1">
      <c r="A102" s="4">
        <v>1878.1</v>
      </c>
      <c r="B102" s="5">
        <v>3.48</v>
      </c>
      <c r="C102" s="6">
        <v>0.1817</v>
      </c>
      <c r="D102" s="6">
        <f t="shared" si="9"/>
        <v>0.1417</v>
      </c>
      <c r="E102" s="5">
        <v>0.3083</v>
      </c>
      <c r="F102" s="5">
        <v>8.467928926</v>
      </c>
      <c r="G102" s="6">
        <f t="shared" si="10"/>
        <v>1878.791667</v>
      </c>
      <c r="H102" s="7">
        <f>H93*3/12+H105*9/12</f>
        <v>4.25</v>
      </c>
      <c r="I102" s="6">
        <f t="shared" si="1"/>
        <v>125.2202291</v>
      </c>
      <c r="J102" s="6">
        <f t="shared" si="2"/>
        <v>6.538079203</v>
      </c>
      <c r="K102" s="8">
        <f t="shared" si="11"/>
        <v>208.9037819</v>
      </c>
      <c r="L102" s="6">
        <f t="shared" si="12"/>
        <v>11.09350478</v>
      </c>
      <c r="M102" s="8">
        <f t="shared" si="3"/>
        <v>18.50719424</v>
      </c>
      <c r="N102" s="29" t="s">
        <v>48</v>
      </c>
      <c r="O102" s="9"/>
      <c r="P102" s="10" t="s">
        <v>48</v>
      </c>
      <c r="Q102" s="10"/>
      <c r="R102" s="11"/>
      <c r="S102" s="7">
        <f t="shared" si="4"/>
        <v>1.004350093</v>
      </c>
      <c r="T102" s="7">
        <f t="shared" si="13"/>
        <v>2.353475179</v>
      </c>
      <c r="U102" s="13">
        <f t="shared" si="5"/>
        <v>0.1022776192</v>
      </c>
      <c r="V102" s="13">
        <f t="shared" si="6"/>
        <v>0.04728425488</v>
      </c>
      <c r="W102" s="13">
        <f t="shared" si="7"/>
        <v>0.05499336437</v>
      </c>
      <c r="X102" s="13">
        <f t="shared" si="8"/>
        <v>0.00001054577776</v>
      </c>
      <c r="Y102" s="14"/>
      <c r="Z102" s="30"/>
    </row>
    <row r="103" ht="12.75" customHeight="1">
      <c r="A103" s="4">
        <v>1878.11</v>
      </c>
      <c r="B103" s="5">
        <v>3.47</v>
      </c>
      <c r="C103" s="6">
        <v>0.1808</v>
      </c>
      <c r="D103" s="6">
        <f t="shared" si="9"/>
        <v>0.1708</v>
      </c>
      <c r="E103" s="5">
        <v>0.3092</v>
      </c>
      <c r="F103" s="5">
        <v>8.372844628</v>
      </c>
      <c r="G103" s="6">
        <f t="shared" si="10"/>
        <v>1878.875</v>
      </c>
      <c r="H103" s="7">
        <f>H93*2/12+H105*10/12</f>
        <v>4.24</v>
      </c>
      <c r="I103" s="6">
        <f t="shared" si="1"/>
        <v>126.2783495</v>
      </c>
      <c r="J103" s="6">
        <f t="shared" si="2"/>
        <v>6.579575096</v>
      </c>
      <c r="K103" s="8">
        <f t="shared" si="11"/>
        <v>211.5837551</v>
      </c>
      <c r="L103" s="6">
        <f t="shared" si="12"/>
        <v>11.25223794</v>
      </c>
      <c r="M103" s="8">
        <f t="shared" si="3"/>
        <v>18.85351501</v>
      </c>
      <c r="N103" s="29" t="s">
        <v>48</v>
      </c>
      <c r="O103" s="9"/>
      <c r="P103" s="10" t="s">
        <v>48</v>
      </c>
      <c r="Q103" s="10"/>
      <c r="R103" s="11"/>
      <c r="S103" s="7">
        <f t="shared" si="4"/>
        <v>1.004342135</v>
      </c>
      <c r="T103" s="7">
        <f t="shared" si="13"/>
        <v>2.390555982</v>
      </c>
      <c r="U103" s="13">
        <f t="shared" si="5"/>
        <v>0.09772281053</v>
      </c>
      <c r="V103" s="13">
        <f t="shared" si="6"/>
        <v>0.04490438843</v>
      </c>
      <c r="W103" s="13">
        <f t="shared" si="7"/>
        <v>0.0528184221</v>
      </c>
      <c r="X103" s="13">
        <f t="shared" si="8"/>
        <v>0.000009948964327</v>
      </c>
      <c r="Y103" s="14"/>
      <c r="Z103" s="30"/>
    </row>
    <row r="104" ht="12.75" customHeight="1">
      <c r="A104" s="4">
        <v>1878.12</v>
      </c>
      <c r="B104" s="5">
        <v>3.45</v>
      </c>
      <c r="C104" s="6">
        <v>0.18</v>
      </c>
      <c r="D104" s="6">
        <f t="shared" si="9"/>
        <v>0.16</v>
      </c>
      <c r="E104" s="5">
        <v>0.31</v>
      </c>
      <c r="F104" s="5">
        <v>8.18251405</v>
      </c>
      <c r="G104" s="6">
        <f t="shared" si="10"/>
        <v>1878.958333</v>
      </c>
      <c r="H104" s="7">
        <f>H93*1/12+H105*11/12</f>
        <v>4.23</v>
      </c>
      <c r="I104" s="6">
        <f t="shared" si="1"/>
        <v>128.4709068</v>
      </c>
      <c r="J104" s="6">
        <f t="shared" si="2"/>
        <v>6.702829921</v>
      </c>
      <c r="K104" s="8">
        <f t="shared" si="11"/>
        <v>216.193363</v>
      </c>
      <c r="L104" s="6">
        <f t="shared" si="12"/>
        <v>11.54376264</v>
      </c>
      <c r="M104" s="8">
        <f t="shared" si="3"/>
        <v>19.4260703</v>
      </c>
      <c r="N104" s="29" t="s">
        <v>48</v>
      </c>
      <c r="O104" s="9"/>
      <c r="P104" s="10" t="s">
        <v>48</v>
      </c>
      <c r="Q104" s="10"/>
      <c r="R104" s="11"/>
      <c r="S104" s="7">
        <f t="shared" si="4"/>
        <v>1.004334177</v>
      </c>
      <c r="T104" s="7">
        <f t="shared" si="13"/>
        <v>2.456783428</v>
      </c>
      <c r="U104" s="13">
        <f t="shared" si="5"/>
        <v>0.09365794507</v>
      </c>
      <c r="V104" s="13">
        <f t="shared" si="6"/>
        <v>0.04251484208</v>
      </c>
      <c r="W104" s="13">
        <f t="shared" si="7"/>
        <v>0.05114310299</v>
      </c>
      <c r="X104" s="13">
        <f t="shared" si="8"/>
        <v>0.000009352271477</v>
      </c>
      <c r="Y104" s="14"/>
      <c r="Z104" s="30"/>
    </row>
    <row r="105" ht="12.75" customHeight="1">
      <c r="A105" s="4">
        <v>1879.01</v>
      </c>
      <c r="B105" s="5">
        <v>3.58</v>
      </c>
      <c r="C105" s="6">
        <v>0.1817</v>
      </c>
      <c r="D105" s="6">
        <f t="shared" si="9"/>
        <v>0.3117</v>
      </c>
      <c r="E105" s="5">
        <v>0.3158</v>
      </c>
      <c r="F105" s="5">
        <v>8.277679339</v>
      </c>
      <c r="G105" s="6">
        <f t="shared" si="10"/>
        <v>1879.041667</v>
      </c>
      <c r="H105" s="7">
        <v>4.22</v>
      </c>
      <c r="I105" s="6">
        <f t="shared" si="1"/>
        <v>131.7792047</v>
      </c>
      <c r="J105" s="6">
        <f t="shared" si="2"/>
        <v>6.688346786</v>
      </c>
      <c r="K105" s="8">
        <f t="shared" si="11"/>
        <v>222.6985717</v>
      </c>
      <c r="L105" s="6">
        <f t="shared" si="12"/>
        <v>11.62454549</v>
      </c>
      <c r="M105" s="8">
        <f t="shared" si="3"/>
        <v>19.6447511</v>
      </c>
      <c r="N105" s="29" t="s">
        <v>48</v>
      </c>
      <c r="O105" s="9"/>
      <c r="P105" s="10" t="s">
        <v>48</v>
      </c>
      <c r="Q105" s="10"/>
      <c r="R105" s="11"/>
      <c r="S105" s="7">
        <f t="shared" si="4"/>
        <v>1.004866338</v>
      </c>
      <c r="T105" s="7">
        <f t="shared" si="13"/>
        <v>2.439064453</v>
      </c>
      <c r="U105" s="13">
        <f t="shared" si="5"/>
        <v>0.09676324325</v>
      </c>
      <c r="V105" s="13">
        <f t="shared" si="6"/>
        <v>0.04739993705</v>
      </c>
      <c r="W105" s="13">
        <f t="shared" si="7"/>
        <v>0.04936330619</v>
      </c>
      <c r="X105" s="13">
        <f t="shared" si="8"/>
        <v>-0.0001774397511</v>
      </c>
      <c r="Y105" s="14"/>
      <c r="Z105" s="30"/>
    </row>
    <row r="106" ht="12.75" customHeight="1">
      <c r="A106" s="4">
        <v>1879.02</v>
      </c>
      <c r="B106" s="5">
        <v>3.71</v>
      </c>
      <c r="C106" s="6">
        <v>0.1833</v>
      </c>
      <c r="D106" s="6">
        <f t="shared" si="9"/>
        <v>0.3133</v>
      </c>
      <c r="E106" s="5">
        <v>0.3217</v>
      </c>
      <c r="F106" s="5">
        <v>8.372844628</v>
      </c>
      <c r="G106" s="6">
        <f t="shared" si="10"/>
        <v>1879.125</v>
      </c>
      <c r="H106" s="7">
        <f>H105*11/12+H117*1/12</f>
        <v>4.203333333</v>
      </c>
      <c r="I106" s="6">
        <f t="shared" si="1"/>
        <v>135.0122987</v>
      </c>
      <c r="J106" s="6">
        <f t="shared" si="2"/>
        <v>6.670553734</v>
      </c>
      <c r="K106" s="8">
        <f t="shared" si="11"/>
        <v>229.1016987</v>
      </c>
      <c r="L106" s="6">
        <f t="shared" si="12"/>
        <v>11.70713113</v>
      </c>
      <c r="M106" s="8">
        <f t="shared" si="3"/>
        <v>19.86577263</v>
      </c>
      <c r="N106" s="29" t="s">
        <v>48</v>
      </c>
      <c r="O106" s="9"/>
      <c r="P106" s="10" t="s">
        <v>48</v>
      </c>
      <c r="Q106" s="10"/>
      <c r="R106" s="11"/>
      <c r="S106" s="7">
        <f t="shared" si="4"/>
        <v>1.004853494</v>
      </c>
      <c r="T106" s="7">
        <f t="shared" si="13"/>
        <v>2.423076587</v>
      </c>
      <c r="U106" s="13">
        <f t="shared" si="5"/>
        <v>0.09660940876</v>
      </c>
      <c r="V106" s="13">
        <f t="shared" si="6"/>
        <v>0.04966813346</v>
      </c>
      <c r="W106" s="13">
        <f t="shared" si="7"/>
        <v>0.0469412753</v>
      </c>
      <c r="X106" s="13">
        <f t="shared" si="8"/>
        <v>-0.0001763669484</v>
      </c>
      <c r="Y106" s="14"/>
      <c r="Z106" s="30"/>
    </row>
    <row r="107" ht="12.75" customHeight="1">
      <c r="A107" s="4">
        <v>1879.03</v>
      </c>
      <c r="B107" s="5">
        <v>3.65</v>
      </c>
      <c r="C107" s="6">
        <v>0.185</v>
      </c>
      <c r="D107" s="6">
        <f t="shared" si="9"/>
        <v>0.125</v>
      </c>
      <c r="E107" s="5">
        <v>0.3275</v>
      </c>
      <c r="F107" s="5">
        <v>8.277679339</v>
      </c>
      <c r="G107" s="6">
        <f t="shared" si="10"/>
        <v>1879.208333</v>
      </c>
      <c r="H107" s="7">
        <f>H105*10/12+H117*2/12</f>
        <v>4.186666667</v>
      </c>
      <c r="I107" s="6">
        <f t="shared" si="1"/>
        <v>134.3558931</v>
      </c>
      <c r="J107" s="6">
        <f t="shared" si="2"/>
        <v>6.809819237</v>
      </c>
      <c r="K107" s="8">
        <f t="shared" si="11"/>
        <v>228.9508096</v>
      </c>
      <c r="L107" s="6">
        <f t="shared" si="12"/>
        <v>12.05522054</v>
      </c>
      <c r="M107" s="8">
        <f t="shared" si="3"/>
        <v>20.54284661</v>
      </c>
      <c r="N107" s="29" t="s">
        <v>48</v>
      </c>
      <c r="O107" s="9"/>
      <c r="P107" s="10" t="s">
        <v>48</v>
      </c>
      <c r="Q107" s="10"/>
      <c r="R107" s="11"/>
      <c r="S107" s="7">
        <f t="shared" si="4"/>
        <v>1.004840651</v>
      </c>
      <c r="T107" s="7">
        <f t="shared" si="13"/>
        <v>2.462829357</v>
      </c>
      <c r="U107" s="13">
        <f t="shared" si="5"/>
        <v>0.09611097125</v>
      </c>
      <c r="V107" s="13">
        <f t="shared" si="6"/>
        <v>0.04955550409</v>
      </c>
      <c r="W107" s="13">
        <f t="shared" si="7"/>
        <v>0.04655546716</v>
      </c>
      <c r="X107" s="13">
        <f t="shared" si="8"/>
        <v>-0.0001752942403</v>
      </c>
      <c r="Y107" s="14"/>
      <c r="Z107" s="30"/>
    </row>
    <row r="108" ht="12.75" customHeight="1">
      <c r="A108" s="4">
        <v>1879.04</v>
      </c>
      <c r="B108" s="5">
        <v>3.77</v>
      </c>
      <c r="C108" s="6">
        <v>0.1867</v>
      </c>
      <c r="D108" s="6">
        <f t="shared" si="9"/>
        <v>0.3067</v>
      </c>
      <c r="E108" s="5">
        <v>0.3333</v>
      </c>
      <c r="F108" s="5">
        <v>8.18251405</v>
      </c>
      <c r="G108" s="6">
        <f t="shared" si="10"/>
        <v>1879.291667</v>
      </c>
      <c r="H108" s="7">
        <f>H105*9/12+H117*3/12</f>
        <v>4.17</v>
      </c>
      <c r="I108" s="6">
        <f t="shared" si="1"/>
        <v>140.3870489</v>
      </c>
      <c r="J108" s="6">
        <f t="shared" si="2"/>
        <v>6.952324145</v>
      </c>
      <c r="K108" s="8">
        <f t="shared" si="11"/>
        <v>240.2155408</v>
      </c>
      <c r="L108" s="6">
        <f t="shared" si="12"/>
        <v>12.41140674</v>
      </c>
      <c r="M108" s="8">
        <f t="shared" si="3"/>
        <v>21.23709278</v>
      </c>
      <c r="N108" s="29" t="s">
        <v>48</v>
      </c>
      <c r="O108" s="9"/>
      <c r="P108" s="10" t="s">
        <v>48</v>
      </c>
      <c r="Q108" s="10"/>
      <c r="R108" s="11"/>
      <c r="S108" s="7">
        <f t="shared" si="4"/>
        <v>1.004827808</v>
      </c>
      <c r="T108" s="7">
        <f t="shared" si="13"/>
        <v>2.50353321</v>
      </c>
      <c r="U108" s="13">
        <f t="shared" si="5"/>
        <v>0.09104578035</v>
      </c>
      <c r="V108" s="13">
        <f t="shared" si="6"/>
        <v>0.04815881383</v>
      </c>
      <c r="W108" s="13">
        <f t="shared" si="7"/>
        <v>0.04288696652</v>
      </c>
      <c r="X108" s="13">
        <f t="shared" si="8"/>
        <v>-0.0001742216268</v>
      </c>
      <c r="Y108" s="14"/>
      <c r="Z108" s="30"/>
    </row>
    <row r="109" ht="12.75" customHeight="1">
      <c r="A109" s="4">
        <v>1879.05</v>
      </c>
      <c r="B109" s="5">
        <v>3.94</v>
      </c>
      <c r="C109" s="6">
        <v>0.1883</v>
      </c>
      <c r="D109" s="6">
        <f t="shared" si="9"/>
        <v>0.3583</v>
      </c>
      <c r="E109" s="5">
        <v>0.3392</v>
      </c>
      <c r="F109" s="5">
        <v>8.18251405</v>
      </c>
      <c r="G109" s="6">
        <f t="shared" si="10"/>
        <v>1879.375</v>
      </c>
      <c r="H109" s="7">
        <f>H105*8/12+H117*4/12</f>
        <v>4.153333333</v>
      </c>
      <c r="I109" s="6">
        <f t="shared" si="1"/>
        <v>146.7174994</v>
      </c>
      <c r="J109" s="6">
        <f t="shared" si="2"/>
        <v>7.011904856</v>
      </c>
      <c r="K109" s="8">
        <f t="shared" si="11"/>
        <v>252.0473775</v>
      </c>
      <c r="L109" s="6">
        <f t="shared" si="12"/>
        <v>12.63111061</v>
      </c>
      <c r="M109" s="8">
        <f t="shared" si="3"/>
        <v>21.69910417</v>
      </c>
      <c r="N109" s="29" t="s">
        <v>48</v>
      </c>
      <c r="O109" s="9"/>
      <c r="P109" s="10" t="s">
        <v>48</v>
      </c>
      <c r="Q109" s="10"/>
      <c r="R109" s="11"/>
      <c r="S109" s="7">
        <f t="shared" si="4"/>
        <v>1.004814967</v>
      </c>
      <c r="T109" s="7">
        <f t="shared" si="13"/>
        <v>2.515619788</v>
      </c>
      <c r="U109" s="13">
        <f t="shared" si="5"/>
        <v>0.09178914065</v>
      </c>
      <c r="V109" s="13">
        <f t="shared" si="6"/>
        <v>0.05056711009</v>
      </c>
      <c r="W109" s="13">
        <f t="shared" si="7"/>
        <v>0.04122203056</v>
      </c>
      <c r="X109" s="13">
        <f t="shared" si="8"/>
        <v>-0.0001731491082</v>
      </c>
      <c r="Y109" s="14"/>
      <c r="Z109" s="30"/>
    </row>
    <row r="110" ht="12.75" customHeight="1">
      <c r="A110" s="4">
        <v>1879.06</v>
      </c>
      <c r="B110" s="5">
        <v>3.96</v>
      </c>
      <c r="C110" s="6">
        <v>0.19</v>
      </c>
      <c r="D110" s="6">
        <f t="shared" si="9"/>
        <v>0.21</v>
      </c>
      <c r="E110" s="5">
        <v>0.345</v>
      </c>
      <c r="F110" s="5">
        <v>8.087381157</v>
      </c>
      <c r="G110" s="6">
        <f t="shared" si="10"/>
        <v>1879.458333</v>
      </c>
      <c r="H110" s="7">
        <f>H105*7/12+H117*5/12</f>
        <v>4.136666667</v>
      </c>
      <c r="I110" s="6">
        <f t="shared" si="1"/>
        <v>149.1968755</v>
      </c>
      <c r="J110" s="6">
        <f t="shared" si="2"/>
        <v>7.158435948</v>
      </c>
      <c r="K110" s="8">
        <f t="shared" si="11"/>
        <v>257.3315166</v>
      </c>
      <c r="L110" s="6">
        <f t="shared" si="12"/>
        <v>12.99821264</v>
      </c>
      <c r="M110" s="8">
        <f t="shared" si="3"/>
        <v>22.41903364</v>
      </c>
      <c r="N110" s="29" t="s">
        <v>48</v>
      </c>
      <c r="O110" s="9"/>
      <c r="P110" s="10" t="s">
        <v>48</v>
      </c>
      <c r="Q110" s="10"/>
      <c r="R110" s="11"/>
      <c r="S110" s="7">
        <f t="shared" si="4"/>
        <v>1.004802128</v>
      </c>
      <c r="T110" s="7">
        <f t="shared" si="13"/>
        <v>2.557466454</v>
      </c>
      <c r="U110" s="13">
        <f t="shared" si="5"/>
        <v>0.09173318523</v>
      </c>
      <c r="V110" s="13">
        <f t="shared" si="6"/>
        <v>0.04915755249</v>
      </c>
      <c r="W110" s="13">
        <f t="shared" si="7"/>
        <v>0.04257563274</v>
      </c>
      <c r="X110" s="13">
        <f t="shared" si="8"/>
        <v>-0.0001720766846</v>
      </c>
      <c r="Y110" s="14"/>
      <c r="Z110" s="30"/>
    </row>
    <row r="111" ht="12.75" customHeight="1">
      <c r="A111" s="4">
        <v>1879.07</v>
      </c>
      <c r="B111" s="5">
        <v>4.04</v>
      </c>
      <c r="C111" s="6">
        <v>0.1917</v>
      </c>
      <c r="D111" s="6">
        <f t="shared" si="9"/>
        <v>0.2717</v>
      </c>
      <c r="E111" s="5">
        <v>0.3508</v>
      </c>
      <c r="F111" s="5">
        <v>8.18251405</v>
      </c>
      <c r="G111" s="6">
        <f t="shared" si="10"/>
        <v>1879.541667</v>
      </c>
      <c r="H111" s="7">
        <f>H105*6/12+H117*6/12</f>
        <v>4.12</v>
      </c>
      <c r="I111" s="6">
        <f t="shared" si="1"/>
        <v>150.4412938</v>
      </c>
      <c r="J111" s="6">
        <f t="shared" si="2"/>
        <v>7.138513865</v>
      </c>
      <c r="K111" s="8">
        <f t="shared" si="11"/>
        <v>260.5038914</v>
      </c>
      <c r="L111" s="6">
        <f t="shared" si="12"/>
        <v>13.06307076</v>
      </c>
      <c r="M111" s="8">
        <f t="shared" si="3"/>
        <v>22.61999137</v>
      </c>
      <c r="N111" s="29" t="s">
        <v>48</v>
      </c>
      <c r="O111" s="9"/>
      <c r="P111" s="10" t="s">
        <v>48</v>
      </c>
      <c r="Q111" s="10"/>
      <c r="R111" s="11"/>
      <c r="S111" s="7">
        <f t="shared" si="4"/>
        <v>1.004789289</v>
      </c>
      <c r="T111" s="7">
        <f t="shared" si="13"/>
        <v>2.539870909</v>
      </c>
      <c r="U111" s="13">
        <f t="shared" si="5"/>
        <v>0.08854171074</v>
      </c>
      <c r="V111" s="13">
        <f t="shared" si="6"/>
        <v>0.05020445852</v>
      </c>
      <c r="W111" s="13">
        <f t="shared" si="7"/>
        <v>0.03833725221</v>
      </c>
      <c r="X111" s="13">
        <f t="shared" si="8"/>
        <v>-0.0001710043561</v>
      </c>
      <c r="Y111" s="14"/>
      <c r="Z111" s="30"/>
    </row>
    <row r="112" ht="12.75" customHeight="1">
      <c r="A112" s="4">
        <v>1879.08</v>
      </c>
      <c r="B112" s="5">
        <v>4.07</v>
      </c>
      <c r="C112" s="6">
        <v>0.1933</v>
      </c>
      <c r="D112" s="6">
        <f t="shared" si="9"/>
        <v>0.2233</v>
      </c>
      <c r="E112" s="5">
        <v>0.3567</v>
      </c>
      <c r="F112" s="5">
        <v>8.18251405</v>
      </c>
      <c r="G112" s="6">
        <f t="shared" si="10"/>
        <v>1879.625</v>
      </c>
      <c r="H112" s="7">
        <f>H105*5/12+H117*7/12</f>
        <v>4.103333333</v>
      </c>
      <c r="I112" s="6">
        <f t="shared" si="1"/>
        <v>151.5584321</v>
      </c>
      <c r="J112" s="6">
        <f t="shared" si="2"/>
        <v>7.198094576</v>
      </c>
      <c r="K112" s="8">
        <f t="shared" si="11"/>
        <v>263.4770103</v>
      </c>
      <c r="L112" s="6">
        <f t="shared" si="12"/>
        <v>13.28277463</v>
      </c>
      <c r="M112" s="8">
        <f t="shared" si="3"/>
        <v>23.09146181</v>
      </c>
      <c r="N112" s="29" t="s">
        <v>48</v>
      </c>
      <c r="O112" s="9"/>
      <c r="P112" s="10" t="s">
        <v>48</v>
      </c>
      <c r="Q112" s="10"/>
      <c r="R112" s="11"/>
      <c r="S112" s="7">
        <f t="shared" si="4"/>
        <v>1.004776451</v>
      </c>
      <c r="T112" s="7">
        <f t="shared" si="13"/>
        <v>2.552035085</v>
      </c>
      <c r="U112" s="13">
        <f t="shared" si="5"/>
        <v>0.08911138689</v>
      </c>
      <c r="V112" s="13">
        <f t="shared" si="6"/>
        <v>0.05002486899</v>
      </c>
      <c r="W112" s="13">
        <f t="shared" si="7"/>
        <v>0.03908651791</v>
      </c>
      <c r="X112" s="13">
        <f t="shared" si="8"/>
        <v>-0.0001699321228</v>
      </c>
      <c r="Y112" s="14"/>
      <c r="Z112" s="30"/>
    </row>
    <row r="113" ht="12.75" customHeight="1">
      <c r="A113" s="4">
        <v>1879.09</v>
      </c>
      <c r="B113" s="5">
        <v>4.22</v>
      </c>
      <c r="C113" s="6">
        <v>0.195</v>
      </c>
      <c r="D113" s="6">
        <f t="shared" si="9"/>
        <v>0.345</v>
      </c>
      <c r="E113" s="5">
        <v>0.3625</v>
      </c>
      <c r="F113" s="5">
        <v>8.467928926</v>
      </c>
      <c r="G113" s="6">
        <f t="shared" si="10"/>
        <v>1879.708333</v>
      </c>
      <c r="H113" s="7">
        <f>H105*4/12+H117*8/12</f>
        <v>4.086666667</v>
      </c>
      <c r="I113" s="6">
        <f t="shared" si="1"/>
        <v>151.8475192</v>
      </c>
      <c r="J113" s="6">
        <f t="shared" si="2"/>
        <v>7.016650768</v>
      </c>
      <c r="K113" s="8">
        <f t="shared" si="11"/>
        <v>264.9960833</v>
      </c>
      <c r="L113" s="6">
        <f t="shared" si="12"/>
        <v>13.04377386</v>
      </c>
      <c r="M113" s="8">
        <f t="shared" si="3"/>
        <v>22.76328914</v>
      </c>
      <c r="N113" s="29" t="s">
        <v>48</v>
      </c>
      <c r="O113" s="9"/>
      <c r="P113" s="10" t="s">
        <v>48</v>
      </c>
      <c r="Q113" s="10"/>
      <c r="R113" s="11"/>
      <c r="S113" s="7">
        <f t="shared" si="4"/>
        <v>1.004763615</v>
      </c>
      <c r="T113" s="7">
        <f t="shared" si="13"/>
        <v>2.477796552</v>
      </c>
      <c r="U113" s="13">
        <f t="shared" si="5"/>
        <v>0.09010455156</v>
      </c>
      <c r="V113" s="13">
        <f t="shared" si="6"/>
        <v>0.05214439453</v>
      </c>
      <c r="W113" s="13">
        <f t="shared" si="7"/>
        <v>0.03796015703</v>
      </c>
      <c r="X113" s="13">
        <f t="shared" si="8"/>
        <v>-0.000168859985</v>
      </c>
      <c r="Y113" s="14"/>
      <c r="Z113" s="30"/>
    </row>
    <row r="114" ht="12.75" customHeight="1">
      <c r="A114" s="4">
        <v>1879.1</v>
      </c>
      <c r="B114" s="5">
        <v>4.68</v>
      </c>
      <c r="C114" s="6">
        <v>0.1967</v>
      </c>
      <c r="D114" s="6">
        <f t="shared" si="9"/>
        <v>0.6567</v>
      </c>
      <c r="E114" s="5">
        <v>0.3683</v>
      </c>
      <c r="F114" s="5">
        <v>8.94367438</v>
      </c>
      <c r="G114" s="6">
        <f t="shared" si="10"/>
        <v>1879.791667</v>
      </c>
      <c r="H114" s="7">
        <f>H105*3/12+H117*9/12</f>
        <v>4.07</v>
      </c>
      <c r="I114" s="6">
        <f t="shared" si="1"/>
        <v>159.4418512</v>
      </c>
      <c r="J114" s="6">
        <f t="shared" si="2"/>
        <v>6.70132738</v>
      </c>
      <c r="K114" s="8">
        <f t="shared" si="11"/>
        <v>279.2238673</v>
      </c>
      <c r="L114" s="6">
        <f t="shared" si="12"/>
        <v>12.54752859</v>
      </c>
      <c r="M114" s="8">
        <f t="shared" si="3"/>
        <v>21.97396375</v>
      </c>
      <c r="N114" s="29" t="s">
        <v>48</v>
      </c>
      <c r="O114" s="9"/>
      <c r="P114" s="10" t="s">
        <v>48</v>
      </c>
      <c r="Q114" s="10"/>
      <c r="R114" s="11"/>
      <c r="S114" s="7">
        <f t="shared" si="4"/>
        <v>1.004750779</v>
      </c>
      <c r="T114" s="7">
        <f t="shared" si="13"/>
        <v>2.357169261</v>
      </c>
      <c r="U114" s="13">
        <f t="shared" si="5"/>
        <v>0.08280008984</v>
      </c>
      <c r="V114" s="13">
        <f t="shared" si="6"/>
        <v>0.05773258124</v>
      </c>
      <c r="W114" s="13">
        <f t="shared" si="7"/>
        <v>0.0250675086</v>
      </c>
      <c r="X114" s="13">
        <f t="shared" si="8"/>
        <v>-0.0001677879427</v>
      </c>
      <c r="Y114" s="14"/>
      <c r="Z114" s="30"/>
    </row>
    <row r="115" ht="12.75" customHeight="1">
      <c r="A115" s="4">
        <v>1879.11</v>
      </c>
      <c r="B115" s="5">
        <v>4.93</v>
      </c>
      <c r="C115" s="6">
        <v>0.1983</v>
      </c>
      <c r="D115" s="6">
        <f t="shared" si="9"/>
        <v>0.4483</v>
      </c>
      <c r="E115" s="5">
        <v>0.3742</v>
      </c>
      <c r="F115" s="5">
        <v>9.419419835</v>
      </c>
      <c r="G115" s="6">
        <f t="shared" si="10"/>
        <v>1879.875</v>
      </c>
      <c r="H115" s="7">
        <f>H105*2/12+H117*10/12</f>
        <v>4.053333333</v>
      </c>
      <c r="I115" s="6">
        <f t="shared" si="1"/>
        <v>159.4759578</v>
      </c>
      <c r="J115" s="6">
        <f t="shared" si="2"/>
        <v>6.414621182</v>
      </c>
      <c r="K115" s="8">
        <f t="shared" si="11"/>
        <v>280.2197349</v>
      </c>
      <c r="L115" s="6">
        <f t="shared" si="12"/>
        <v>12.10464572</v>
      </c>
      <c r="M115" s="8">
        <f t="shared" si="3"/>
        <v>21.2694168</v>
      </c>
      <c r="N115" s="29" t="s">
        <v>48</v>
      </c>
      <c r="O115" s="9"/>
      <c r="P115" s="10" t="s">
        <v>48</v>
      </c>
      <c r="Q115" s="10"/>
      <c r="R115" s="11"/>
      <c r="S115" s="7">
        <f t="shared" si="4"/>
        <v>1.004737945</v>
      </c>
      <c r="T115" s="7">
        <f t="shared" si="13"/>
        <v>2.248748805</v>
      </c>
      <c r="U115" s="13">
        <f t="shared" si="5"/>
        <v>0.08177957154</v>
      </c>
      <c r="V115" s="13">
        <f t="shared" si="6"/>
        <v>0.06305032386</v>
      </c>
      <c r="W115" s="13">
        <f t="shared" si="7"/>
        <v>0.01872924768</v>
      </c>
      <c r="X115" s="13">
        <f t="shared" si="8"/>
        <v>-0.0001667159961</v>
      </c>
      <c r="Y115" s="14"/>
      <c r="Z115" s="30"/>
    </row>
    <row r="116" ht="12.75" customHeight="1">
      <c r="A116" s="4">
        <v>1879.12</v>
      </c>
      <c r="B116" s="5">
        <v>4.92</v>
      </c>
      <c r="C116" s="6">
        <v>0.2</v>
      </c>
      <c r="D116" s="6">
        <f t="shared" si="9"/>
        <v>0.19</v>
      </c>
      <c r="E116" s="5">
        <v>0.38</v>
      </c>
      <c r="F116" s="5">
        <v>9.704834711</v>
      </c>
      <c r="G116" s="6">
        <f t="shared" si="10"/>
        <v>1879.958333</v>
      </c>
      <c r="H116" s="7">
        <f>H105*1/12+H117*11/12</f>
        <v>4.036666667</v>
      </c>
      <c r="I116" s="6">
        <f t="shared" si="1"/>
        <v>154.4718735</v>
      </c>
      <c r="J116" s="6">
        <f t="shared" si="2"/>
        <v>6.279344452</v>
      </c>
      <c r="K116" s="8">
        <f t="shared" si="11"/>
        <v>272.3463842</v>
      </c>
      <c r="L116" s="6">
        <f t="shared" si="12"/>
        <v>11.93075446</v>
      </c>
      <c r="M116" s="8">
        <f t="shared" si="3"/>
        <v>21.03488333</v>
      </c>
      <c r="N116" s="29" t="s">
        <v>48</v>
      </c>
      <c r="O116" s="9"/>
      <c r="P116" s="10" t="s">
        <v>48</v>
      </c>
      <c r="Q116" s="10"/>
      <c r="R116" s="11"/>
      <c r="S116" s="7">
        <f t="shared" si="4"/>
        <v>1.004725112</v>
      </c>
      <c r="T116" s="7">
        <f t="shared" si="13"/>
        <v>2.192955208</v>
      </c>
      <c r="U116" s="13">
        <f t="shared" si="5"/>
        <v>0.08330007728</v>
      </c>
      <c r="V116" s="13">
        <f t="shared" si="6"/>
        <v>0.06474328622</v>
      </c>
      <c r="W116" s="13">
        <f t="shared" si="7"/>
        <v>0.01855679106</v>
      </c>
      <c r="X116" s="13">
        <f t="shared" si="8"/>
        <v>-0.0001656441454</v>
      </c>
      <c r="Y116" s="14"/>
      <c r="Z116" s="30"/>
    </row>
    <row r="117" ht="12.75" customHeight="1">
      <c r="A117" s="4">
        <v>1880.01</v>
      </c>
      <c r="B117" s="5">
        <v>5.11</v>
      </c>
      <c r="C117" s="6">
        <v>0.205</v>
      </c>
      <c r="D117" s="6">
        <f t="shared" si="9"/>
        <v>0.395</v>
      </c>
      <c r="E117" s="5">
        <v>0.3892</v>
      </c>
      <c r="F117" s="5">
        <v>9.990330579</v>
      </c>
      <c r="G117" s="6">
        <f t="shared" si="10"/>
        <v>1880.041667</v>
      </c>
      <c r="H117" s="7">
        <v>4.02</v>
      </c>
      <c r="I117" s="6">
        <f t="shared" si="1"/>
        <v>155.8524002</v>
      </c>
      <c r="J117" s="6">
        <f t="shared" si="2"/>
        <v>6.252395705</v>
      </c>
      <c r="K117" s="8">
        <f t="shared" si="11"/>
        <v>275.6989875</v>
      </c>
      <c r="L117" s="6">
        <f t="shared" si="12"/>
        <v>11.87040199</v>
      </c>
      <c r="M117" s="8">
        <f t="shared" si="3"/>
        <v>20.99844343</v>
      </c>
      <c r="N117" s="29" t="s">
        <v>48</v>
      </c>
      <c r="O117" s="9"/>
      <c r="P117" s="10" t="s">
        <v>48</v>
      </c>
      <c r="Q117" s="10"/>
      <c r="R117" s="11"/>
      <c r="S117" s="7">
        <f t="shared" si="4"/>
        <v>1.005530664</v>
      </c>
      <c r="T117" s="7">
        <f t="shared" si="13"/>
        <v>2.140352489</v>
      </c>
      <c r="U117" s="13">
        <f t="shared" si="5"/>
        <v>0.08623703204</v>
      </c>
      <c r="V117" s="13">
        <f t="shared" si="6"/>
        <v>0.07029751574</v>
      </c>
      <c r="W117" s="13">
        <f t="shared" si="7"/>
        <v>0.01593951631</v>
      </c>
      <c r="X117" s="13">
        <f t="shared" si="8"/>
        <v>-0.0004064557233</v>
      </c>
      <c r="Y117" s="14"/>
      <c r="Z117" s="30"/>
    </row>
    <row r="118" ht="12.75" customHeight="1">
      <c r="A118" s="4">
        <v>1880.02</v>
      </c>
      <c r="B118" s="5">
        <v>5.2</v>
      </c>
      <c r="C118" s="6">
        <v>0.21</v>
      </c>
      <c r="D118" s="6">
        <f t="shared" si="9"/>
        <v>0.3</v>
      </c>
      <c r="E118" s="5">
        <v>0.3983</v>
      </c>
      <c r="F118" s="5">
        <v>9.990330579</v>
      </c>
      <c r="G118" s="6">
        <f t="shared" si="10"/>
        <v>1880.125</v>
      </c>
      <c r="H118" s="7">
        <f>H117*11/12+H129*1/12</f>
        <v>3.993333333</v>
      </c>
      <c r="I118" s="6">
        <f t="shared" si="1"/>
        <v>158.5973545</v>
      </c>
      <c r="J118" s="6">
        <f t="shared" si="2"/>
        <v>6.404893161</v>
      </c>
      <c r="K118" s="8">
        <f t="shared" si="11"/>
        <v>281.4989172</v>
      </c>
      <c r="L118" s="6">
        <f t="shared" si="12"/>
        <v>12.14794736</v>
      </c>
      <c r="M118" s="8">
        <f t="shared" si="3"/>
        <v>21.56173437</v>
      </c>
      <c r="N118" s="29" t="s">
        <v>48</v>
      </c>
      <c r="O118" s="9"/>
      <c r="P118" s="10" t="s">
        <v>48</v>
      </c>
      <c r="Q118" s="10"/>
      <c r="R118" s="11"/>
      <c r="S118" s="7">
        <f t="shared" si="4"/>
        <v>1.005511153</v>
      </c>
      <c r="T118" s="7">
        <f t="shared" si="13"/>
        <v>2.15219006</v>
      </c>
      <c r="U118" s="13">
        <f t="shared" si="5"/>
        <v>0.08313550009</v>
      </c>
      <c r="V118" s="13">
        <f t="shared" si="6"/>
        <v>0.06986248719</v>
      </c>
      <c r="W118" s="13">
        <f t="shared" si="7"/>
        <v>0.0132730129</v>
      </c>
      <c r="X118" s="13">
        <f t="shared" si="8"/>
        <v>-0.0004030203803</v>
      </c>
      <c r="Y118" s="14"/>
      <c r="Z118" s="30"/>
    </row>
    <row r="119" ht="12.75" customHeight="1">
      <c r="A119" s="4">
        <v>1880.03</v>
      </c>
      <c r="B119" s="5">
        <v>5.3</v>
      </c>
      <c r="C119" s="6">
        <v>0.215</v>
      </c>
      <c r="D119" s="6">
        <f t="shared" si="9"/>
        <v>0.315</v>
      </c>
      <c r="E119" s="5">
        <v>0.4075</v>
      </c>
      <c r="F119" s="5">
        <v>10.08541488</v>
      </c>
      <c r="G119" s="6">
        <f t="shared" si="10"/>
        <v>1880.208333</v>
      </c>
      <c r="H119" s="7">
        <f>H117*10/12+H129*2/12</f>
        <v>3.966666667</v>
      </c>
      <c r="I119" s="6">
        <f t="shared" si="1"/>
        <v>160.1233087</v>
      </c>
      <c r="J119" s="6">
        <f t="shared" si="2"/>
        <v>6.495568182</v>
      </c>
      <c r="K119" s="8">
        <f t="shared" si="11"/>
        <v>285.1681404</v>
      </c>
      <c r="L119" s="6">
        <f t="shared" si="12"/>
        <v>12.3113676</v>
      </c>
      <c r="M119" s="8">
        <f t="shared" si="3"/>
        <v>21.92566362</v>
      </c>
      <c r="N119" s="29" t="s">
        <v>48</v>
      </c>
      <c r="O119" s="9"/>
      <c r="P119" s="10" t="s">
        <v>48</v>
      </c>
      <c r="Q119" s="10"/>
      <c r="R119" s="11"/>
      <c r="S119" s="7">
        <f t="shared" si="4"/>
        <v>1.005491647</v>
      </c>
      <c r="T119" s="7">
        <f t="shared" si="13"/>
        <v>2.143648647</v>
      </c>
      <c r="U119" s="13">
        <f t="shared" si="5"/>
        <v>0.08129234208</v>
      </c>
      <c r="V119" s="13">
        <f t="shared" si="6"/>
        <v>0.07044482301</v>
      </c>
      <c r="W119" s="13">
        <f t="shared" si="7"/>
        <v>0.01084751906</v>
      </c>
      <c r="X119" s="13">
        <f t="shared" si="8"/>
        <v>-0.0003995855948</v>
      </c>
      <c r="Y119" s="14"/>
      <c r="Z119" s="30"/>
    </row>
    <row r="120" ht="12.75" customHeight="1">
      <c r="A120" s="4">
        <v>1880.04</v>
      </c>
      <c r="B120" s="5">
        <v>5.18</v>
      </c>
      <c r="C120" s="6">
        <v>0.22</v>
      </c>
      <c r="D120" s="6">
        <f t="shared" si="9"/>
        <v>0.1</v>
      </c>
      <c r="E120" s="5">
        <v>0.4167</v>
      </c>
      <c r="F120" s="5">
        <v>9.704834711</v>
      </c>
      <c r="G120" s="6">
        <f t="shared" si="10"/>
        <v>1880.291667</v>
      </c>
      <c r="H120" s="7">
        <f>H117*9/12+H129*3/12</f>
        <v>3.94</v>
      </c>
      <c r="I120" s="6">
        <f t="shared" si="1"/>
        <v>162.6350213</v>
      </c>
      <c r="J120" s="6">
        <f t="shared" si="2"/>
        <v>6.907278897</v>
      </c>
      <c r="K120" s="8">
        <f t="shared" si="11"/>
        <v>290.6664347</v>
      </c>
      <c r="L120" s="6">
        <f t="shared" si="12"/>
        <v>13.08301417</v>
      </c>
      <c r="M120" s="8">
        <f t="shared" si="3"/>
        <v>23.38237516</v>
      </c>
      <c r="N120" s="29" t="s">
        <v>48</v>
      </c>
      <c r="O120" s="9"/>
      <c r="P120" s="10" t="s">
        <v>48</v>
      </c>
      <c r="Q120" s="10"/>
      <c r="R120" s="11"/>
      <c r="S120" s="7">
        <f t="shared" si="4"/>
        <v>1.005472146</v>
      </c>
      <c r="T120" s="7">
        <f t="shared" si="13"/>
        <v>2.239946763</v>
      </c>
      <c r="U120" s="13">
        <f t="shared" si="5"/>
        <v>0.08182419961</v>
      </c>
      <c r="V120" s="13">
        <f t="shared" si="6"/>
        <v>0.06590905379</v>
      </c>
      <c r="W120" s="13">
        <f t="shared" si="7"/>
        <v>0.01591514582</v>
      </c>
      <c r="X120" s="13">
        <f t="shared" si="8"/>
        <v>-0.0003961513678</v>
      </c>
      <c r="Y120" s="14"/>
      <c r="Z120" s="30"/>
    </row>
    <row r="121" ht="12.75" customHeight="1">
      <c r="A121" s="4">
        <v>1880.05</v>
      </c>
      <c r="B121" s="5">
        <v>4.77</v>
      </c>
      <c r="C121" s="6">
        <v>0.225</v>
      </c>
      <c r="D121" s="6">
        <f t="shared" si="9"/>
        <v>-0.185</v>
      </c>
      <c r="E121" s="5">
        <v>0.4258</v>
      </c>
      <c r="F121" s="5">
        <v>9.419419835</v>
      </c>
      <c r="G121" s="6">
        <f t="shared" si="10"/>
        <v>1880.375</v>
      </c>
      <c r="H121" s="7">
        <f>H117*8/12+H129*4/12</f>
        <v>3.913333333</v>
      </c>
      <c r="I121" s="6">
        <f t="shared" si="1"/>
        <v>154.3002675</v>
      </c>
      <c r="J121" s="6">
        <f t="shared" si="2"/>
        <v>7.278314504</v>
      </c>
      <c r="K121" s="8">
        <f t="shared" si="11"/>
        <v>276.8543027</v>
      </c>
      <c r="L121" s="6">
        <f t="shared" si="12"/>
        <v>13.77380585</v>
      </c>
      <c r="M121" s="8">
        <f t="shared" si="3"/>
        <v>24.71374468</v>
      </c>
      <c r="N121" s="29" t="s">
        <v>48</v>
      </c>
      <c r="O121" s="9"/>
      <c r="P121" s="10" t="s">
        <v>48</v>
      </c>
      <c r="Q121" s="10"/>
      <c r="R121" s="11"/>
      <c r="S121" s="7">
        <f t="shared" si="4"/>
        <v>1.005452649</v>
      </c>
      <c r="T121" s="7">
        <f t="shared" si="13"/>
        <v>2.320447405</v>
      </c>
      <c r="U121" s="13">
        <f t="shared" si="5"/>
        <v>0.09065595244</v>
      </c>
      <c r="V121" s="13">
        <f t="shared" si="6"/>
        <v>0.06099220903</v>
      </c>
      <c r="W121" s="13">
        <f t="shared" si="7"/>
        <v>0.02966374341</v>
      </c>
      <c r="X121" s="13">
        <f t="shared" si="8"/>
        <v>-0.0003927177</v>
      </c>
      <c r="Y121" s="14"/>
      <c r="Z121" s="30"/>
    </row>
    <row r="122" ht="12.75" customHeight="1">
      <c r="A122" s="4">
        <v>1880.06</v>
      </c>
      <c r="B122" s="5">
        <v>4.79</v>
      </c>
      <c r="C122" s="6">
        <v>0.23</v>
      </c>
      <c r="D122" s="6">
        <f t="shared" si="9"/>
        <v>0.25</v>
      </c>
      <c r="E122" s="5">
        <v>0.435</v>
      </c>
      <c r="F122" s="5">
        <v>9.229089256</v>
      </c>
      <c r="G122" s="6">
        <f t="shared" si="10"/>
        <v>1880.458333</v>
      </c>
      <c r="H122" s="7">
        <f>H117*7/12+H129*5/12</f>
        <v>3.886666667</v>
      </c>
      <c r="I122" s="6">
        <f t="shared" si="1"/>
        <v>158.1426899</v>
      </c>
      <c r="J122" s="6">
        <f t="shared" si="2"/>
        <v>7.593490328</v>
      </c>
      <c r="K122" s="8">
        <f t="shared" si="11"/>
        <v>284.8839845</v>
      </c>
      <c r="L122" s="6">
        <f t="shared" si="12"/>
        <v>14.36160127</v>
      </c>
      <c r="M122" s="8">
        <f t="shared" si="3"/>
        <v>25.87151008</v>
      </c>
      <c r="N122" s="29" t="s">
        <v>48</v>
      </c>
      <c r="O122" s="9"/>
      <c r="P122" s="10" t="s">
        <v>48</v>
      </c>
      <c r="Q122" s="10"/>
      <c r="R122" s="11"/>
      <c r="S122" s="7">
        <f t="shared" si="4"/>
        <v>1.005433157</v>
      </c>
      <c r="T122" s="7">
        <f t="shared" si="13"/>
        <v>2.381215276</v>
      </c>
      <c r="U122" s="13">
        <f t="shared" si="5"/>
        <v>0.08712214361</v>
      </c>
      <c r="V122" s="13">
        <f t="shared" si="6"/>
        <v>0.05841278053</v>
      </c>
      <c r="W122" s="13">
        <f t="shared" si="7"/>
        <v>0.02870936309</v>
      </c>
      <c r="X122" s="13">
        <f t="shared" si="8"/>
        <v>-0.0003892845922</v>
      </c>
      <c r="Y122" s="14"/>
      <c r="Z122" s="30"/>
    </row>
    <row r="123" ht="12.75" customHeight="1">
      <c r="A123" s="4">
        <v>1880.07</v>
      </c>
      <c r="B123" s="5">
        <v>5.01</v>
      </c>
      <c r="C123" s="6">
        <v>0.235</v>
      </c>
      <c r="D123" s="6">
        <f t="shared" si="9"/>
        <v>0.455</v>
      </c>
      <c r="E123" s="5">
        <v>0.4442</v>
      </c>
      <c r="F123" s="5">
        <v>9.229089256</v>
      </c>
      <c r="G123" s="6">
        <f t="shared" si="10"/>
        <v>1880.541667</v>
      </c>
      <c r="H123" s="7">
        <f>H117*6/12+H129*6/12</f>
        <v>3.86</v>
      </c>
      <c r="I123" s="6">
        <f t="shared" si="1"/>
        <v>165.4060284</v>
      </c>
      <c r="J123" s="6">
        <f t="shared" si="2"/>
        <v>7.758566205</v>
      </c>
      <c r="K123" s="8">
        <f t="shared" si="11"/>
        <v>299.13314</v>
      </c>
      <c r="L123" s="6">
        <f t="shared" si="12"/>
        <v>14.66534089</v>
      </c>
      <c r="M123" s="8">
        <f t="shared" si="3"/>
        <v>26.52194427</v>
      </c>
      <c r="N123" s="29" t="s">
        <v>48</v>
      </c>
      <c r="O123" s="9"/>
      <c r="P123" s="10" t="s">
        <v>48</v>
      </c>
      <c r="Q123" s="10"/>
      <c r="R123" s="11"/>
      <c r="S123" s="7">
        <f t="shared" si="4"/>
        <v>1.00541367</v>
      </c>
      <c r="T123" s="7">
        <f t="shared" si="13"/>
        <v>2.394152792</v>
      </c>
      <c r="U123" s="13">
        <f t="shared" si="5"/>
        <v>0.08140838182</v>
      </c>
      <c r="V123" s="13">
        <f t="shared" si="6"/>
        <v>0.05800075674</v>
      </c>
      <c r="W123" s="13">
        <f t="shared" si="7"/>
        <v>0.02340762508</v>
      </c>
      <c r="X123" s="13">
        <f t="shared" si="8"/>
        <v>-0.0003858520452</v>
      </c>
      <c r="Y123" s="14"/>
      <c r="Z123" s="30"/>
    </row>
    <row r="124" ht="12.75" customHeight="1">
      <c r="A124" s="4">
        <v>1880.08</v>
      </c>
      <c r="B124" s="5">
        <v>5.19</v>
      </c>
      <c r="C124" s="6">
        <v>0.24</v>
      </c>
      <c r="D124" s="6">
        <f t="shared" si="9"/>
        <v>0.42</v>
      </c>
      <c r="E124" s="5">
        <v>0.4533</v>
      </c>
      <c r="F124" s="5">
        <v>9.229089256</v>
      </c>
      <c r="G124" s="6">
        <f t="shared" si="10"/>
        <v>1880.625</v>
      </c>
      <c r="H124" s="7">
        <f>H117*5/12+H129*7/12</f>
        <v>3.833333333</v>
      </c>
      <c r="I124" s="6">
        <f t="shared" si="1"/>
        <v>171.34876</v>
      </c>
      <c r="J124" s="6">
        <f t="shared" si="2"/>
        <v>7.923642081</v>
      </c>
      <c r="K124" s="8">
        <f t="shared" si="11"/>
        <v>311.0745827</v>
      </c>
      <c r="L124" s="6">
        <f t="shared" si="12"/>
        <v>14.96577898</v>
      </c>
      <c r="M124" s="8">
        <f t="shared" si="3"/>
        <v>27.16957771</v>
      </c>
      <c r="N124" s="29" t="s">
        <v>48</v>
      </c>
      <c r="O124" s="9"/>
      <c r="P124" s="10" t="s">
        <v>48</v>
      </c>
      <c r="Q124" s="10"/>
      <c r="R124" s="11"/>
      <c r="S124" s="7">
        <f t="shared" si="4"/>
        <v>1.005394187</v>
      </c>
      <c r="T124" s="7">
        <f t="shared" si="13"/>
        <v>2.407113944</v>
      </c>
      <c r="U124" s="13">
        <f t="shared" si="5"/>
        <v>0.07109000398</v>
      </c>
      <c r="V124" s="13">
        <f t="shared" si="6"/>
        <v>0.05375326391</v>
      </c>
      <c r="W124" s="13">
        <f t="shared" si="7"/>
        <v>0.01733674007</v>
      </c>
      <c r="X124" s="13">
        <f t="shared" si="8"/>
        <v>-0.0003824200599</v>
      </c>
      <c r="Y124" s="14"/>
      <c r="Z124" s="30"/>
    </row>
    <row r="125" ht="12.75" customHeight="1">
      <c r="A125" s="4">
        <v>1880.09</v>
      </c>
      <c r="B125" s="5">
        <v>5.18</v>
      </c>
      <c r="C125" s="6">
        <v>0.245</v>
      </c>
      <c r="D125" s="6">
        <f t="shared" si="9"/>
        <v>0.235</v>
      </c>
      <c r="E125" s="5">
        <v>0.4625</v>
      </c>
      <c r="F125" s="5">
        <v>9.324254545</v>
      </c>
      <c r="G125" s="6">
        <f t="shared" si="10"/>
        <v>1880.708333</v>
      </c>
      <c r="H125" s="7">
        <f>H117*4/12+H129*8/12</f>
        <v>3.806666667</v>
      </c>
      <c r="I125" s="6">
        <f t="shared" si="1"/>
        <v>169.2731566</v>
      </c>
      <c r="J125" s="6">
        <f t="shared" si="2"/>
        <v>8.006162813</v>
      </c>
      <c r="K125" s="8">
        <f t="shared" si="11"/>
        <v>308.5176652</v>
      </c>
      <c r="L125" s="6">
        <f t="shared" si="12"/>
        <v>15.1136747</v>
      </c>
      <c r="M125" s="8">
        <f t="shared" si="3"/>
        <v>27.54622011</v>
      </c>
      <c r="N125" s="29" t="s">
        <v>48</v>
      </c>
      <c r="O125" s="9"/>
      <c r="P125" s="10" t="s">
        <v>48</v>
      </c>
      <c r="Q125" s="10"/>
      <c r="R125" s="11"/>
      <c r="S125" s="7">
        <f t="shared" si="4"/>
        <v>1.005374709</v>
      </c>
      <c r="T125" s="7">
        <f t="shared" si="13"/>
        <v>2.395398338</v>
      </c>
      <c r="U125" s="13">
        <f t="shared" si="5"/>
        <v>0.06927958463</v>
      </c>
      <c r="V125" s="13">
        <f t="shared" si="6"/>
        <v>0.05318426758</v>
      </c>
      <c r="W125" s="13">
        <f t="shared" si="7"/>
        <v>0.01609531705</v>
      </c>
      <c r="X125" s="13">
        <f t="shared" si="8"/>
        <v>-0.000378988637</v>
      </c>
      <c r="Y125" s="14"/>
      <c r="Z125" s="30"/>
    </row>
    <row r="126" ht="12.75" customHeight="1">
      <c r="A126" s="4">
        <v>1880.1</v>
      </c>
      <c r="B126" s="5">
        <v>5.33</v>
      </c>
      <c r="C126" s="6">
        <v>0.25</v>
      </c>
      <c r="D126" s="6">
        <f t="shared" si="9"/>
        <v>0.4</v>
      </c>
      <c r="E126" s="5">
        <v>0.4717</v>
      </c>
      <c r="F126" s="5">
        <v>9.324254545</v>
      </c>
      <c r="G126" s="6">
        <f t="shared" si="10"/>
        <v>1880.791667</v>
      </c>
      <c r="H126" s="7">
        <f>H117*3/12+H129*9/12</f>
        <v>3.78</v>
      </c>
      <c r="I126" s="6">
        <f t="shared" si="1"/>
        <v>174.174889</v>
      </c>
      <c r="J126" s="6">
        <f t="shared" si="2"/>
        <v>8.169553891</v>
      </c>
      <c r="K126" s="8">
        <f t="shared" si="11"/>
        <v>318.6923951</v>
      </c>
      <c r="L126" s="6">
        <f t="shared" si="12"/>
        <v>15.41431428</v>
      </c>
      <c r="M126" s="8">
        <f t="shared" si="3"/>
        <v>28.20397801</v>
      </c>
      <c r="N126" s="29" t="s">
        <v>48</v>
      </c>
      <c r="O126" s="9"/>
      <c r="P126" s="10" t="s">
        <v>48</v>
      </c>
      <c r="Q126" s="10"/>
      <c r="R126" s="11"/>
      <c r="S126" s="7">
        <f t="shared" si="4"/>
        <v>1.005355236</v>
      </c>
      <c r="T126" s="7">
        <f t="shared" si="13"/>
        <v>2.408272907</v>
      </c>
      <c r="U126" s="13">
        <f t="shared" si="5"/>
        <v>0.06128925706</v>
      </c>
      <c r="V126" s="13">
        <f t="shared" si="6"/>
        <v>0.0527851227</v>
      </c>
      <c r="W126" s="13">
        <f t="shared" si="7"/>
        <v>0.008504134358</v>
      </c>
      <c r="X126" s="13">
        <f t="shared" si="8"/>
        <v>-0.0003755577774</v>
      </c>
      <c r="Y126" s="14"/>
      <c r="Z126" s="30"/>
    </row>
    <row r="127" ht="12.75" customHeight="1">
      <c r="A127" s="4">
        <v>1880.11</v>
      </c>
      <c r="B127" s="5">
        <v>5.61</v>
      </c>
      <c r="C127" s="6">
        <v>0.255</v>
      </c>
      <c r="D127" s="6">
        <f t="shared" si="9"/>
        <v>0.535</v>
      </c>
      <c r="E127" s="5">
        <v>0.4808</v>
      </c>
      <c r="F127" s="5">
        <v>9.419419835</v>
      </c>
      <c r="G127" s="6">
        <f t="shared" si="10"/>
        <v>1880.875</v>
      </c>
      <c r="H127" s="7">
        <f>H117*2/12+H129*10/12</f>
        <v>3.753333333</v>
      </c>
      <c r="I127" s="6">
        <f t="shared" si="1"/>
        <v>181.4726416</v>
      </c>
      <c r="J127" s="6">
        <f t="shared" si="2"/>
        <v>8.248756437</v>
      </c>
      <c r="K127" s="8">
        <f t="shared" si="11"/>
        <v>333.3030332</v>
      </c>
      <c r="L127" s="6">
        <f t="shared" si="12"/>
        <v>15.55294939</v>
      </c>
      <c r="M127" s="8">
        <f t="shared" si="3"/>
        <v>28.56543643</v>
      </c>
      <c r="N127" s="29" t="s">
        <v>48</v>
      </c>
      <c r="O127" s="9"/>
      <c r="P127" s="10" t="s">
        <v>48</v>
      </c>
      <c r="Q127" s="10"/>
      <c r="R127" s="11"/>
      <c r="S127" s="7">
        <f t="shared" si="4"/>
        <v>1.005335768</v>
      </c>
      <c r="T127" s="7">
        <f t="shared" si="13"/>
        <v>2.39670847</v>
      </c>
      <c r="U127" s="13">
        <f t="shared" si="5"/>
        <v>0.05149091659</v>
      </c>
      <c r="V127" s="13">
        <f t="shared" si="6"/>
        <v>0.05597025674</v>
      </c>
      <c r="W127" s="13">
        <f t="shared" si="7"/>
        <v>-0.004479340145</v>
      </c>
      <c r="X127" s="13">
        <f t="shared" si="8"/>
        <v>-0.000372127482</v>
      </c>
      <c r="Y127" s="14"/>
      <c r="Z127" s="30"/>
    </row>
    <row r="128" ht="12.75" customHeight="1">
      <c r="A128" s="4">
        <v>1880.12</v>
      </c>
      <c r="B128" s="5">
        <v>5.84</v>
      </c>
      <c r="C128" s="6">
        <v>0.26</v>
      </c>
      <c r="D128" s="6">
        <f t="shared" si="9"/>
        <v>0.49</v>
      </c>
      <c r="E128" s="5">
        <v>0.49</v>
      </c>
      <c r="F128" s="5">
        <v>9.514585124</v>
      </c>
      <c r="G128" s="6">
        <f t="shared" si="10"/>
        <v>1880.958333</v>
      </c>
      <c r="H128" s="7">
        <f>H117*1/12+H129*11/12</f>
        <v>3.726666667</v>
      </c>
      <c r="I128" s="6">
        <f t="shared" si="1"/>
        <v>187.0231835</v>
      </c>
      <c r="J128" s="6">
        <f t="shared" si="2"/>
        <v>8.32637461</v>
      </c>
      <c r="K128" s="8">
        <f t="shared" si="11"/>
        <v>344.7718673</v>
      </c>
      <c r="L128" s="6">
        <f t="shared" si="12"/>
        <v>15.69201369</v>
      </c>
      <c r="M128" s="8">
        <f t="shared" si="3"/>
        <v>28.92777654</v>
      </c>
      <c r="N128" s="29" t="s">
        <v>48</v>
      </c>
      <c r="O128" s="9"/>
      <c r="P128" s="10" t="s">
        <v>48</v>
      </c>
      <c r="Q128" s="10"/>
      <c r="R128" s="11"/>
      <c r="S128" s="7">
        <f t="shared" si="4"/>
        <v>1.005316304</v>
      </c>
      <c r="T128" s="7">
        <f t="shared" si="13"/>
        <v>2.385396859</v>
      </c>
      <c r="U128" s="13">
        <f t="shared" si="5"/>
        <v>0.04588204326</v>
      </c>
      <c r="V128" s="13">
        <f t="shared" si="6"/>
        <v>0.05663894316</v>
      </c>
      <c r="W128" s="13">
        <f t="shared" si="7"/>
        <v>-0.01075689991</v>
      </c>
      <c r="X128" s="13">
        <f t="shared" si="8"/>
        <v>-0.0003686977514</v>
      </c>
      <c r="Y128" s="14"/>
      <c r="Z128" s="30"/>
    </row>
    <row r="129" ht="12.75" customHeight="1">
      <c r="A129" s="4">
        <v>1881.01</v>
      </c>
      <c r="B129" s="5">
        <v>6.19</v>
      </c>
      <c r="C129" s="6">
        <v>0.265</v>
      </c>
      <c r="D129" s="6">
        <f t="shared" si="9"/>
        <v>0.615</v>
      </c>
      <c r="E129" s="5">
        <v>0.4858</v>
      </c>
      <c r="F129" s="5">
        <v>9.419419835</v>
      </c>
      <c r="G129" s="6">
        <f t="shared" si="10"/>
        <v>1881.041667</v>
      </c>
      <c r="H129" s="7">
        <v>3.7</v>
      </c>
      <c r="I129" s="6">
        <f t="shared" si="1"/>
        <v>200.234519</v>
      </c>
      <c r="J129" s="6">
        <f t="shared" si="2"/>
        <v>8.572237082</v>
      </c>
      <c r="K129" s="8">
        <f t="shared" si="11"/>
        <v>370.4434742</v>
      </c>
      <c r="L129" s="6">
        <f t="shared" si="12"/>
        <v>15.71468971</v>
      </c>
      <c r="M129" s="8">
        <f t="shared" si="3"/>
        <v>29.0729305</v>
      </c>
      <c r="N129" s="29">
        <f t="shared" ref="N129:N1839" si="14">I129/AVERAGE(L9:L128)</f>
        <v>18.47403936</v>
      </c>
      <c r="O129" s="9"/>
      <c r="P129" s="10">
        <f t="shared" ref="P129:P1839" si="15">K129/AVERAGE(M9:M128)</f>
        <v>24.13513774</v>
      </c>
      <c r="Q129" s="10"/>
      <c r="R129" s="31">
        <f t="shared" ref="R129:R1839" si="16">1/N129-(H129/100-(((F129/F9)^(1/10))-1))</f>
        <v>-0.01048899992</v>
      </c>
      <c r="S129" s="7">
        <f t="shared" si="4"/>
        <v>1.003636193</v>
      </c>
      <c r="T129" s="7">
        <f t="shared" si="13"/>
        <v>2.422306367</v>
      </c>
      <c r="U129" s="13">
        <f t="shared" si="5"/>
        <v>0.04535327606</v>
      </c>
      <c r="V129" s="13">
        <f t="shared" si="6"/>
        <v>0.0564679655</v>
      </c>
      <c r="W129" s="13">
        <f t="shared" si="7"/>
        <v>-0.01111468944</v>
      </c>
      <c r="X129" s="13">
        <f t="shared" si="8"/>
        <v>-0.00004791860387</v>
      </c>
      <c r="Y129" s="14"/>
      <c r="Z129" s="30"/>
      <c r="AA129" s="30"/>
    </row>
    <row r="130" ht="12.75" customHeight="1">
      <c r="A130" s="4">
        <v>1881.02</v>
      </c>
      <c r="B130" s="5">
        <v>6.17</v>
      </c>
      <c r="C130" s="6">
        <v>0.27</v>
      </c>
      <c r="D130" s="6">
        <f t="shared" si="9"/>
        <v>0.25</v>
      </c>
      <c r="E130" s="5">
        <v>0.4817</v>
      </c>
      <c r="F130" s="5">
        <v>9.514585124</v>
      </c>
      <c r="G130" s="6">
        <f t="shared" si="10"/>
        <v>1881.125</v>
      </c>
      <c r="H130" s="7">
        <f>H129*11/12+H141*1/12</f>
        <v>3.693333333</v>
      </c>
      <c r="I130" s="6">
        <f t="shared" si="1"/>
        <v>197.5912744</v>
      </c>
      <c r="J130" s="6">
        <f t="shared" si="2"/>
        <v>8.646619787</v>
      </c>
      <c r="K130" s="8">
        <f t="shared" si="11"/>
        <v>366.8863999</v>
      </c>
      <c r="L130" s="6">
        <f t="shared" si="12"/>
        <v>15.42621019</v>
      </c>
      <c r="M130" s="8">
        <f t="shared" si="3"/>
        <v>28.64330289</v>
      </c>
      <c r="N130" s="29">
        <f t="shared" si="14"/>
        <v>18.14725816</v>
      </c>
      <c r="O130" s="9"/>
      <c r="P130" s="10">
        <f t="shared" si="15"/>
        <v>23.65550327</v>
      </c>
      <c r="Q130" s="10"/>
      <c r="R130" s="31">
        <f t="shared" si="16"/>
        <v>-0.01139283955</v>
      </c>
      <c r="S130" s="7">
        <f t="shared" si="4"/>
        <v>1.00363081</v>
      </c>
      <c r="T130" s="7">
        <f t="shared" si="13"/>
        <v>2.406798231</v>
      </c>
      <c r="U130" s="13">
        <f t="shared" si="5"/>
        <v>0.04677401903</v>
      </c>
      <c r="V130" s="13">
        <f t="shared" si="6"/>
        <v>0.05619874877</v>
      </c>
      <c r="W130" s="13">
        <f t="shared" si="7"/>
        <v>-0.009424729736</v>
      </c>
      <c r="X130" s="13">
        <f t="shared" si="8"/>
        <v>-0.00004751965529</v>
      </c>
      <c r="Y130" s="14"/>
      <c r="Z130" s="30"/>
      <c r="AA130" s="30"/>
    </row>
    <row r="131" ht="12.75" customHeight="1">
      <c r="A131" s="4">
        <v>1881.03</v>
      </c>
      <c r="B131" s="5">
        <v>6.24</v>
      </c>
      <c r="C131" s="6">
        <v>0.275</v>
      </c>
      <c r="D131" s="6">
        <f t="shared" si="9"/>
        <v>0.345</v>
      </c>
      <c r="E131" s="5">
        <v>0.4775</v>
      </c>
      <c r="F131" s="5">
        <v>9.514585124</v>
      </c>
      <c r="G131" s="6">
        <f t="shared" si="10"/>
        <v>1881.208333</v>
      </c>
      <c r="H131" s="7">
        <f>H129*10/12+H141*2/12</f>
        <v>3.686666667</v>
      </c>
      <c r="I131" s="6">
        <f t="shared" si="1"/>
        <v>199.8329906</v>
      </c>
      <c r="J131" s="6">
        <f t="shared" si="2"/>
        <v>8.806742376</v>
      </c>
      <c r="K131" s="8">
        <f t="shared" si="11"/>
        <v>372.411499</v>
      </c>
      <c r="L131" s="6">
        <f t="shared" si="12"/>
        <v>15.29170722</v>
      </c>
      <c r="M131" s="8">
        <f t="shared" si="3"/>
        <v>28.49783506</v>
      </c>
      <c r="N131" s="29">
        <f t="shared" si="14"/>
        <v>18.27011914</v>
      </c>
      <c r="O131" s="9"/>
      <c r="P131" s="10">
        <f t="shared" si="15"/>
        <v>23.76771289</v>
      </c>
      <c r="Q131" s="10"/>
      <c r="R131" s="31">
        <f t="shared" si="16"/>
        <v>-0.01312311808</v>
      </c>
      <c r="S131" s="7">
        <f t="shared" si="4"/>
        <v>1.003625427</v>
      </c>
      <c r="T131" s="7">
        <f t="shared" si="13"/>
        <v>2.415536859</v>
      </c>
      <c r="U131" s="13">
        <f t="shared" si="5"/>
        <v>0.0424225811</v>
      </c>
      <c r="V131" s="13">
        <f t="shared" si="6"/>
        <v>0.0548845138</v>
      </c>
      <c r="W131" s="13">
        <f t="shared" si="7"/>
        <v>-0.0124619327</v>
      </c>
      <c r="X131" s="13">
        <f t="shared" si="8"/>
        <v>-0.0000471207112</v>
      </c>
      <c r="Y131" s="14"/>
      <c r="Z131" s="30"/>
      <c r="AA131" s="30"/>
    </row>
    <row r="132" ht="12.75" customHeight="1">
      <c r="A132" s="4">
        <v>1881.04</v>
      </c>
      <c r="B132" s="5">
        <v>6.22</v>
      </c>
      <c r="C132" s="6">
        <v>0.28</v>
      </c>
      <c r="D132" s="6">
        <f t="shared" si="9"/>
        <v>0.26</v>
      </c>
      <c r="E132" s="5">
        <v>0.4733</v>
      </c>
      <c r="F132" s="5">
        <v>9.609669421</v>
      </c>
      <c r="G132" s="6">
        <f t="shared" si="10"/>
        <v>1881.291667</v>
      </c>
      <c r="H132" s="7">
        <f>H129*9/12+H141*3/12</f>
        <v>3.68</v>
      </c>
      <c r="I132" s="6">
        <f t="shared" si="1"/>
        <v>197.2215606</v>
      </c>
      <c r="J132" s="6">
        <f t="shared" si="2"/>
        <v>8.878140991</v>
      </c>
      <c r="K132" s="8">
        <f t="shared" si="11"/>
        <v>368.9235876</v>
      </c>
      <c r="L132" s="6">
        <f t="shared" si="12"/>
        <v>15.00722904</v>
      </c>
      <c r="M132" s="8">
        <f t="shared" si="3"/>
        <v>28.07259389</v>
      </c>
      <c r="N132" s="29">
        <f t="shared" si="14"/>
        <v>17.95010828</v>
      </c>
      <c r="O132" s="9"/>
      <c r="P132" s="10">
        <f t="shared" si="15"/>
        <v>23.30885012</v>
      </c>
      <c r="Q132" s="10"/>
      <c r="R132" s="31">
        <f t="shared" si="16"/>
        <v>-0.007503501722</v>
      </c>
      <c r="S132" s="7">
        <f t="shared" si="4"/>
        <v>1.003620045</v>
      </c>
      <c r="T132" s="7">
        <f t="shared" si="13"/>
        <v>2.400306674</v>
      </c>
      <c r="U132" s="13">
        <f t="shared" si="5"/>
        <v>0.04597073304</v>
      </c>
      <c r="V132" s="13">
        <f t="shared" si="6"/>
        <v>0.05463536056</v>
      </c>
      <c r="W132" s="13">
        <f t="shared" si="7"/>
        <v>-0.008664627519</v>
      </c>
      <c r="X132" s="13">
        <f t="shared" si="8"/>
        <v>-0.0000467217716</v>
      </c>
      <c r="Y132" s="14"/>
      <c r="Z132" s="30"/>
      <c r="AA132" s="30"/>
    </row>
    <row r="133" ht="12.75" customHeight="1">
      <c r="A133" s="4">
        <v>1881.05</v>
      </c>
      <c r="B133" s="5">
        <v>6.5</v>
      </c>
      <c r="C133" s="6">
        <v>0.285</v>
      </c>
      <c r="D133" s="6">
        <f t="shared" si="9"/>
        <v>0.565</v>
      </c>
      <c r="E133" s="5">
        <v>0.4692</v>
      </c>
      <c r="F133" s="5">
        <v>9.514585124</v>
      </c>
      <c r="G133" s="6">
        <f t="shared" si="10"/>
        <v>1881.375</v>
      </c>
      <c r="H133" s="7">
        <f>H129*8/12+H141*4/12</f>
        <v>3.673333333</v>
      </c>
      <c r="I133" s="6">
        <f t="shared" si="1"/>
        <v>208.1593652</v>
      </c>
      <c r="J133" s="6">
        <f t="shared" si="2"/>
        <v>9.126987553</v>
      </c>
      <c r="K133" s="8">
        <f t="shared" si="11"/>
        <v>390.8066458</v>
      </c>
      <c r="L133" s="6">
        <f t="shared" si="12"/>
        <v>15.02590372</v>
      </c>
      <c r="M133" s="8">
        <f t="shared" si="3"/>
        <v>28.21022742</v>
      </c>
      <c r="N133" s="29">
        <f t="shared" si="14"/>
        <v>18.86971869</v>
      </c>
      <c r="O133" s="9"/>
      <c r="P133" s="10">
        <f t="shared" si="15"/>
        <v>24.45668605</v>
      </c>
      <c r="Q133" s="10"/>
      <c r="R133" s="31">
        <f t="shared" si="16"/>
        <v>-0.008881089986</v>
      </c>
      <c r="S133" s="7">
        <f t="shared" si="4"/>
        <v>1.003614662</v>
      </c>
      <c r="T133" s="7">
        <f t="shared" si="13"/>
        <v>2.433070266</v>
      </c>
      <c r="U133" s="13">
        <f t="shared" si="5"/>
        <v>0.04115741734</v>
      </c>
      <c r="V133" s="13">
        <f t="shared" si="6"/>
        <v>0.05478552314</v>
      </c>
      <c r="W133" s="13">
        <f t="shared" si="7"/>
        <v>-0.01362810581</v>
      </c>
      <c r="X133" s="13">
        <f t="shared" si="8"/>
        <v>-0.0000463228365</v>
      </c>
      <c r="Y133" s="14"/>
      <c r="Z133" s="30"/>
      <c r="AA133" s="30"/>
    </row>
    <row r="134" ht="12.75" customHeight="1">
      <c r="A134" s="4">
        <v>1881.06</v>
      </c>
      <c r="B134" s="5">
        <v>6.58</v>
      </c>
      <c r="C134" s="6">
        <v>0.29</v>
      </c>
      <c r="D134" s="6">
        <f t="shared" si="9"/>
        <v>0.37</v>
      </c>
      <c r="E134" s="5">
        <v>0.465</v>
      </c>
      <c r="F134" s="5">
        <v>9.514585124</v>
      </c>
      <c r="G134" s="6">
        <f t="shared" si="10"/>
        <v>1881.458333</v>
      </c>
      <c r="H134" s="7">
        <f>H129*7/12+H141*5/12</f>
        <v>3.666666667</v>
      </c>
      <c r="I134" s="6">
        <f t="shared" si="1"/>
        <v>210.7213267</v>
      </c>
      <c r="J134" s="6">
        <f t="shared" si="2"/>
        <v>9.287110142</v>
      </c>
      <c r="K134" s="8">
        <f t="shared" si="11"/>
        <v>397.0695728</v>
      </c>
      <c r="L134" s="6">
        <f t="shared" si="12"/>
        <v>14.89140074</v>
      </c>
      <c r="M134" s="8">
        <f t="shared" si="3"/>
        <v>28.06038774</v>
      </c>
      <c r="N134" s="29">
        <f t="shared" si="14"/>
        <v>19.02871073</v>
      </c>
      <c r="O134" s="9"/>
      <c r="P134" s="10">
        <f t="shared" si="15"/>
        <v>24.61633067</v>
      </c>
      <c r="Q134" s="10"/>
      <c r="R134" s="31">
        <f t="shared" si="16"/>
        <v>-0.007732465434</v>
      </c>
      <c r="S134" s="7">
        <f t="shared" si="4"/>
        <v>1.003609279</v>
      </c>
      <c r="T134" s="7">
        <f t="shared" si="13"/>
        <v>2.441864992</v>
      </c>
      <c r="U134" s="13">
        <f t="shared" si="5"/>
        <v>0.04027935162</v>
      </c>
      <c r="V134" s="13">
        <f t="shared" si="6"/>
        <v>0.05728136877</v>
      </c>
      <c r="W134" s="13">
        <f t="shared" si="7"/>
        <v>-0.01700201716</v>
      </c>
      <c r="X134" s="13">
        <f t="shared" si="8"/>
        <v>-0.00004592390589</v>
      </c>
      <c r="Y134" s="14"/>
      <c r="Z134" s="30"/>
      <c r="AA134" s="30"/>
    </row>
    <row r="135" ht="12.75" customHeight="1">
      <c r="A135" s="4">
        <v>1881.07</v>
      </c>
      <c r="B135" s="5">
        <v>6.35</v>
      </c>
      <c r="C135" s="6">
        <v>0.295</v>
      </c>
      <c r="D135" s="6">
        <f t="shared" si="9"/>
        <v>0.065</v>
      </c>
      <c r="E135" s="5">
        <v>0.4608</v>
      </c>
      <c r="F135" s="5">
        <v>9.609669421</v>
      </c>
      <c r="G135" s="6">
        <f t="shared" si="10"/>
        <v>1881.541667</v>
      </c>
      <c r="H135" s="7">
        <f>H129*6/12+H141*6/12</f>
        <v>3.66</v>
      </c>
      <c r="I135" s="6">
        <f t="shared" si="1"/>
        <v>201.3435546</v>
      </c>
      <c r="J135" s="6">
        <f t="shared" si="2"/>
        <v>9.353755687</v>
      </c>
      <c r="K135" s="8">
        <f t="shared" si="11"/>
        <v>380.8675094</v>
      </c>
      <c r="L135" s="6">
        <f t="shared" si="12"/>
        <v>14.61088346</v>
      </c>
      <c r="M135" s="8">
        <f t="shared" si="3"/>
        <v>27.63838557</v>
      </c>
      <c r="N135" s="29">
        <f t="shared" si="14"/>
        <v>18.11636719</v>
      </c>
      <c r="O135" s="9"/>
      <c r="P135" s="10">
        <f t="shared" si="15"/>
        <v>23.39745543</v>
      </c>
      <c r="Q135" s="10"/>
      <c r="R135" s="31">
        <f t="shared" si="16"/>
        <v>-0.004047872141</v>
      </c>
      <c r="S135" s="7">
        <f t="shared" si="4"/>
        <v>1.003603897</v>
      </c>
      <c r="T135" s="7">
        <f t="shared" si="13"/>
        <v>2.426429766</v>
      </c>
      <c r="U135" s="13">
        <f t="shared" si="5"/>
        <v>0.0445672685</v>
      </c>
      <c r="V135" s="13">
        <f t="shared" si="6"/>
        <v>0.05958401113</v>
      </c>
      <c r="W135" s="13">
        <f t="shared" si="7"/>
        <v>-0.01501674263</v>
      </c>
      <c r="X135" s="13">
        <f t="shared" si="8"/>
        <v>-0.00004552497979</v>
      </c>
      <c r="Y135" s="14"/>
      <c r="Z135" s="30"/>
      <c r="AA135" s="30"/>
    </row>
    <row r="136" ht="12.75" customHeight="1">
      <c r="A136" s="4">
        <v>1881.08</v>
      </c>
      <c r="B136" s="5">
        <v>6.2</v>
      </c>
      <c r="C136" s="6">
        <v>0.3</v>
      </c>
      <c r="D136" s="6">
        <f t="shared" si="9"/>
        <v>0.15</v>
      </c>
      <c r="E136" s="5">
        <v>0.4567</v>
      </c>
      <c r="F136" s="5">
        <v>9.8</v>
      </c>
      <c r="G136" s="6">
        <f t="shared" si="10"/>
        <v>1881.625</v>
      </c>
      <c r="H136" s="7">
        <f>H129*5/12+H141*7/12</f>
        <v>3.653333333</v>
      </c>
      <c r="I136" s="6">
        <f t="shared" si="1"/>
        <v>192.7693878</v>
      </c>
      <c r="J136" s="6">
        <f t="shared" si="2"/>
        <v>9.32755102</v>
      </c>
      <c r="K136" s="8">
        <f t="shared" si="11"/>
        <v>366.1187144</v>
      </c>
      <c r="L136" s="6">
        <f t="shared" si="12"/>
        <v>14.19964184</v>
      </c>
      <c r="M136" s="8">
        <f t="shared" si="3"/>
        <v>26.96877691</v>
      </c>
      <c r="N136" s="29">
        <f t="shared" si="14"/>
        <v>17.28624355</v>
      </c>
      <c r="O136" s="9"/>
      <c r="P136" s="10">
        <f t="shared" si="15"/>
        <v>22.29430058</v>
      </c>
      <c r="Q136" s="10"/>
      <c r="R136" s="31">
        <f t="shared" si="16"/>
        <v>0.002143605223</v>
      </c>
      <c r="S136" s="7">
        <f t="shared" si="4"/>
        <v>1.003598515</v>
      </c>
      <c r="T136" s="7">
        <f t="shared" si="13"/>
        <v>2.38787966</v>
      </c>
      <c r="U136" s="13">
        <f t="shared" si="5"/>
        <v>0.05255711099</v>
      </c>
      <c r="V136" s="13">
        <f t="shared" si="6"/>
        <v>0.06161583388</v>
      </c>
      <c r="W136" s="13">
        <f t="shared" si="7"/>
        <v>-0.009058722891</v>
      </c>
      <c r="X136" s="13">
        <f t="shared" si="8"/>
        <v>-0.00004512605819</v>
      </c>
      <c r="Y136" s="14"/>
      <c r="Z136" s="30"/>
      <c r="AA136" s="30"/>
    </row>
    <row r="137" ht="12.75" customHeight="1">
      <c r="A137" s="4">
        <v>1881.09</v>
      </c>
      <c r="B137" s="5">
        <v>6.25</v>
      </c>
      <c r="C137" s="6">
        <v>0.305</v>
      </c>
      <c r="D137" s="6">
        <f t="shared" si="9"/>
        <v>0.355</v>
      </c>
      <c r="E137" s="5">
        <v>0.4525</v>
      </c>
      <c r="F137" s="5">
        <v>10.18058017</v>
      </c>
      <c r="G137" s="6">
        <f t="shared" si="10"/>
        <v>1881.708333</v>
      </c>
      <c r="H137" s="7">
        <f>H129*4/12+H141*8/12</f>
        <v>3.646666667</v>
      </c>
      <c r="I137" s="6">
        <f t="shared" si="1"/>
        <v>187.059575</v>
      </c>
      <c r="J137" s="6">
        <f t="shared" si="2"/>
        <v>9.128507261</v>
      </c>
      <c r="K137" s="8">
        <f t="shared" si="11"/>
        <v>356.7190916</v>
      </c>
      <c r="L137" s="6">
        <f t="shared" si="12"/>
        <v>13.54311323</v>
      </c>
      <c r="M137" s="8">
        <f t="shared" si="3"/>
        <v>25.82646223</v>
      </c>
      <c r="N137" s="29">
        <f t="shared" si="14"/>
        <v>16.72483665</v>
      </c>
      <c r="O137" s="9"/>
      <c r="P137" s="10">
        <f t="shared" si="15"/>
        <v>21.54278402</v>
      </c>
      <c r="Q137" s="10"/>
      <c r="R137" s="31">
        <f t="shared" si="16"/>
        <v>0.005564050622</v>
      </c>
      <c r="S137" s="7">
        <f t="shared" si="4"/>
        <v>1.003593132</v>
      </c>
      <c r="T137" s="7">
        <f t="shared" si="13"/>
        <v>2.306885257</v>
      </c>
      <c r="U137" s="13">
        <f t="shared" si="5"/>
        <v>0.06525077508</v>
      </c>
      <c r="V137" s="13">
        <f t="shared" si="6"/>
        <v>0.06694470171</v>
      </c>
      <c r="W137" s="13">
        <f t="shared" si="7"/>
        <v>-0.001693926639</v>
      </c>
      <c r="X137" s="13">
        <f t="shared" si="8"/>
        <v>-0.0000447271411</v>
      </c>
      <c r="Y137" s="14"/>
      <c r="Z137" s="30"/>
      <c r="AA137" s="30"/>
    </row>
    <row r="138" ht="12.75" customHeight="1">
      <c r="A138" s="4">
        <v>1881.1</v>
      </c>
      <c r="B138" s="5">
        <v>6.15</v>
      </c>
      <c r="C138" s="6">
        <v>0.31</v>
      </c>
      <c r="D138" s="6">
        <f t="shared" si="9"/>
        <v>0.21</v>
      </c>
      <c r="E138" s="5">
        <v>0.4483</v>
      </c>
      <c r="F138" s="5">
        <v>10.27574545</v>
      </c>
      <c r="G138" s="6">
        <f t="shared" si="10"/>
        <v>1881.791667</v>
      </c>
      <c r="H138" s="7">
        <f>H129*3/12+H141*9/12</f>
        <v>3.64</v>
      </c>
      <c r="I138" s="6">
        <f t="shared" si="1"/>
        <v>182.3619521</v>
      </c>
      <c r="J138" s="6">
        <f t="shared" si="2"/>
        <v>9.192228482</v>
      </c>
      <c r="K138" s="8">
        <f t="shared" si="11"/>
        <v>349.2215971</v>
      </c>
      <c r="L138" s="6">
        <f t="shared" si="12"/>
        <v>13.29314848</v>
      </c>
      <c r="M138" s="8">
        <f t="shared" si="3"/>
        <v>25.45626699</v>
      </c>
      <c r="N138" s="29">
        <f t="shared" si="14"/>
        <v>16.26198941</v>
      </c>
      <c r="O138" s="9"/>
      <c r="P138" s="10">
        <f t="shared" si="15"/>
        <v>20.92731931</v>
      </c>
      <c r="Q138" s="10"/>
      <c r="R138" s="31">
        <f t="shared" si="16"/>
        <v>0.006724035748</v>
      </c>
      <c r="S138" s="7">
        <f t="shared" si="4"/>
        <v>1.00358775</v>
      </c>
      <c r="T138" s="7">
        <f t="shared" si="13"/>
        <v>2.293733011</v>
      </c>
      <c r="U138" s="13">
        <f t="shared" si="5"/>
        <v>0.06788260088</v>
      </c>
      <c r="V138" s="13">
        <f t="shared" si="6"/>
        <v>0.06789011598</v>
      </c>
      <c r="W138" s="13">
        <f t="shared" si="7"/>
        <v>-0.000007515102495</v>
      </c>
      <c r="X138" s="13">
        <f t="shared" si="8"/>
        <v>-0.00004432822853</v>
      </c>
      <c r="Y138" s="14"/>
      <c r="Z138" s="30"/>
      <c r="AA138" s="30"/>
    </row>
    <row r="139" ht="12.75" customHeight="1">
      <c r="A139" s="4">
        <v>1881.11</v>
      </c>
      <c r="B139" s="5">
        <v>6.19</v>
      </c>
      <c r="C139" s="6">
        <v>0.315</v>
      </c>
      <c r="D139" s="6">
        <f t="shared" si="9"/>
        <v>0.355</v>
      </c>
      <c r="E139" s="5">
        <v>0.4442</v>
      </c>
      <c r="F139" s="5">
        <v>10.18058017</v>
      </c>
      <c r="G139" s="6">
        <f t="shared" si="10"/>
        <v>1881.875</v>
      </c>
      <c r="H139" s="7">
        <f>H129*2/12+H141*10/12</f>
        <v>3.633333333</v>
      </c>
      <c r="I139" s="6">
        <f t="shared" si="1"/>
        <v>185.2638031</v>
      </c>
      <c r="J139" s="6">
        <f t="shared" si="2"/>
        <v>9.427802581</v>
      </c>
      <c r="K139" s="8">
        <f t="shared" si="11"/>
        <v>356.2831306</v>
      </c>
      <c r="L139" s="6">
        <f t="shared" si="12"/>
        <v>13.29469812</v>
      </c>
      <c r="M139" s="8">
        <f t="shared" si="3"/>
        <v>25.56719978</v>
      </c>
      <c r="N139" s="29">
        <f t="shared" si="14"/>
        <v>16.47864232</v>
      </c>
      <c r="O139" s="9"/>
      <c r="P139" s="10">
        <f t="shared" si="15"/>
        <v>21.18977465</v>
      </c>
      <c r="Q139" s="10"/>
      <c r="R139" s="31">
        <f t="shared" si="16"/>
        <v>0.005069307366</v>
      </c>
      <c r="S139" s="7">
        <f t="shared" si="4"/>
        <v>1.003582368</v>
      </c>
      <c r="T139" s="7">
        <f t="shared" si="13"/>
        <v>2.323480466</v>
      </c>
      <c r="U139" s="13">
        <f t="shared" si="5"/>
        <v>0.06584734348</v>
      </c>
      <c r="V139" s="13">
        <f t="shared" si="6"/>
        <v>0.06819254695</v>
      </c>
      <c r="W139" s="13">
        <f t="shared" si="7"/>
        <v>-0.002345203465</v>
      </c>
      <c r="X139" s="13">
        <f t="shared" si="8"/>
        <v>-0.00004392932047</v>
      </c>
      <c r="Y139" s="14"/>
      <c r="Z139" s="30"/>
      <c r="AA139" s="30"/>
    </row>
    <row r="140" ht="12.75" customHeight="1">
      <c r="A140" s="4">
        <v>1881.12</v>
      </c>
      <c r="B140" s="5">
        <v>6.01</v>
      </c>
      <c r="C140" s="6">
        <v>0.32</v>
      </c>
      <c r="D140" s="6">
        <f t="shared" si="9"/>
        <v>0.14</v>
      </c>
      <c r="E140" s="5">
        <v>0.44</v>
      </c>
      <c r="F140" s="5">
        <v>10.18058017</v>
      </c>
      <c r="G140" s="6">
        <f t="shared" si="10"/>
        <v>1881.958333</v>
      </c>
      <c r="H140" s="7">
        <f>H129*1/12+H141*11/12</f>
        <v>3.626666667</v>
      </c>
      <c r="I140" s="6">
        <f t="shared" si="1"/>
        <v>179.8764873</v>
      </c>
      <c r="J140" s="6">
        <f t="shared" si="2"/>
        <v>9.577450241</v>
      </c>
      <c r="K140" s="8">
        <f t="shared" si="11"/>
        <v>347.4575927</v>
      </c>
      <c r="L140" s="6">
        <f t="shared" si="12"/>
        <v>13.16899408</v>
      </c>
      <c r="M140" s="8">
        <f t="shared" si="3"/>
        <v>25.43782708</v>
      </c>
      <c r="N140" s="29">
        <f t="shared" si="14"/>
        <v>15.95875421</v>
      </c>
      <c r="O140" s="9"/>
      <c r="P140" s="10">
        <f t="shared" si="15"/>
        <v>20.50985589</v>
      </c>
      <c r="Q140" s="10"/>
      <c r="R140" s="31">
        <f t="shared" si="16"/>
        <v>0.004877507109</v>
      </c>
      <c r="S140" s="7">
        <f t="shared" si="4"/>
        <v>1.003576986</v>
      </c>
      <c r="T140" s="7">
        <f t="shared" si="13"/>
        <v>2.331804028</v>
      </c>
      <c r="U140" s="13">
        <f t="shared" si="5"/>
        <v>0.07209944928</v>
      </c>
      <c r="V140" s="13">
        <f t="shared" si="6"/>
        <v>0.06814562198</v>
      </c>
      <c r="W140" s="13">
        <f t="shared" si="7"/>
        <v>0.003953827302</v>
      </c>
      <c r="X140" s="13">
        <f t="shared" si="8"/>
        <v>-0.00004353041693</v>
      </c>
      <c r="Y140" s="14"/>
      <c r="Z140" s="30"/>
      <c r="AA140" s="30"/>
    </row>
    <row r="141" ht="12.75" customHeight="1">
      <c r="A141" s="4">
        <v>1882.01</v>
      </c>
      <c r="B141" s="5">
        <v>5.92</v>
      </c>
      <c r="C141" s="6">
        <v>0.32</v>
      </c>
      <c r="D141" s="6">
        <f t="shared" si="9"/>
        <v>0.23</v>
      </c>
      <c r="E141" s="5">
        <v>0.4392</v>
      </c>
      <c r="F141" s="5">
        <v>10.18058017</v>
      </c>
      <c r="G141" s="6">
        <f t="shared" si="10"/>
        <v>1882.041667</v>
      </c>
      <c r="H141" s="7">
        <v>3.62</v>
      </c>
      <c r="I141" s="6">
        <f t="shared" si="1"/>
        <v>177.1828295</v>
      </c>
      <c r="J141" s="6">
        <f t="shared" si="2"/>
        <v>9.577450241</v>
      </c>
      <c r="K141" s="8">
        <f t="shared" si="11"/>
        <v>343.7960873</v>
      </c>
      <c r="L141" s="6">
        <f t="shared" si="12"/>
        <v>13.14505046</v>
      </c>
      <c r="M141" s="8">
        <f t="shared" si="3"/>
        <v>25.50595296</v>
      </c>
      <c r="N141" s="29">
        <f t="shared" si="14"/>
        <v>15.67876416</v>
      </c>
      <c r="O141" s="9"/>
      <c r="P141" s="10">
        <f t="shared" si="15"/>
        <v>20.14205378</v>
      </c>
      <c r="Q141" s="10"/>
      <c r="R141" s="31">
        <f t="shared" si="16"/>
        <v>0.006063178136</v>
      </c>
      <c r="S141" s="7">
        <f t="shared" si="4"/>
        <v>1.002947324</v>
      </c>
      <c r="T141" s="7">
        <f t="shared" si="13"/>
        <v>2.340144857</v>
      </c>
      <c r="U141" s="13">
        <f t="shared" si="5"/>
        <v>0.07832481367</v>
      </c>
      <c r="V141" s="13">
        <f t="shared" si="6"/>
        <v>0.07084148901</v>
      </c>
      <c r="W141" s="13">
        <f t="shared" si="7"/>
        <v>0.007483324665</v>
      </c>
      <c r="X141" s="13">
        <f t="shared" si="8"/>
        <v>-0.00009854051057</v>
      </c>
      <c r="Y141" s="14"/>
      <c r="Z141" s="30"/>
      <c r="AA141" s="30"/>
    </row>
    <row r="142" ht="12.75" customHeight="1">
      <c r="A142" s="4">
        <v>1882.02</v>
      </c>
      <c r="B142" s="5">
        <v>5.79</v>
      </c>
      <c r="C142" s="6">
        <v>0.32</v>
      </c>
      <c r="D142" s="6">
        <f t="shared" si="9"/>
        <v>0.19</v>
      </c>
      <c r="E142" s="5">
        <v>0.4383</v>
      </c>
      <c r="F142" s="5">
        <v>10.27574545</v>
      </c>
      <c r="G142" s="6">
        <f t="shared" si="10"/>
        <v>1882.125</v>
      </c>
      <c r="H142" s="7">
        <f>H141*11/12+H153*1/12</f>
        <v>3.620833333</v>
      </c>
      <c r="I142" s="6">
        <f t="shared" si="1"/>
        <v>171.6871062</v>
      </c>
      <c r="J142" s="6">
        <f t="shared" si="2"/>
        <v>9.488751981</v>
      </c>
      <c r="K142" s="8">
        <f t="shared" si="11"/>
        <v>334.6667686</v>
      </c>
      <c r="L142" s="6">
        <f t="shared" si="12"/>
        <v>12.99662498</v>
      </c>
      <c r="M142" s="8">
        <f t="shared" si="3"/>
        <v>25.33410098</v>
      </c>
      <c r="N142" s="29">
        <f t="shared" si="14"/>
        <v>15.15386153</v>
      </c>
      <c r="O142" s="9"/>
      <c r="P142" s="10">
        <f t="shared" si="15"/>
        <v>19.46212967</v>
      </c>
      <c r="Q142" s="10"/>
      <c r="R142" s="31">
        <f t="shared" si="16"/>
        <v>0.00917492237</v>
      </c>
      <c r="S142" s="7">
        <f t="shared" si="4"/>
        <v>1.002948021</v>
      </c>
      <c r="T142" s="7">
        <f t="shared" si="13"/>
        <v>2.3253057</v>
      </c>
      <c r="U142" s="13">
        <f t="shared" si="5"/>
        <v>0.08179093659</v>
      </c>
      <c r="V142" s="13">
        <f t="shared" si="6"/>
        <v>0.07173267696</v>
      </c>
      <c r="W142" s="13">
        <f t="shared" si="7"/>
        <v>0.01005825963</v>
      </c>
      <c r="X142" s="13">
        <f t="shared" si="8"/>
        <v>-0.0000975096286</v>
      </c>
      <c r="Y142" s="14"/>
      <c r="Z142" s="30"/>
      <c r="AA142" s="30"/>
    </row>
    <row r="143" ht="12.75" customHeight="1">
      <c r="A143" s="4">
        <v>1882.03</v>
      </c>
      <c r="B143" s="5">
        <v>5.78</v>
      </c>
      <c r="C143" s="6">
        <v>0.32</v>
      </c>
      <c r="D143" s="6">
        <f t="shared" si="9"/>
        <v>0.31</v>
      </c>
      <c r="E143" s="5">
        <v>0.4375</v>
      </c>
      <c r="F143" s="5">
        <v>10.27574545</v>
      </c>
      <c r="G143" s="6">
        <f t="shared" si="10"/>
        <v>1882.208333</v>
      </c>
      <c r="H143" s="7">
        <f>H141*10/12+H153*2/12</f>
        <v>3.621666667</v>
      </c>
      <c r="I143" s="6">
        <f t="shared" si="1"/>
        <v>171.3905827</v>
      </c>
      <c r="J143" s="6">
        <f t="shared" si="2"/>
        <v>9.488751981</v>
      </c>
      <c r="K143" s="8">
        <f t="shared" si="11"/>
        <v>335.6301156</v>
      </c>
      <c r="L143" s="6">
        <f t="shared" si="12"/>
        <v>12.9729031</v>
      </c>
      <c r="M143" s="8">
        <f t="shared" si="3"/>
        <v>25.40452865</v>
      </c>
      <c r="N143" s="29">
        <f t="shared" si="14"/>
        <v>15.0916703</v>
      </c>
      <c r="O143" s="9"/>
      <c r="P143" s="10">
        <f t="shared" si="15"/>
        <v>19.37744059</v>
      </c>
      <c r="Q143" s="10"/>
      <c r="R143" s="31">
        <f t="shared" si="16"/>
        <v>0.007978128066</v>
      </c>
      <c r="S143" s="7">
        <f t="shared" si="4"/>
        <v>1.002948718</v>
      </c>
      <c r="T143" s="7">
        <f t="shared" si="13"/>
        <v>2.332160751</v>
      </c>
      <c r="U143" s="13">
        <f t="shared" si="5"/>
        <v>0.08586702326</v>
      </c>
      <c r="V143" s="13">
        <f t="shared" si="6"/>
        <v>0.07445210649</v>
      </c>
      <c r="W143" s="13">
        <f t="shared" si="7"/>
        <v>0.01141491677</v>
      </c>
      <c r="X143" s="13">
        <f t="shared" si="8"/>
        <v>-0.00009647880703</v>
      </c>
      <c r="Y143" s="14"/>
      <c r="Z143" s="30"/>
      <c r="AA143" s="30"/>
    </row>
    <row r="144" ht="12.75" customHeight="1">
      <c r="A144" s="4">
        <v>1882.04</v>
      </c>
      <c r="B144" s="5">
        <v>5.78</v>
      </c>
      <c r="C144" s="6">
        <v>0.32</v>
      </c>
      <c r="D144" s="6">
        <f t="shared" si="9"/>
        <v>0.32</v>
      </c>
      <c r="E144" s="5">
        <v>0.4367</v>
      </c>
      <c r="F144" s="5">
        <v>10.37091074</v>
      </c>
      <c r="G144" s="6">
        <f t="shared" si="10"/>
        <v>1882.291667</v>
      </c>
      <c r="H144" s="7">
        <f>H141*9/12+H153*3/12</f>
        <v>3.6225</v>
      </c>
      <c r="I144" s="6">
        <f t="shared" si="1"/>
        <v>169.8178727</v>
      </c>
      <c r="J144" s="6">
        <f t="shared" si="2"/>
        <v>9.401681534</v>
      </c>
      <c r="K144" s="8">
        <f t="shared" si="11"/>
        <v>334.0845725</v>
      </c>
      <c r="L144" s="6">
        <f t="shared" si="12"/>
        <v>12.83035727</v>
      </c>
      <c r="M144" s="8">
        <f t="shared" si="3"/>
        <v>25.24130326</v>
      </c>
      <c r="N144" s="29">
        <f t="shared" si="14"/>
        <v>14.91699717</v>
      </c>
      <c r="O144" s="9"/>
      <c r="P144" s="10">
        <f t="shared" si="15"/>
        <v>19.14909934</v>
      </c>
      <c r="Q144" s="10"/>
      <c r="R144" s="31">
        <f t="shared" si="16"/>
        <v>0.007498172736</v>
      </c>
      <c r="S144" s="7">
        <f t="shared" si="4"/>
        <v>1.002949415</v>
      </c>
      <c r="T144" s="7">
        <f t="shared" si="13"/>
        <v>2.317574217</v>
      </c>
      <c r="U144" s="13">
        <f t="shared" si="5"/>
        <v>0.08800081153</v>
      </c>
      <c r="V144" s="13">
        <f t="shared" si="6"/>
        <v>0.07678374533</v>
      </c>
      <c r="W144" s="13">
        <f t="shared" si="7"/>
        <v>0.0112170662</v>
      </c>
      <c r="X144" s="13">
        <f t="shared" si="8"/>
        <v>-0.00009544804582</v>
      </c>
      <c r="Y144" s="14"/>
      <c r="Z144" s="30"/>
      <c r="AA144" s="30"/>
    </row>
    <row r="145" ht="12.75" customHeight="1">
      <c r="A145" s="4">
        <v>1882.05</v>
      </c>
      <c r="B145" s="5">
        <v>5.71</v>
      </c>
      <c r="C145" s="6">
        <v>0.32</v>
      </c>
      <c r="D145" s="6">
        <f t="shared" si="9"/>
        <v>0.25</v>
      </c>
      <c r="E145" s="5">
        <v>0.4358</v>
      </c>
      <c r="F145" s="5">
        <v>10.46599504</v>
      </c>
      <c r="G145" s="6">
        <f t="shared" si="10"/>
        <v>1882.375</v>
      </c>
      <c r="H145" s="7">
        <f>H141*8/12+H153*4/12</f>
        <v>3.623333333</v>
      </c>
      <c r="I145" s="6">
        <f t="shared" si="1"/>
        <v>166.2371321</v>
      </c>
      <c r="J145" s="6">
        <f t="shared" si="2"/>
        <v>9.316266597</v>
      </c>
      <c r="K145" s="8">
        <f t="shared" si="11"/>
        <v>328.5674749</v>
      </c>
      <c r="L145" s="6">
        <f t="shared" si="12"/>
        <v>12.68759057</v>
      </c>
      <c r="M145" s="8">
        <f t="shared" si="3"/>
        <v>25.07700623</v>
      </c>
      <c r="N145" s="29">
        <f t="shared" si="14"/>
        <v>14.5671032</v>
      </c>
      <c r="O145" s="9"/>
      <c r="P145" s="10">
        <f t="shared" si="15"/>
        <v>18.6984205</v>
      </c>
      <c r="Q145" s="10"/>
      <c r="R145" s="31">
        <f t="shared" si="16"/>
        <v>0.009991834776</v>
      </c>
      <c r="S145" s="7">
        <f t="shared" si="4"/>
        <v>1.002950113</v>
      </c>
      <c r="T145" s="7">
        <f t="shared" si="13"/>
        <v>2.303292281</v>
      </c>
      <c r="U145" s="13">
        <f t="shared" si="5"/>
        <v>0.09018572267</v>
      </c>
      <c r="V145" s="13">
        <f t="shared" si="6"/>
        <v>0.07766405968</v>
      </c>
      <c r="W145" s="13">
        <f t="shared" si="7"/>
        <v>0.01252166299</v>
      </c>
      <c r="X145" s="13">
        <f t="shared" si="8"/>
        <v>-0.00009441734492</v>
      </c>
      <c r="Y145" s="14"/>
      <c r="Z145" s="30"/>
      <c r="AA145" s="30"/>
    </row>
    <row r="146" ht="12.75" customHeight="1">
      <c r="A146" s="4">
        <v>1882.06</v>
      </c>
      <c r="B146" s="5">
        <v>5.68</v>
      </c>
      <c r="C146" s="6">
        <v>0.32</v>
      </c>
      <c r="D146" s="6">
        <f t="shared" si="9"/>
        <v>0.29</v>
      </c>
      <c r="E146" s="5">
        <v>0.435</v>
      </c>
      <c r="F146" s="5">
        <v>10.56116033</v>
      </c>
      <c r="G146" s="6">
        <f t="shared" si="10"/>
        <v>1882.458333</v>
      </c>
      <c r="H146" s="7">
        <f>H141*7/12+H153*5/12</f>
        <v>3.624166667</v>
      </c>
      <c r="I146" s="6">
        <f t="shared" si="1"/>
        <v>163.8736603</v>
      </c>
      <c r="J146" s="6">
        <f t="shared" si="2"/>
        <v>9.232318889</v>
      </c>
      <c r="K146" s="8">
        <f t="shared" si="11"/>
        <v>325.4167148</v>
      </c>
      <c r="L146" s="6">
        <f t="shared" si="12"/>
        <v>12.55018349</v>
      </c>
      <c r="M146" s="8">
        <f t="shared" si="3"/>
        <v>24.92187868</v>
      </c>
      <c r="N146" s="29">
        <f t="shared" si="14"/>
        <v>14.32740489</v>
      </c>
      <c r="O146" s="9"/>
      <c r="P146" s="10">
        <f t="shared" si="15"/>
        <v>18.39019782</v>
      </c>
      <c r="Q146" s="10"/>
      <c r="R146" s="31">
        <f t="shared" si="16"/>
        <v>0.01272927625</v>
      </c>
      <c r="S146" s="7">
        <f t="shared" si="4"/>
        <v>1.00295081</v>
      </c>
      <c r="T146" s="7">
        <f t="shared" si="13"/>
        <v>2.289271346</v>
      </c>
      <c r="U146" s="13">
        <f t="shared" si="5"/>
        <v>0.09102426946</v>
      </c>
      <c r="V146" s="13">
        <f t="shared" si="6"/>
        <v>0.07853813008</v>
      </c>
      <c r="W146" s="13">
        <f t="shared" si="7"/>
        <v>0.01248613938</v>
      </c>
      <c r="X146" s="13">
        <f t="shared" si="8"/>
        <v>-0.00009338670427</v>
      </c>
      <c r="Y146" s="14"/>
      <c r="Z146" s="30"/>
      <c r="AA146" s="30"/>
    </row>
    <row r="147" ht="12.75" customHeight="1">
      <c r="A147" s="4">
        <v>1882.07</v>
      </c>
      <c r="B147" s="5">
        <v>6.0</v>
      </c>
      <c r="C147" s="6">
        <v>0.32</v>
      </c>
      <c r="D147" s="6">
        <f t="shared" si="9"/>
        <v>0.64</v>
      </c>
      <c r="E147" s="5">
        <v>0.4342</v>
      </c>
      <c r="F147" s="5">
        <v>10.46599504</v>
      </c>
      <c r="G147" s="6">
        <f t="shared" si="10"/>
        <v>1882.541667</v>
      </c>
      <c r="H147" s="7">
        <f>H141*6/12+H153*6/12</f>
        <v>3.625</v>
      </c>
      <c r="I147" s="6">
        <f t="shared" si="1"/>
        <v>174.6799987</v>
      </c>
      <c r="J147" s="6">
        <f t="shared" si="2"/>
        <v>9.316266597</v>
      </c>
      <c r="K147" s="8">
        <f t="shared" si="11"/>
        <v>348.417374</v>
      </c>
      <c r="L147" s="6">
        <f t="shared" si="12"/>
        <v>12.64100924</v>
      </c>
      <c r="M147" s="8">
        <f t="shared" si="3"/>
        <v>25.21380397</v>
      </c>
      <c r="N147" s="29">
        <f t="shared" si="14"/>
        <v>15.24055976</v>
      </c>
      <c r="O147" s="9"/>
      <c r="P147" s="10">
        <f t="shared" si="15"/>
        <v>19.55702413</v>
      </c>
      <c r="Q147" s="10"/>
      <c r="R147" s="31">
        <f t="shared" si="16"/>
        <v>0.009093141919</v>
      </c>
      <c r="S147" s="7">
        <f t="shared" si="4"/>
        <v>1.002951507</v>
      </c>
      <c r="T147" s="7">
        <f t="shared" si="13"/>
        <v>2.31690388</v>
      </c>
      <c r="U147" s="13">
        <f t="shared" si="5"/>
        <v>0.08108859839</v>
      </c>
      <c r="V147" s="13">
        <f t="shared" si="6"/>
        <v>0.074592002</v>
      </c>
      <c r="W147" s="13">
        <f t="shared" si="7"/>
        <v>0.006496596383</v>
      </c>
      <c r="X147" s="13">
        <f t="shared" si="8"/>
        <v>-0.00009235612384</v>
      </c>
      <c r="Y147" s="14"/>
      <c r="Z147" s="30"/>
      <c r="AA147" s="30"/>
    </row>
    <row r="148" ht="12.75" customHeight="1">
      <c r="A148" s="4">
        <v>1882.08</v>
      </c>
      <c r="B148" s="5">
        <v>6.18</v>
      </c>
      <c r="C148" s="6">
        <v>0.32</v>
      </c>
      <c r="D148" s="6">
        <f t="shared" si="9"/>
        <v>0.5</v>
      </c>
      <c r="E148" s="5">
        <v>0.4333</v>
      </c>
      <c r="F148" s="5">
        <v>10.56116033</v>
      </c>
      <c r="G148" s="6">
        <f t="shared" si="10"/>
        <v>1882.625</v>
      </c>
      <c r="H148" s="7">
        <f>H141*5/12+H153*7/12</f>
        <v>3.625833333</v>
      </c>
      <c r="I148" s="6">
        <f t="shared" si="1"/>
        <v>178.2991585</v>
      </c>
      <c r="J148" s="6">
        <f t="shared" si="2"/>
        <v>9.232318889</v>
      </c>
      <c r="K148" s="8">
        <f t="shared" si="11"/>
        <v>357.1707318</v>
      </c>
      <c r="L148" s="6">
        <f t="shared" si="12"/>
        <v>12.5011368</v>
      </c>
      <c r="M148" s="8">
        <f t="shared" si="3"/>
        <v>25.04240746</v>
      </c>
      <c r="N148" s="29">
        <f t="shared" si="14"/>
        <v>15.52542933</v>
      </c>
      <c r="O148" s="9"/>
      <c r="P148" s="10">
        <f t="shared" si="15"/>
        <v>19.91362977</v>
      </c>
      <c r="Q148" s="10"/>
      <c r="R148" s="31">
        <f t="shared" si="16"/>
        <v>0.00804451405</v>
      </c>
      <c r="S148" s="7">
        <f t="shared" si="4"/>
        <v>1.002952204</v>
      </c>
      <c r="T148" s="7">
        <f t="shared" si="13"/>
        <v>2.302803289</v>
      </c>
      <c r="U148" s="13">
        <f t="shared" si="5"/>
        <v>0.07891847534</v>
      </c>
      <c r="V148" s="13">
        <f t="shared" si="6"/>
        <v>0.07406092727</v>
      </c>
      <c r="W148" s="13">
        <f t="shared" si="7"/>
        <v>0.004857548069</v>
      </c>
      <c r="X148" s="13">
        <f t="shared" si="8"/>
        <v>-0.00009132560358</v>
      </c>
      <c r="Y148" s="14"/>
      <c r="Z148" s="30"/>
      <c r="AA148" s="30"/>
    </row>
    <row r="149" ht="12.75" customHeight="1">
      <c r="A149" s="4">
        <v>1882.09</v>
      </c>
      <c r="B149" s="5">
        <v>6.24</v>
      </c>
      <c r="C149" s="6">
        <v>0.32</v>
      </c>
      <c r="D149" s="6">
        <f t="shared" si="9"/>
        <v>0.38</v>
      </c>
      <c r="E149" s="5">
        <v>0.4325</v>
      </c>
      <c r="F149" s="5">
        <v>10.27574545</v>
      </c>
      <c r="G149" s="6">
        <f t="shared" si="10"/>
        <v>1882.708333</v>
      </c>
      <c r="H149" s="7">
        <f>H141*4/12+H153*8/12</f>
        <v>3.626666667</v>
      </c>
      <c r="I149" s="6">
        <f t="shared" si="1"/>
        <v>185.0306636</v>
      </c>
      <c r="J149" s="6">
        <f t="shared" si="2"/>
        <v>9.488751981</v>
      </c>
      <c r="K149" s="8">
        <f t="shared" si="11"/>
        <v>372.2393502</v>
      </c>
      <c r="L149" s="6">
        <f t="shared" si="12"/>
        <v>12.82464135</v>
      </c>
      <c r="M149" s="8">
        <f t="shared" si="3"/>
        <v>25.80024342</v>
      </c>
      <c r="N149" s="29">
        <f t="shared" si="14"/>
        <v>16.08110662</v>
      </c>
      <c r="O149" s="9"/>
      <c r="P149" s="10">
        <f t="shared" si="15"/>
        <v>20.61719471</v>
      </c>
      <c r="Q149" s="10"/>
      <c r="R149" s="31">
        <f t="shared" si="16"/>
        <v>0.00241378288</v>
      </c>
      <c r="S149" s="7">
        <f t="shared" si="4"/>
        <v>1.002952901</v>
      </c>
      <c r="T149" s="7">
        <f t="shared" si="13"/>
        <v>2.373752179</v>
      </c>
      <c r="U149" s="13">
        <f t="shared" si="5"/>
        <v>0.07214453292</v>
      </c>
      <c r="V149" s="13">
        <f t="shared" si="6"/>
        <v>0.07102454557</v>
      </c>
      <c r="W149" s="13">
        <f t="shared" si="7"/>
        <v>0.001119987352</v>
      </c>
      <c r="X149" s="13">
        <f t="shared" si="8"/>
        <v>-0.00009029514343</v>
      </c>
      <c r="Y149" s="14"/>
      <c r="Z149" s="30"/>
      <c r="AA149" s="30"/>
    </row>
    <row r="150" ht="12.75" customHeight="1">
      <c r="A150" s="4">
        <v>1882.1</v>
      </c>
      <c r="B150" s="5">
        <v>6.07</v>
      </c>
      <c r="C150" s="6">
        <v>0.32</v>
      </c>
      <c r="D150" s="6">
        <f t="shared" si="9"/>
        <v>0.15</v>
      </c>
      <c r="E150" s="5">
        <v>0.4317</v>
      </c>
      <c r="F150" s="5">
        <v>10.18058017</v>
      </c>
      <c r="G150" s="6">
        <f t="shared" si="10"/>
        <v>1882.791667</v>
      </c>
      <c r="H150" s="7">
        <f>H141*3/12+H153*9/12</f>
        <v>3.6275</v>
      </c>
      <c r="I150" s="6">
        <f t="shared" si="1"/>
        <v>181.6722593</v>
      </c>
      <c r="J150" s="6">
        <f t="shared" si="2"/>
        <v>9.577450241</v>
      </c>
      <c r="K150" s="8">
        <f t="shared" si="11"/>
        <v>367.0886456</v>
      </c>
      <c r="L150" s="6">
        <f t="shared" si="12"/>
        <v>12.92057897</v>
      </c>
      <c r="M150" s="8">
        <f t="shared" si="3"/>
        <v>26.10744124</v>
      </c>
      <c r="N150" s="29">
        <f t="shared" si="14"/>
        <v>15.75558103</v>
      </c>
      <c r="O150" s="9"/>
      <c r="P150" s="10">
        <f t="shared" si="15"/>
        <v>20.19232668</v>
      </c>
      <c r="Q150" s="10"/>
      <c r="R150" s="31">
        <f t="shared" si="16"/>
        <v>0.004945010915</v>
      </c>
      <c r="S150" s="7">
        <f t="shared" si="4"/>
        <v>1.002953598</v>
      </c>
      <c r="T150" s="7">
        <f t="shared" si="13"/>
        <v>2.403016343</v>
      </c>
      <c r="U150" s="13">
        <f t="shared" si="5"/>
        <v>0.07615436032</v>
      </c>
      <c r="V150" s="13">
        <f t="shared" si="6"/>
        <v>0.06993187653</v>
      </c>
      <c r="W150" s="13">
        <f t="shared" si="7"/>
        <v>0.006222483785</v>
      </c>
      <c r="X150" s="13">
        <f t="shared" si="8"/>
        <v>-0.00008926474336</v>
      </c>
      <c r="Y150" s="14"/>
      <c r="Z150" s="30"/>
      <c r="AA150" s="30"/>
    </row>
    <row r="151" ht="12.75" customHeight="1">
      <c r="A151" s="4">
        <v>1882.11</v>
      </c>
      <c r="B151" s="5">
        <v>5.81</v>
      </c>
      <c r="C151" s="6">
        <v>0.32</v>
      </c>
      <c r="D151" s="6">
        <f t="shared" si="9"/>
        <v>0.06</v>
      </c>
      <c r="E151" s="5">
        <v>0.4308</v>
      </c>
      <c r="F151" s="5">
        <v>10.08541488</v>
      </c>
      <c r="G151" s="6">
        <f t="shared" si="10"/>
        <v>1882.875</v>
      </c>
      <c r="H151" s="7">
        <f>H141*2/12+H153*10/12</f>
        <v>3.628333333</v>
      </c>
      <c r="I151" s="6">
        <f t="shared" si="1"/>
        <v>175.5314006</v>
      </c>
      <c r="J151" s="6">
        <f t="shared" si="2"/>
        <v>9.667822411</v>
      </c>
      <c r="K151" s="8">
        <f t="shared" si="11"/>
        <v>356.3082776</v>
      </c>
      <c r="L151" s="6">
        <f t="shared" si="12"/>
        <v>13.01530592</v>
      </c>
      <c r="M151" s="8">
        <f t="shared" si="3"/>
        <v>26.41955353</v>
      </c>
      <c r="N151" s="29">
        <f t="shared" si="14"/>
        <v>15.19267031</v>
      </c>
      <c r="O151" s="9"/>
      <c r="P151" s="10">
        <f t="shared" si="15"/>
        <v>19.46618581</v>
      </c>
      <c r="Q151" s="10"/>
      <c r="R151" s="31">
        <f t="shared" si="16"/>
        <v>0.003500861849</v>
      </c>
      <c r="S151" s="7">
        <f t="shared" si="4"/>
        <v>1.002954295</v>
      </c>
      <c r="T151" s="7">
        <f t="shared" si="13"/>
        <v>2.43285556</v>
      </c>
      <c r="U151" s="13">
        <f t="shared" si="5"/>
        <v>0.07659991971</v>
      </c>
      <c r="V151" s="13">
        <f t="shared" si="6"/>
        <v>0.06609486578</v>
      </c>
      <c r="W151" s="13">
        <f t="shared" si="7"/>
        <v>0.01050505393</v>
      </c>
      <c r="X151" s="13">
        <f t="shared" si="8"/>
        <v>-0.0000882344033</v>
      </c>
      <c r="Y151" s="14"/>
      <c r="Z151" s="30"/>
      <c r="AA151" s="30"/>
    </row>
    <row r="152" ht="12.75" customHeight="1">
      <c r="A152" s="4">
        <v>1882.12</v>
      </c>
      <c r="B152" s="5">
        <v>5.84</v>
      </c>
      <c r="C152" s="6">
        <v>0.32</v>
      </c>
      <c r="D152" s="6">
        <f t="shared" si="9"/>
        <v>0.35</v>
      </c>
      <c r="E152" s="5">
        <v>0.43</v>
      </c>
      <c r="F152" s="5">
        <v>9.990330579</v>
      </c>
      <c r="G152" s="6">
        <f t="shared" si="10"/>
        <v>1882.958333</v>
      </c>
      <c r="H152" s="7">
        <f>H141*1/12+H153*11/12</f>
        <v>3.629166667</v>
      </c>
      <c r="I152" s="6">
        <f t="shared" si="1"/>
        <v>178.1170289</v>
      </c>
      <c r="J152" s="6">
        <f t="shared" si="2"/>
        <v>9.759837197</v>
      </c>
      <c r="K152" s="8">
        <f t="shared" si="11"/>
        <v>363.2077457</v>
      </c>
      <c r="L152" s="6">
        <f t="shared" si="12"/>
        <v>13.11478123</v>
      </c>
      <c r="M152" s="8">
        <f t="shared" si="3"/>
        <v>26.74303607</v>
      </c>
      <c r="N152" s="29">
        <f t="shared" si="14"/>
        <v>15.38212833</v>
      </c>
      <c r="O152" s="9"/>
      <c r="P152" s="10">
        <f t="shared" si="15"/>
        <v>19.70461406</v>
      </c>
      <c r="Q152" s="10"/>
      <c r="R152" s="31">
        <f t="shared" si="16"/>
        <v>0.00318151431</v>
      </c>
      <c r="S152" s="7">
        <f t="shared" si="4"/>
        <v>1.002954993</v>
      </c>
      <c r="T152" s="7">
        <f t="shared" si="13"/>
        <v>2.463266367</v>
      </c>
      <c r="U152" s="13">
        <f t="shared" si="5"/>
        <v>0.07241309462</v>
      </c>
      <c r="V152" s="13">
        <f t="shared" si="6"/>
        <v>0.06365265886</v>
      </c>
      <c r="W152" s="13">
        <f t="shared" si="7"/>
        <v>0.008760435761</v>
      </c>
      <c r="X152" s="13">
        <f t="shared" si="8"/>
        <v>-0.00008720412323</v>
      </c>
      <c r="Y152" s="14"/>
      <c r="Z152" s="30"/>
      <c r="AA152" s="30"/>
    </row>
    <row r="153" ht="12.75" customHeight="1">
      <c r="A153" s="4">
        <v>1883.01</v>
      </c>
      <c r="B153" s="5">
        <v>5.81</v>
      </c>
      <c r="C153" s="6">
        <v>0.3208</v>
      </c>
      <c r="D153" s="6">
        <f t="shared" si="9"/>
        <v>0.2908</v>
      </c>
      <c r="E153" s="5">
        <v>0.4275</v>
      </c>
      <c r="F153" s="5">
        <v>9.990330579</v>
      </c>
      <c r="G153" s="6">
        <f t="shared" si="10"/>
        <v>1883.041667</v>
      </c>
      <c r="H153" s="7">
        <v>3.63</v>
      </c>
      <c r="I153" s="6">
        <f t="shared" si="1"/>
        <v>177.2020441</v>
      </c>
      <c r="J153" s="6">
        <f t="shared" si="2"/>
        <v>9.78423679</v>
      </c>
      <c r="K153" s="8">
        <f t="shared" si="11"/>
        <v>363.0045816</v>
      </c>
      <c r="L153" s="6">
        <f t="shared" si="12"/>
        <v>13.03853251</v>
      </c>
      <c r="M153" s="8">
        <f t="shared" si="3"/>
        <v>26.70988961</v>
      </c>
      <c r="N153" s="29">
        <f t="shared" si="14"/>
        <v>15.27025912</v>
      </c>
      <c r="O153" s="9"/>
      <c r="P153" s="10">
        <f t="shared" si="15"/>
        <v>19.55671347</v>
      </c>
      <c r="Q153" s="10"/>
      <c r="R153" s="31">
        <f t="shared" si="16"/>
        <v>0.003649444967</v>
      </c>
      <c r="S153" s="7">
        <f t="shared" si="4"/>
        <v>1.003094316</v>
      </c>
      <c r="T153" s="7">
        <f t="shared" si="13"/>
        <v>2.470545301</v>
      </c>
      <c r="U153" s="13">
        <f t="shared" si="5"/>
        <v>0.07083801135</v>
      </c>
      <c r="V153" s="13">
        <f t="shared" si="6"/>
        <v>0.05965168572</v>
      </c>
      <c r="W153" s="13">
        <f t="shared" si="7"/>
        <v>0.01118632563</v>
      </c>
      <c r="X153" s="13">
        <f t="shared" si="8"/>
        <v>0.00003741525263</v>
      </c>
      <c r="Y153" s="14"/>
      <c r="Z153" s="30"/>
      <c r="AA153" s="30"/>
    </row>
    <row r="154" ht="12.75" customHeight="1">
      <c r="A154" s="4">
        <v>1883.02</v>
      </c>
      <c r="B154" s="5">
        <v>5.68</v>
      </c>
      <c r="C154" s="6">
        <v>0.3217</v>
      </c>
      <c r="D154" s="6">
        <f t="shared" si="9"/>
        <v>0.1917</v>
      </c>
      <c r="E154" s="5">
        <v>0.425</v>
      </c>
      <c r="F154" s="5">
        <v>10.08541488</v>
      </c>
      <c r="G154" s="6">
        <f t="shared" si="10"/>
        <v>1883.125</v>
      </c>
      <c r="H154" s="7">
        <f>H153*11/12+H165*1/12</f>
        <v>3.629166667</v>
      </c>
      <c r="I154" s="6">
        <f t="shared" si="1"/>
        <v>171.6038478</v>
      </c>
      <c r="J154" s="6">
        <f t="shared" si="2"/>
        <v>9.719182717</v>
      </c>
      <c r="K154" s="8">
        <f t="shared" si="11"/>
        <v>353.1956545</v>
      </c>
      <c r="L154" s="6">
        <f t="shared" si="12"/>
        <v>12.84007664</v>
      </c>
      <c r="M154" s="8">
        <f t="shared" si="3"/>
        <v>26.42749175</v>
      </c>
      <c r="N154" s="29">
        <f t="shared" si="14"/>
        <v>14.75759015</v>
      </c>
      <c r="O154" s="9"/>
      <c r="P154" s="10">
        <f t="shared" si="15"/>
        <v>18.89822219</v>
      </c>
      <c r="Q154" s="10"/>
      <c r="R154" s="31">
        <f t="shared" si="16"/>
        <v>0.004730537556</v>
      </c>
      <c r="S154" s="7">
        <f t="shared" si="4"/>
        <v>1.003093624</v>
      </c>
      <c r="T154" s="7">
        <f t="shared" si="13"/>
        <v>2.454825817</v>
      </c>
      <c r="U154" s="13">
        <f t="shared" si="5"/>
        <v>0.07095371079</v>
      </c>
      <c r="V154" s="13">
        <f t="shared" si="6"/>
        <v>0.05942612751</v>
      </c>
      <c r="W154" s="13">
        <f t="shared" si="7"/>
        <v>0.01152758328</v>
      </c>
      <c r="X154" s="13">
        <f t="shared" si="8"/>
        <v>0.00003714487909</v>
      </c>
      <c r="Y154" s="14"/>
      <c r="Z154" s="30"/>
      <c r="AA154" s="30"/>
    </row>
    <row r="155" ht="12.75" customHeight="1">
      <c r="A155" s="4">
        <v>1883.03</v>
      </c>
      <c r="B155" s="5">
        <v>5.75</v>
      </c>
      <c r="C155" s="6">
        <v>0.3225</v>
      </c>
      <c r="D155" s="6">
        <f t="shared" si="9"/>
        <v>0.3925</v>
      </c>
      <c r="E155" s="5">
        <v>0.4225</v>
      </c>
      <c r="F155" s="5">
        <v>9.990330579</v>
      </c>
      <c r="G155" s="6">
        <f t="shared" si="10"/>
        <v>1883.208333</v>
      </c>
      <c r="H155" s="7">
        <f>H153*10/12+H165*2/12</f>
        <v>3.628333333</v>
      </c>
      <c r="I155" s="6">
        <f t="shared" si="1"/>
        <v>175.3720746</v>
      </c>
      <c r="J155" s="6">
        <f t="shared" si="2"/>
        <v>9.836085926</v>
      </c>
      <c r="K155" s="8">
        <f t="shared" si="11"/>
        <v>362.6384881</v>
      </c>
      <c r="L155" s="6">
        <f t="shared" si="12"/>
        <v>12.88603505</v>
      </c>
      <c r="M155" s="8">
        <f t="shared" si="3"/>
        <v>26.64604543</v>
      </c>
      <c r="N155" s="29">
        <f t="shared" si="14"/>
        <v>15.05125412</v>
      </c>
      <c r="O155" s="9"/>
      <c r="P155" s="10">
        <f t="shared" si="15"/>
        <v>19.27310524</v>
      </c>
      <c r="Q155" s="10"/>
      <c r="R155" s="31">
        <f t="shared" si="16"/>
        <v>0.002495279565</v>
      </c>
      <c r="S155" s="7">
        <f t="shared" si="4"/>
        <v>1.003092932</v>
      </c>
      <c r="T155" s="7">
        <f t="shared" si="13"/>
        <v>2.485856536</v>
      </c>
      <c r="U155" s="13">
        <f t="shared" si="5"/>
        <v>0.06716270953</v>
      </c>
      <c r="V155" s="13">
        <f t="shared" si="6"/>
        <v>0.06101605803</v>
      </c>
      <c r="W155" s="13">
        <f t="shared" si="7"/>
        <v>0.006146651503</v>
      </c>
      <c r="X155" s="13">
        <f t="shared" si="8"/>
        <v>0.00003687450632</v>
      </c>
      <c r="Y155" s="14"/>
      <c r="Z155" s="30"/>
      <c r="AA155" s="30"/>
    </row>
    <row r="156" ht="12.75" customHeight="1">
      <c r="A156" s="4">
        <v>1883.04</v>
      </c>
      <c r="B156" s="5">
        <v>5.87</v>
      </c>
      <c r="C156" s="6">
        <v>0.3233</v>
      </c>
      <c r="D156" s="6">
        <f t="shared" si="9"/>
        <v>0.4433</v>
      </c>
      <c r="E156" s="5">
        <v>0.42</v>
      </c>
      <c r="F156" s="5">
        <v>9.895165289</v>
      </c>
      <c r="G156" s="6">
        <f t="shared" si="10"/>
        <v>1883.291667</v>
      </c>
      <c r="H156" s="7">
        <f>H153*9/12+H165*3/12</f>
        <v>3.6275</v>
      </c>
      <c r="I156" s="6">
        <f t="shared" si="1"/>
        <v>180.7538275</v>
      </c>
      <c r="J156" s="6">
        <f t="shared" si="2"/>
        <v>9.955317281</v>
      </c>
      <c r="K156" s="8">
        <f t="shared" si="11"/>
        <v>375.4824895</v>
      </c>
      <c r="L156" s="6">
        <f t="shared" si="12"/>
        <v>12.93298255</v>
      </c>
      <c r="M156" s="8">
        <f t="shared" si="3"/>
        <v>26.86586807</v>
      </c>
      <c r="N156" s="29">
        <f t="shared" si="14"/>
        <v>15.48206722</v>
      </c>
      <c r="O156" s="9"/>
      <c r="P156" s="10">
        <f t="shared" si="15"/>
        <v>19.82169282</v>
      </c>
      <c r="Q156" s="10"/>
      <c r="R156" s="31">
        <f t="shared" si="16"/>
        <v>-0.0002753950051</v>
      </c>
      <c r="S156" s="7">
        <f t="shared" si="4"/>
        <v>1.00309224</v>
      </c>
      <c r="T156" s="7">
        <f t="shared" si="13"/>
        <v>2.517526423</v>
      </c>
      <c r="U156" s="13">
        <f t="shared" si="5"/>
        <v>0.06516643821</v>
      </c>
      <c r="V156" s="13">
        <f t="shared" si="6"/>
        <v>0.0613416149</v>
      </c>
      <c r="W156" s="13">
        <f t="shared" si="7"/>
        <v>0.003824823315</v>
      </c>
      <c r="X156" s="13">
        <f t="shared" si="8"/>
        <v>0.00003660413432</v>
      </c>
      <c r="Y156" s="14"/>
      <c r="Z156" s="30"/>
      <c r="AA156" s="30"/>
    </row>
    <row r="157" ht="12.75" customHeight="1">
      <c r="A157" s="4">
        <v>1883.05</v>
      </c>
      <c r="B157" s="5">
        <v>5.77</v>
      </c>
      <c r="C157" s="6">
        <v>0.3242</v>
      </c>
      <c r="D157" s="6">
        <f t="shared" si="9"/>
        <v>0.2242</v>
      </c>
      <c r="E157" s="5">
        <v>0.4175</v>
      </c>
      <c r="F157" s="5">
        <v>9.8</v>
      </c>
      <c r="G157" s="6">
        <f t="shared" si="10"/>
        <v>1883.375</v>
      </c>
      <c r="H157" s="7">
        <f>H153*8/12+H165*4/12</f>
        <v>3.626666667</v>
      </c>
      <c r="I157" s="6">
        <f t="shared" si="1"/>
        <v>179.399898</v>
      </c>
      <c r="J157" s="6">
        <f t="shared" si="2"/>
        <v>10.07997347</v>
      </c>
      <c r="K157" s="8">
        <f t="shared" si="11"/>
        <v>374.4148917</v>
      </c>
      <c r="L157" s="6">
        <f t="shared" si="12"/>
        <v>12.98084184</v>
      </c>
      <c r="M157" s="8">
        <f t="shared" si="3"/>
        <v>27.09154546</v>
      </c>
      <c r="N157" s="29">
        <f t="shared" si="14"/>
        <v>15.33549764</v>
      </c>
      <c r="O157" s="9"/>
      <c r="P157" s="10">
        <f t="shared" si="15"/>
        <v>19.63264292</v>
      </c>
      <c r="Q157" s="10"/>
      <c r="R157" s="31">
        <f t="shared" si="16"/>
        <v>0.001531585619</v>
      </c>
      <c r="S157" s="7">
        <f t="shared" si="4"/>
        <v>1.003091549</v>
      </c>
      <c r="T157" s="7">
        <f t="shared" si="13"/>
        <v>2.54983387</v>
      </c>
      <c r="U157" s="13">
        <f t="shared" si="5"/>
        <v>0.05739660285</v>
      </c>
      <c r="V157" s="13">
        <f t="shared" si="6"/>
        <v>0.06167323542</v>
      </c>
      <c r="W157" s="13">
        <f t="shared" si="7"/>
        <v>-0.00427663257</v>
      </c>
      <c r="X157" s="13">
        <f t="shared" si="8"/>
        <v>0.00003633376309</v>
      </c>
      <c r="Y157" s="14"/>
      <c r="Z157" s="30"/>
      <c r="AA157" s="30"/>
    </row>
    <row r="158" ht="12.75" customHeight="1">
      <c r="A158" s="4">
        <v>1883.06</v>
      </c>
      <c r="B158" s="5">
        <v>5.82</v>
      </c>
      <c r="C158" s="6">
        <v>0.325</v>
      </c>
      <c r="D158" s="6">
        <f t="shared" si="9"/>
        <v>0.375</v>
      </c>
      <c r="E158" s="5">
        <v>0.415</v>
      </c>
      <c r="F158" s="5">
        <v>9.514585124</v>
      </c>
      <c r="G158" s="6">
        <f t="shared" si="10"/>
        <v>1883.458333</v>
      </c>
      <c r="H158" s="7">
        <f>H153*7/12+H165*5/12</f>
        <v>3.625833333</v>
      </c>
      <c r="I158" s="6">
        <f t="shared" si="1"/>
        <v>186.3826932</v>
      </c>
      <c r="J158" s="6">
        <f t="shared" si="2"/>
        <v>10.40796826</v>
      </c>
      <c r="K158" s="8">
        <f t="shared" si="11"/>
        <v>390.7984241</v>
      </c>
      <c r="L158" s="6">
        <f t="shared" si="12"/>
        <v>13.29017486</v>
      </c>
      <c r="M158" s="8">
        <f t="shared" si="3"/>
        <v>27.86621065</v>
      </c>
      <c r="N158" s="29">
        <f t="shared" si="14"/>
        <v>15.90338839</v>
      </c>
      <c r="O158" s="9"/>
      <c r="P158" s="10">
        <f t="shared" si="15"/>
        <v>20.35644802</v>
      </c>
      <c r="Q158" s="10"/>
      <c r="R158" s="31">
        <f t="shared" si="16"/>
        <v>-0.0007597696898</v>
      </c>
      <c r="S158" s="7">
        <f t="shared" si="4"/>
        <v>1.003090857</v>
      </c>
      <c r="T158" s="7">
        <f t="shared" si="13"/>
        <v>2.634442214</v>
      </c>
      <c r="U158" s="13">
        <f t="shared" si="5"/>
        <v>0.05088439775</v>
      </c>
      <c r="V158" s="13">
        <f t="shared" si="6"/>
        <v>0.06126186232</v>
      </c>
      <c r="W158" s="13">
        <f t="shared" si="7"/>
        <v>-0.01037746457</v>
      </c>
      <c r="X158" s="13">
        <f t="shared" si="8"/>
        <v>0.00003606339263</v>
      </c>
      <c r="Y158" s="14"/>
      <c r="Z158" s="30"/>
      <c r="AA158" s="30"/>
    </row>
    <row r="159" ht="12.75" customHeight="1">
      <c r="A159" s="4">
        <v>1883.07</v>
      </c>
      <c r="B159" s="5">
        <v>5.73</v>
      </c>
      <c r="C159" s="6">
        <v>0.3258</v>
      </c>
      <c r="D159" s="6">
        <f t="shared" si="9"/>
        <v>0.2358</v>
      </c>
      <c r="E159" s="5">
        <v>0.4125</v>
      </c>
      <c r="F159" s="5">
        <v>9.324254545</v>
      </c>
      <c r="G159" s="6">
        <f t="shared" si="10"/>
        <v>1883.541667</v>
      </c>
      <c r="H159" s="7">
        <f>H153*6/12+H165*6/12</f>
        <v>3.625</v>
      </c>
      <c r="I159" s="6">
        <f t="shared" si="1"/>
        <v>187.2461752</v>
      </c>
      <c r="J159" s="6">
        <f t="shared" si="2"/>
        <v>10.64656263</v>
      </c>
      <c r="K159" s="8">
        <f t="shared" si="11"/>
        <v>394.4691998</v>
      </c>
      <c r="L159" s="6">
        <f t="shared" si="12"/>
        <v>13.47976392</v>
      </c>
      <c r="M159" s="8">
        <f t="shared" si="3"/>
        <v>28.39765182</v>
      </c>
      <c r="N159" s="29">
        <f t="shared" si="14"/>
        <v>15.94878313</v>
      </c>
      <c r="O159" s="9"/>
      <c r="P159" s="10">
        <f t="shared" si="15"/>
        <v>20.41043402</v>
      </c>
      <c r="Q159" s="10"/>
      <c r="R159" s="31">
        <f t="shared" si="16"/>
        <v>-0.00289378431</v>
      </c>
      <c r="S159" s="7">
        <f t="shared" si="4"/>
        <v>1.003090165</v>
      </c>
      <c r="T159" s="7">
        <f t="shared" si="13"/>
        <v>2.696526444</v>
      </c>
      <c r="U159" s="13">
        <f t="shared" si="5"/>
        <v>0.04288601169</v>
      </c>
      <c r="V159" s="13">
        <f t="shared" si="6"/>
        <v>0.06191251596</v>
      </c>
      <c r="W159" s="13">
        <f t="shared" si="7"/>
        <v>-0.01902650426</v>
      </c>
      <c r="X159" s="13">
        <f t="shared" si="8"/>
        <v>0.00003579302293</v>
      </c>
      <c r="Y159" s="14"/>
      <c r="Z159" s="30"/>
      <c r="AA159" s="30"/>
    </row>
    <row r="160" ht="12.75" customHeight="1">
      <c r="A160" s="4">
        <v>1883.08</v>
      </c>
      <c r="B160" s="5">
        <v>5.47</v>
      </c>
      <c r="C160" s="6">
        <v>0.3267</v>
      </c>
      <c r="D160" s="6">
        <f t="shared" si="9"/>
        <v>0.0667</v>
      </c>
      <c r="E160" s="5">
        <v>0.41</v>
      </c>
      <c r="F160" s="5">
        <v>9.324254545</v>
      </c>
      <c r="G160" s="6">
        <f t="shared" si="10"/>
        <v>1883.625</v>
      </c>
      <c r="H160" s="7">
        <f>H153*5/12+H165*7/12</f>
        <v>3.624166667</v>
      </c>
      <c r="I160" s="6">
        <f t="shared" si="1"/>
        <v>178.7498391</v>
      </c>
      <c r="J160" s="6">
        <f t="shared" si="2"/>
        <v>10.67597302</v>
      </c>
      <c r="K160" s="8">
        <f t="shared" si="11"/>
        <v>378.4443188</v>
      </c>
      <c r="L160" s="6">
        <f t="shared" si="12"/>
        <v>13.39806838</v>
      </c>
      <c r="M160" s="8">
        <f t="shared" si="3"/>
        <v>28.36602755</v>
      </c>
      <c r="N160" s="29">
        <f t="shared" si="14"/>
        <v>15.19681088</v>
      </c>
      <c r="O160" s="9"/>
      <c r="P160" s="10">
        <f t="shared" si="15"/>
        <v>19.44808551</v>
      </c>
      <c r="Q160" s="10"/>
      <c r="R160" s="31">
        <f t="shared" si="16"/>
        <v>0.0002171205541</v>
      </c>
      <c r="S160" s="7">
        <f t="shared" si="4"/>
        <v>1.003089473</v>
      </c>
      <c r="T160" s="7">
        <f t="shared" si="13"/>
        <v>2.704859157</v>
      </c>
      <c r="U160" s="13">
        <f t="shared" si="5"/>
        <v>0.04943056978</v>
      </c>
      <c r="V160" s="13">
        <f t="shared" si="6"/>
        <v>0.0662360705</v>
      </c>
      <c r="W160" s="13">
        <f t="shared" si="7"/>
        <v>-0.01680550071</v>
      </c>
      <c r="X160" s="13">
        <f t="shared" si="8"/>
        <v>0.00003552265401</v>
      </c>
      <c r="Y160" s="14"/>
      <c r="Z160" s="30"/>
      <c r="AA160" s="30"/>
    </row>
    <row r="161" ht="12.75" customHeight="1">
      <c r="A161" s="4">
        <v>1883.09</v>
      </c>
      <c r="B161" s="5">
        <v>5.53</v>
      </c>
      <c r="C161" s="6">
        <v>0.3275</v>
      </c>
      <c r="D161" s="6">
        <f t="shared" si="9"/>
        <v>0.3875</v>
      </c>
      <c r="E161" s="5">
        <v>0.4075</v>
      </c>
      <c r="F161" s="5">
        <v>9.229089256</v>
      </c>
      <c r="G161" s="6">
        <f t="shared" si="10"/>
        <v>1883.708333</v>
      </c>
      <c r="H161" s="7">
        <f>H153*4/12+H165*8/12</f>
        <v>3.623333333</v>
      </c>
      <c r="I161" s="6">
        <f t="shared" si="1"/>
        <v>182.5739196</v>
      </c>
      <c r="J161" s="6">
        <f t="shared" si="2"/>
        <v>10.81246992</v>
      </c>
      <c r="K161" s="8">
        <f t="shared" si="11"/>
        <v>388.4482142</v>
      </c>
      <c r="L161" s="6">
        <f t="shared" si="12"/>
        <v>13.45368395</v>
      </c>
      <c r="M161" s="8">
        <f t="shared" si="3"/>
        <v>28.62434851</v>
      </c>
      <c r="N161" s="29">
        <f t="shared" si="14"/>
        <v>15.49469243</v>
      </c>
      <c r="O161" s="9"/>
      <c r="P161" s="10">
        <f t="shared" si="15"/>
        <v>19.82873662</v>
      </c>
      <c r="Q161" s="10"/>
      <c r="R161" s="31">
        <f t="shared" si="16"/>
        <v>-0.002034848412</v>
      </c>
      <c r="S161" s="7">
        <f t="shared" si="4"/>
        <v>1.003088782</v>
      </c>
      <c r="T161" s="7">
        <f t="shared" si="13"/>
        <v>2.741192935</v>
      </c>
      <c r="U161" s="13">
        <f t="shared" si="5"/>
        <v>0.05016642384</v>
      </c>
      <c r="V161" s="13">
        <f t="shared" si="6"/>
        <v>0.06089935044</v>
      </c>
      <c r="W161" s="13">
        <f t="shared" si="7"/>
        <v>-0.0107329266</v>
      </c>
      <c r="X161" s="13">
        <f t="shared" si="8"/>
        <v>0.00003525228585</v>
      </c>
      <c r="Y161" s="14"/>
      <c r="Z161" s="30"/>
      <c r="AA161" s="30"/>
    </row>
    <row r="162" ht="12.75" customHeight="1">
      <c r="A162" s="4">
        <v>1883.1</v>
      </c>
      <c r="B162" s="5">
        <v>5.38</v>
      </c>
      <c r="C162" s="6">
        <v>0.3283</v>
      </c>
      <c r="D162" s="6">
        <f t="shared" si="9"/>
        <v>0.1783</v>
      </c>
      <c r="E162" s="5">
        <v>0.405</v>
      </c>
      <c r="F162" s="5">
        <v>9.229089256</v>
      </c>
      <c r="G162" s="6">
        <f t="shared" si="10"/>
        <v>1883.791667</v>
      </c>
      <c r="H162" s="7">
        <f>H153*3/12+H165*9/12</f>
        <v>3.6225</v>
      </c>
      <c r="I162" s="6">
        <f t="shared" si="1"/>
        <v>177.6216433</v>
      </c>
      <c r="J162" s="6">
        <f t="shared" si="2"/>
        <v>10.83888206</v>
      </c>
      <c r="K162" s="8">
        <f t="shared" si="11"/>
        <v>379.8333975</v>
      </c>
      <c r="L162" s="6">
        <f t="shared" si="12"/>
        <v>13.37114601</v>
      </c>
      <c r="M162" s="8">
        <f t="shared" si="3"/>
        <v>28.59340632</v>
      </c>
      <c r="N162" s="29">
        <f t="shared" si="14"/>
        <v>15.04805627</v>
      </c>
      <c r="O162" s="9"/>
      <c r="P162" s="10">
        <f t="shared" si="15"/>
        <v>19.25930819</v>
      </c>
      <c r="Q162" s="10"/>
      <c r="R162" s="31">
        <f t="shared" si="16"/>
        <v>0.002120613484</v>
      </c>
      <c r="S162" s="7">
        <f t="shared" si="4"/>
        <v>1.00308809</v>
      </c>
      <c r="T162" s="7">
        <f t="shared" si="13"/>
        <v>2.749659881</v>
      </c>
      <c r="U162" s="13">
        <f t="shared" si="5"/>
        <v>0.05471904093</v>
      </c>
      <c r="V162" s="13">
        <f t="shared" si="6"/>
        <v>0.05955085829</v>
      </c>
      <c r="W162" s="13">
        <f t="shared" si="7"/>
        <v>-0.004831817356</v>
      </c>
      <c r="X162" s="13">
        <f t="shared" si="8"/>
        <v>0.00003498191847</v>
      </c>
      <c r="Y162" s="14"/>
      <c r="Z162" s="30"/>
      <c r="AA162" s="30"/>
    </row>
    <row r="163" ht="12.75" customHeight="1">
      <c r="A163" s="4">
        <v>1883.11</v>
      </c>
      <c r="B163" s="5">
        <v>5.46</v>
      </c>
      <c r="C163" s="6">
        <v>0.3292</v>
      </c>
      <c r="D163" s="6">
        <f t="shared" si="9"/>
        <v>0.4092</v>
      </c>
      <c r="E163" s="5">
        <v>0.4025</v>
      </c>
      <c r="F163" s="5">
        <v>9.134004959</v>
      </c>
      <c r="G163" s="6">
        <f t="shared" si="10"/>
        <v>1883.875</v>
      </c>
      <c r="H163" s="7">
        <f>H153*2/12+H165*10/12</f>
        <v>3.621666667</v>
      </c>
      <c r="I163" s="6">
        <f t="shared" si="1"/>
        <v>182.13938</v>
      </c>
      <c r="J163" s="6">
        <f t="shared" si="2"/>
        <v>10.98173698</v>
      </c>
      <c r="K163" s="8">
        <f t="shared" si="11"/>
        <v>391.4512936</v>
      </c>
      <c r="L163" s="6">
        <f t="shared" si="12"/>
        <v>13.42694147</v>
      </c>
      <c r="M163" s="8">
        <f t="shared" si="3"/>
        <v>28.85698639</v>
      </c>
      <c r="N163" s="29">
        <f t="shared" si="14"/>
        <v>15.40821814</v>
      </c>
      <c r="O163" s="9"/>
      <c r="P163" s="10">
        <f t="shared" si="15"/>
        <v>19.72054454</v>
      </c>
      <c r="Q163" s="10"/>
      <c r="R163" s="31">
        <f t="shared" si="16"/>
        <v>0.002632588189</v>
      </c>
      <c r="S163" s="7">
        <f t="shared" si="4"/>
        <v>1.003087398</v>
      </c>
      <c r="T163" s="7">
        <f t="shared" si="13"/>
        <v>2.786863222</v>
      </c>
      <c r="U163" s="13">
        <f t="shared" si="5"/>
        <v>0.05642467791</v>
      </c>
      <c r="V163" s="13">
        <f t="shared" si="6"/>
        <v>0.06128048551</v>
      </c>
      <c r="W163" s="13">
        <f t="shared" si="7"/>
        <v>-0.004855807595</v>
      </c>
      <c r="X163" s="13">
        <f t="shared" si="8"/>
        <v>0.00003471155185</v>
      </c>
      <c r="Y163" s="14"/>
      <c r="Z163" s="30"/>
      <c r="AA163" s="30"/>
    </row>
    <row r="164" ht="12.75" customHeight="1">
      <c r="A164" s="4">
        <v>1883.12</v>
      </c>
      <c r="B164" s="5">
        <v>5.34</v>
      </c>
      <c r="C164" s="6">
        <v>0.33</v>
      </c>
      <c r="D164" s="6">
        <f t="shared" si="9"/>
        <v>0.21</v>
      </c>
      <c r="E164" s="5">
        <v>0.4</v>
      </c>
      <c r="F164" s="5">
        <v>9.229089256</v>
      </c>
      <c r="G164" s="6">
        <f t="shared" si="10"/>
        <v>1883.958333</v>
      </c>
      <c r="H164" s="7">
        <f>H153*1/12+H165*11/12</f>
        <v>3.620833333</v>
      </c>
      <c r="I164" s="6">
        <f t="shared" si="1"/>
        <v>176.3010363</v>
      </c>
      <c r="J164" s="6">
        <f t="shared" si="2"/>
        <v>10.89500786</v>
      </c>
      <c r="K164" s="8">
        <f t="shared" si="11"/>
        <v>380.8548934</v>
      </c>
      <c r="L164" s="6">
        <f t="shared" si="12"/>
        <v>13.20607014</v>
      </c>
      <c r="M164" s="8">
        <f t="shared" si="3"/>
        <v>28.52845643</v>
      </c>
      <c r="N164" s="29">
        <f t="shared" si="14"/>
        <v>14.89640394</v>
      </c>
      <c r="O164" s="9"/>
      <c r="P164" s="10">
        <f t="shared" si="15"/>
        <v>19.06653927</v>
      </c>
      <c r="Q164" s="10"/>
      <c r="R164" s="31">
        <f t="shared" si="16"/>
        <v>0.003570600132</v>
      </c>
      <c r="S164" s="7">
        <f t="shared" si="4"/>
        <v>1.003086707</v>
      </c>
      <c r="T164" s="7">
        <f t="shared" si="13"/>
        <v>2.76666659</v>
      </c>
      <c r="U164" s="13">
        <f t="shared" si="5"/>
        <v>0.05747535345</v>
      </c>
      <c r="V164" s="13">
        <f t="shared" si="6"/>
        <v>0.06384410009</v>
      </c>
      <c r="W164" s="13">
        <f t="shared" si="7"/>
        <v>-0.006368746647</v>
      </c>
      <c r="X164" s="13">
        <f t="shared" si="8"/>
        <v>0.00003444118601</v>
      </c>
      <c r="Y164" s="14"/>
      <c r="Z164" s="30"/>
      <c r="AA164" s="30"/>
    </row>
    <row r="165" ht="12.75" customHeight="1">
      <c r="A165" s="4">
        <v>1884.01</v>
      </c>
      <c r="B165" s="5">
        <v>5.18</v>
      </c>
      <c r="C165" s="6">
        <v>0.3283</v>
      </c>
      <c r="D165" s="6">
        <f t="shared" si="9"/>
        <v>0.1683</v>
      </c>
      <c r="E165" s="5">
        <v>0.3925</v>
      </c>
      <c r="F165" s="5">
        <v>9.229089256</v>
      </c>
      <c r="G165" s="6">
        <f t="shared" si="10"/>
        <v>1884.041667</v>
      </c>
      <c r="H165" s="7">
        <v>3.62</v>
      </c>
      <c r="I165" s="6">
        <f t="shared" si="1"/>
        <v>171.0186083</v>
      </c>
      <c r="J165" s="6">
        <f t="shared" si="2"/>
        <v>10.83888206</v>
      </c>
      <c r="K165" s="8">
        <f t="shared" si="11"/>
        <v>371.3947383</v>
      </c>
      <c r="L165" s="6">
        <f t="shared" si="12"/>
        <v>12.95845632</v>
      </c>
      <c r="M165" s="8">
        <f t="shared" si="3"/>
        <v>28.14139668</v>
      </c>
      <c r="N165" s="29">
        <f t="shared" si="14"/>
        <v>14.43282172</v>
      </c>
      <c r="O165" s="9"/>
      <c r="P165" s="10">
        <f t="shared" si="15"/>
        <v>18.47845044</v>
      </c>
      <c r="Q165" s="10"/>
      <c r="R165" s="31">
        <f t="shared" si="16"/>
        <v>0.004228642189</v>
      </c>
      <c r="S165" s="7">
        <f t="shared" si="4"/>
        <v>1.003710392</v>
      </c>
      <c r="T165" s="7">
        <f t="shared" si="13"/>
        <v>2.775206477</v>
      </c>
      <c r="U165" s="13">
        <f t="shared" si="5"/>
        <v>0.06136130364</v>
      </c>
      <c r="V165" s="13">
        <f t="shared" si="6"/>
        <v>0.06679964415</v>
      </c>
      <c r="W165" s="13">
        <f t="shared" si="7"/>
        <v>-0.005438340511</v>
      </c>
      <c r="X165" s="13">
        <f t="shared" si="8"/>
        <v>0.0001028264018</v>
      </c>
      <c r="Y165" s="14"/>
      <c r="Z165" s="30"/>
      <c r="AA165" s="30"/>
    </row>
    <row r="166" ht="12.75" customHeight="1">
      <c r="A166" s="4">
        <v>1884.02</v>
      </c>
      <c r="B166" s="5">
        <v>5.32</v>
      </c>
      <c r="C166" s="6">
        <v>0.3267</v>
      </c>
      <c r="D166" s="6">
        <f t="shared" si="9"/>
        <v>0.4667</v>
      </c>
      <c r="E166" s="5">
        <v>0.385</v>
      </c>
      <c r="F166" s="5">
        <v>9.229089256</v>
      </c>
      <c r="G166" s="6">
        <f t="shared" si="10"/>
        <v>1884.125</v>
      </c>
      <c r="H166" s="7">
        <f>H165*11/12+H177*1/12</f>
        <v>3.611666667</v>
      </c>
      <c r="I166" s="6">
        <f t="shared" si="1"/>
        <v>175.6407328</v>
      </c>
      <c r="J166" s="6">
        <f t="shared" si="2"/>
        <v>10.78605778</v>
      </c>
      <c r="K166" s="8">
        <f t="shared" si="11"/>
        <v>383.3844073</v>
      </c>
      <c r="L166" s="6">
        <f t="shared" si="12"/>
        <v>12.71084251</v>
      </c>
      <c r="M166" s="8">
        <f t="shared" si="3"/>
        <v>27.74492421</v>
      </c>
      <c r="N166" s="29">
        <f t="shared" si="14"/>
        <v>14.80596023</v>
      </c>
      <c r="O166" s="9"/>
      <c r="P166" s="10">
        <f t="shared" si="15"/>
        <v>18.96024883</v>
      </c>
      <c r="Q166" s="10"/>
      <c r="R166" s="31">
        <f t="shared" si="16"/>
        <v>0.002565822726</v>
      </c>
      <c r="S166" s="7">
        <f t="shared" si="4"/>
        <v>1.003703719</v>
      </c>
      <c r="T166" s="7">
        <f t="shared" si="13"/>
        <v>2.785503581</v>
      </c>
      <c r="U166" s="13">
        <f t="shared" si="5"/>
        <v>0.06142758958</v>
      </c>
      <c r="V166" s="13">
        <f t="shared" si="6"/>
        <v>0.0684025156</v>
      </c>
      <c r="W166" s="13">
        <f t="shared" si="7"/>
        <v>-0.00697492602</v>
      </c>
      <c r="X166" s="13">
        <f t="shared" si="8"/>
        <v>0.0001019872383</v>
      </c>
      <c r="Y166" s="14"/>
      <c r="Z166" s="30"/>
      <c r="AA166" s="30"/>
    </row>
    <row r="167" ht="12.75" customHeight="1">
      <c r="A167" s="4">
        <v>1884.03</v>
      </c>
      <c r="B167" s="5">
        <v>5.3</v>
      </c>
      <c r="C167" s="6">
        <v>0.325</v>
      </c>
      <c r="D167" s="6">
        <f t="shared" si="9"/>
        <v>0.305</v>
      </c>
      <c r="E167" s="5">
        <v>0.3775</v>
      </c>
      <c r="F167" s="5">
        <v>9.229089256</v>
      </c>
      <c r="G167" s="6">
        <f t="shared" si="10"/>
        <v>1884.208333</v>
      </c>
      <c r="H167" s="7">
        <f>H165*10/12+H177*2/12</f>
        <v>3.603333333</v>
      </c>
      <c r="I167" s="6">
        <f t="shared" si="1"/>
        <v>174.9804293</v>
      </c>
      <c r="J167" s="6">
        <f t="shared" si="2"/>
        <v>10.72993198</v>
      </c>
      <c r="K167" s="8">
        <f t="shared" si="11"/>
        <v>383.8948658</v>
      </c>
      <c r="L167" s="6">
        <f t="shared" si="12"/>
        <v>12.46322869</v>
      </c>
      <c r="M167" s="8">
        <f t="shared" si="3"/>
        <v>27.34345507</v>
      </c>
      <c r="N167" s="29">
        <f t="shared" si="14"/>
        <v>14.73602345</v>
      </c>
      <c r="O167" s="9"/>
      <c r="P167" s="10">
        <f t="shared" si="15"/>
        <v>18.87564245</v>
      </c>
      <c r="Q167" s="10"/>
      <c r="R167" s="31">
        <f t="shared" si="16"/>
        <v>0.002969700846</v>
      </c>
      <c r="S167" s="7">
        <f t="shared" si="4"/>
        <v>1.003697046</v>
      </c>
      <c r="T167" s="7">
        <f t="shared" si="13"/>
        <v>2.795820303</v>
      </c>
      <c r="U167" s="13">
        <f t="shared" si="5"/>
        <v>0.06791309711</v>
      </c>
      <c r="V167" s="13">
        <f t="shared" si="6"/>
        <v>0.0715689222</v>
      </c>
      <c r="W167" s="13">
        <f t="shared" si="7"/>
        <v>-0.003655825091</v>
      </c>
      <c r="X167" s="13">
        <f t="shared" si="8"/>
        <v>0.000101148244</v>
      </c>
      <c r="Y167" s="14"/>
      <c r="Z167" s="30"/>
      <c r="AA167" s="30"/>
    </row>
    <row r="168" ht="12.75" customHeight="1">
      <c r="A168" s="4">
        <v>1884.04</v>
      </c>
      <c r="B168" s="5">
        <v>5.06</v>
      </c>
      <c r="C168" s="6">
        <v>0.3233</v>
      </c>
      <c r="D168" s="6">
        <f t="shared" si="9"/>
        <v>0.0833</v>
      </c>
      <c r="E168" s="5">
        <v>0.37</v>
      </c>
      <c r="F168" s="5">
        <v>9.038839669</v>
      </c>
      <c r="G168" s="6">
        <f t="shared" si="10"/>
        <v>1884.291667</v>
      </c>
      <c r="H168" s="7">
        <f>H165*9/12+H177*3/12</f>
        <v>3.595</v>
      </c>
      <c r="I168" s="6">
        <f t="shared" si="1"/>
        <v>170.5730001</v>
      </c>
      <c r="J168" s="6">
        <f t="shared" si="2"/>
        <v>10.89846857</v>
      </c>
      <c r="K168" s="8">
        <f t="shared" si="11"/>
        <v>376.2178135</v>
      </c>
      <c r="L168" s="6">
        <f t="shared" si="12"/>
        <v>12.47272926</v>
      </c>
      <c r="M168" s="8">
        <f t="shared" si="3"/>
        <v>27.50999822</v>
      </c>
      <c r="N168" s="29">
        <f t="shared" si="14"/>
        <v>14.35345368</v>
      </c>
      <c r="O168" s="9"/>
      <c r="P168" s="10">
        <f t="shared" si="15"/>
        <v>18.39535764</v>
      </c>
      <c r="Q168" s="10"/>
      <c r="R168" s="31">
        <f t="shared" si="16"/>
        <v>0.004344405479</v>
      </c>
      <c r="S168" s="7">
        <f t="shared" si="4"/>
        <v>1.003690373</v>
      </c>
      <c r="T168" s="7">
        <f t="shared" si="13"/>
        <v>2.86522059</v>
      </c>
      <c r="U168" s="13">
        <f t="shared" si="5"/>
        <v>0.07194923831</v>
      </c>
      <c r="V168" s="13">
        <f t="shared" si="6"/>
        <v>0.06944737601</v>
      </c>
      <c r="W168" s="13">
        <f t="shared" si="7"/>
        <v>0.002501862305</v>
      </c>
      <c r="X168" s="13">
        <f t="shared" si="8"/>
        <v>0.0001003094192</v>
      </c>
      <c r="Y168" s="14"/>
      <c r="Z168" s="30"/>
      <c r="AA168" s="30"/>
    </row>
    <row r="169" ht="12.75" customHeight="1">
      <c r="A169" s="4">
        <v>1884.05</v>
      </c>
      <c r="B169" s="5">
        <v>4.65</v>
      </c>
      <c r="C169" s="6">
        <v>0.3217</v>
      </c>
      <c r="D169" s="6">
        <f t="shared" si="9"/>
        <v>-0.0883</v>
      </c>
      <c r="E169" s="5">
        <v>0.3625</v>
      </c>
      <c r="F169" s="5">
        <v>8.848509091</v>
      </c>
      <c r="G169" s="6">
        <f t="shared" si="10"/>
        <v>1884.375</v>
      </c>
      <c r="H169" s="7">
        <f>H165*8/12+H177*4/12</f>
        <v>3.586666667</v>
      </c>
      <c r="I169" s="6">
        <f t="shared" si="1"/>
        <v>160.1235853</v>
      </c>
      <c r="J169" s="6">
        <f t="shared" si="2"/>
        <v>11.07779729</v>
      </c>
      <c r="K169" s="8">
        <f t="shared" si="11"/>
        <v>355.2065713</v>
      </c>
      <c r="L169" s="6">
        <f t="shared" si="12"/>
        <v>12.48275262</v>
      </c>
      <c r="M169" s="8">
        <f t="shared" si="3"/>
        <v>27.69083486</v>
      </c>
      <c r="N169" s="29">
        <f t="shared" si="14"/>
        <v>13.46505031</v>
      </c>
      <c r="O169" s="9"/>
      <c r="P169" s="10">
        <f t="shared" si="15"/>
        <v>17.27291895</v>
      </c>
      <c r="Q169" s="10"/>
      <c r="R169" s="31">
        <f t="shared" si="16"/>
        <v>0.007721079526</v>
      </c>
      <c r="S169" s="7">
        <f t="shared" si="4"/>
        <v>1.0036837</v>
      </c>
      <c r="T169" s="7">
        <f t="shared" si="13"/>
        <v>2.937652382</v>
      </c>
      <c r="U169" s="13">
        <f t="shared" si="5"/>
        <v>0.07452166645</v>
      </c>
      <c r="V169" s="13">
        <f t="shared" si="6"/>
        <v>0.06728086396</v>
      </c>
      <c r="W169" s="13">
        <f t="shared" si="7"/>
        <v>0.007240802498</v>
      </c>
      <c r="X169" s="13">
        <f t="shared" si="8"/>
        <v>0.00009947076429</v>
      </c>
      <c r="Y169" s="14"/>
      <c r="Z169" s="30"/>
      <c r="AA169" s="30"/>
    </row>
    <row r="170" ht="12.75" customHeight="1">
      <c r="A170" s="4">
        <v>1884.06</v>
      </c>
      <c r="B170" s="5">
        <v>4.46</v>
      </c>
      <c r="C170" s="6">
        <v>0.32</v>
      </c>
      <c r="D170" s="6">
        <f t="shared" si="9"/>
        <v>0.13</v>
      </c>
      <c r="E170" s="5">
        <v>0.355</v>
      </c>
      <c r="F170" s="5">
        <v>8.848509091</v>
      </c>
      <c r="G170" s="6">
        <f t="shared" si="10"/>
        <v>1884.458333</v>
      </c>
      <c r="H170" s="7">
        <f>H165*7/12+H177*5/12</f>
        <v>3.578333333</v>
      </c>
      <c r="I170" s="6">
        <f t="shared" si="1"/>
        <v>153.5809011</v>
      </c>
      <c r="J170" s="6">
        <f t="shared" si="2"/>
        <v>11.01925748</v>
      </c>
      <c r="K170" s="8">
        <f t="shared" si="11"/>
        <v>342.7297813</v>
      </c>
      <c r="L170" s="6">
        <f t="shared" si="12"/>
        <v>12.22448877</v>
      </c>
      <c r="M170" s="8">
        <f t="shared" si="3"/>
        <v>27.28006107</v>
      </c>
      <c r="N170" s="29">
        <f t="shared" si="14"/>
        <v>12.90687648</v>
      </c>
      <c r="O170" s="9"/>
      <c r="P170" s="10">
        <f t="shared" si="15"/>
        <v>16.57556246</v>
      </c>
      <c r="Q170" s="10"/>
      <c r="R170" s="31">
        <f t="shared" si="16"/>
        <v>0.01333595914</v>
      </c>
      <c r="S170" s="7">
        <f t="shared" si="4"/>
        <v>1.003677028</v>
      </c>
      <c r="T170" s="7">
        <f t="shared" si="13"/>
        <v>2.948473812</v>
      </c>
      <c r="U170" s="13">
        <f t="shared" si="5"/>
        <v>0.07736576608</v>
      </c>
      <c r="V170" s="13">
        <f t="shared" si="6"/>
        <v>0.0673870272</v>
      </c>
      <c r="W170" s="13">
        <f t="shared" si="7"/>
        <v>0.009978738879</v>
      </c>
      <c r="X170" s="13">
        <f t="shared" si="8"/>
        <v>0.00009863227953</v>
      </c>
      <c r="Y170" s="14"/>
      <c r="Z170" s="30"/>
      <c r="AA170" s="30"/>
    </row>
    <row r="171" ht="12.75" customHeight="1">
      <c r="A171" s="4">
        <v>1884.07</v>
      </c>
      <c r="B171" s="5">
        <v>4.46</v>
      </c>
      <c r="C171" s="6">
        <v>0.3183</v>
      </c>
      <c r="D171" s="6">
        <f t="shared" si="9"/>
        <v>0.3183</v>
      </c>
      <c r="E171" s="5">
        <v>0.3475</v>
      </c>
      <c r="F171" s="5">
        <v>8.753424793</v>
      </c>
      <c r="G171" s="6">
        <f t="shared" si="10"/>
        <v>1884.541667</v>
      </c>
      <c r="H171" s="7">
        <f>H165*6/12+H177*6/12</f>
        <v>3.57</v>
      </c>
      <c r="I171" s="6">
        <f t="shared" si="1"/>
        <v>155.2491776</v>
      </c>
      <c r="J171" s="6">
        <f t="shared" si="2"/>
        <v>11.07977875</v>
      </c>
      <c r="K171" s="8">
        <f t="shared" si="11"/>
        <v>348.5131536</v>
      </c>
      <c r="L171" s="6">
        <f t="shared" si="12"/>
        <v>12.09620834</v>
      </c>
      <c r="M171" s="8">
        <f t="shared" si="3"/>
        <v>27.15433203</v>
      </c>
      <c r="N171" s="29">
        <f t="shared" si="14"/>
        <v>13.04393159</v>
      </c>
      <c r="O171" s="9"/>
      <c r="P171" s="10">
        <f t="shared" si="15"/>
        <v>16.76976853</v>
      </c>
      <c r="Q171" s="10"/>
      <c r="R171" s="31">
        <f t="shared" si="16"/>
        <v>0.01077658288</v>
      </c>
      <c r="S171" s="7">
        <f t="shared" si="4"/>
        <v>1.003670355</v>
      </c>
      <c r="T171" s="7">
        <f t="shared" si="13"/>
        <v>2.99146107</v>
      </c>
      <c r="U171" s="13">
        <f t="shared" si="5"/>
        <v>0.0737890697</v>
      </c>
      <c r="V171" s="13">
        <f t="shared" si="6"/>
        <v>0.06633961526</v>
      </c>
      <c r="W171" s="13">
        <f t="shared" si="7"/>
        <v>0.007449454434</v>
      </c>
      <c r="X171" s="13">
        <f t="shared" si="8"/>
        <v>0.00009779396522</v>
      </c>
      <c r="Y171" s="14"/>
      <c r="Z171" s="30"/>
      <c r="AA171" s="30"/>
    </row>
    <row r="172" ht="12.75" customHeight="1">
      <c r="A172" s="4">
        <v>1884.08</v>
      </c>
      <c r="B172" s="5">
        <v>4.74</v>
      </c>
      <c r="C172" s="6">
        <v>0.3167</v>
      </c>
      <c r="D172" s="6">
        <f t="shared" si="9"/>
        <v>0.5967</v>
      </c>
      <c r="E172" s="5">
        <v>0.34</v>
      </c>
      <c r="F172" s="5">
        <v>8.753424793</v>
      </c>
      <c r="G172" s="6">
        <f t="shared" si="10"/>
        <v>1884.625</v>
      </c>
      <c r="H172" s="7">
        <f>H165*5/12+H177*7/12</f>
        <v>3.561666667</v>
      </c>
      <c r="I172" s="6">
        <f t="shared" si="1"/>
        <v>164.9957627</v>
      </c>
      <c r="J172" s="6">
        <f t="shared" si="2"/>
        <v>11.02408398</v>
      </c>
      <c r="K172" s="8">
        <f t="shared" si="11"/>
        <v>372.4551998</v>
      </c>
      <c r="L172" s="6">
        <f t="shared" si="12"/>
        <v>11.8351391</v>
      </c>
      <c r="M172" s="8">
        <f t="shared" si="3"/>
        <v>26.71619576</v>
      </c>
      <c r="N172" s="29">
        <f t="shared" si="14"/>
        <v>13.85981334</v>
      </c>
      <c r="O172" s="9"/>
      <c r="P172" s="10">
        <f t="shared" si="15"/>
        <v>17.83206263</v>
      </c>
      <c r="Q172" s="10"/>
      <c r="R172" s="31">
        <f t="shared" si="16"/>
        <v>0.007126400707</v>
      </c>
      <c r="S172" s="7">
        <f t="shared" si="4"/>
        <v>1.003663683</v>
      </c>
      <c r="T172" s="7">
        <f t="shared" si="13"/>
        <v>3.002440795</v>
      </c>
      <c r="U172" s="13">
        <f t="shared" si="5"/>
        <v>0.0680225168</v>
      </c>
      <c r="V172" s="13">
        <f t="shared" si="6"/>
        <v>0.06340107659</v>
      </c>
      <c r="W172" s="13">
        <f t="shared" si="7"/>
        <v>0.004621440212</v>
      </c>
      <c r="X172" s="13">
        <f t="shared" si="8"/>
        <v>0.00009695582165</v>
      </c>
      <c r="Y172" s="14"/>
      <c r="Z172" s="30"/>
      <c r="AA172" s="30"/>
    </row>
    <row r="173" ht="12.75" customHeight="1">
      <c r="A173" s="4">
        <v>1884.09</v>
      </c>
      <c r="B173" s="5">
        <v>4.59</v>
      </c>
      <c r="C173" s="6">
        <v>0.315</v>
      </c>
      <c r="D173" s="6">
        <f t="shared" si="9"/>
        <v>0.165</v>
      </c>
      <c r="E173" s="5">
        <v>0.3325</v>
      </c>
      <c r="F173" s="5">
        <v>8.658259504</v>
      </c>
      <c r="G173" s="6">
        <f t="shared" si="10"/>
        <v>1884.708333</v>
      </c>
      <c r="H173" s="7">
        <f>H165*4/12+H177*8/12</f>
        <v>3.553333333</v>
      </c>
      <c r="I173" s="6">
        <f t="shared" si="1"/>
        <v>161.5305015</v>
      </c>
      <c r="J173" s="6">
        <f t="shared" si="2"/>
        <v>11.08542658</v>
      </c>
      <c r="K173" s="8">
        <f t="shared" si="11"/>
        <v>366.7181687</v>
      </c>
      <c r="L173" s="6">
        <f t="shared" si="12"/>
        <v>11.70128361</v>
      </c>
      <c r="M173" s="8">
        <f t="shared" si="3"/>
        <v>26.5650961</v>
      </c>
      <c r="N173" s="29">
        <f t="shared" si="14"/>
        <v>13.56915474</v>
      </c>
      <c r="O173" s="9"/>
      <c r="P173" s="10">
        <f t="shared" si="15"/>
        <v>17.4743881</v>
      </c>
      <c r="Q173" s="10"/>
      <c r="R173" s="31">
        <f t="shared" si="16"/>
        <v>0.00769484394</v>
      </c>
      <c r="S173" s="7">
        <f t="shared" si="4"/>
        <v>1.003657011</v>
      </c>
      <c r="T173" s="7">
        <f t="shared" si="13"/>
        <v>3.046562334</v>
      </c>
      <c r="U173" s="13">
        <f t="shared" si="5"/>
        <v>0.07030730533</v>
      </c>
      <c r="V173" s="13">
        <f t="shared" si="6"/>
        <v>0.06085755898</v>
      </c>
      <c r="W173" s="13">
        <f t="shared" si="7"/>
        <v>0.009449746356</v>
      </c>
      <c r="X173" s="13">
        <f t="shared" si="8"/>
        <v>0.00009611784914</v>
      </c>
      <c r="Y173" s="14"/>
      <c r="Z173" s="30"/>
      <c r="AA173" s="30"/>
    </row>
    <row r="174" ht="12.75" customHeight="1">
      <c r="A174" s="4">
        <v>1884.1</v>
      </c>
      <c r="B174" s="5">
        <v>4.44</v>
      </c>
      <c r="C174" s="6">
        <v>0.3133</v>
      </c>
      <c r="D174" s="6">
        <f t="shared" si="9"/>
        <v>0.1633</v>
      </c>
      <c r="E174" s="5">
        <v>0.325</v>
      </c>
      <c r="F174" s="5">
        <v>8.563094215</v>
      </c>
      <c r="G174" s="6">
        <f t="shared" si="10"/>
        <v>1884.791667</v>
      </c>
      <c r="H174" s="7">
        <f>H165*3/12+H177*9/12</f>
        <v>3.545</v>
      </c>
      <c r="I174" s="6">
        <f t="shared" si="1"/>
        <v>157.9882185</v>
      </c>
      <c r="J174" s="6">
        <f t="shared" si="2"/>
        <v>11.14813263</v>
      </c>
      <c r="K174" s="8">
        <f t="shared" si="11"/>
        <v>360.7853307</v>
      </c>
      <c r="L174" s="6">
        <f t="shared" si="12"/>
        <v>11.56445293</v>
      </c>
      <c r="M174" s="8">
        <f t="shared" si="3"/>
        <v>26.40883614</v>
      </c>
      <c r="N174" s="29">
        <f t="shared" si="14"/>
        <v>13.27325132</v>
      </c>
      <c r="O174" s="9"/>
      <c r="P174" s="10">
        <f t="shared" si="15"/>
        <v>17.11242168</v>
      </c>
      <c r="Q174" s="10"/>
      <c r="R174" s="31">
        <f t="shared" si="16"/>
        <v>0.009926540078</v>
      </c>
      <c r="S174" s="7">
        <f t="shared" si="4"/>
        <v>1.003650339</v>
      </c>
      <c r="T174" s="7">
        <f t="shared" si="13"/>
        <v>3.091685199</v>
      </c>
      <c r="U174" s="13">
        <f t="shared" si="5"/>
        <v>0.07211602162</v>
      </c>
      <c r="V174" s="13">
        <f t="shared" si="6"/>
        <v>0.06277729438</v>
      </c>
      <c r="W174" s="13">
        <f t="shared" si="7"/>
        <v>0.009338727238</v>
      </c>
      <c r="X174" s="13">
        <f t="shared" si="8"/>
        <v>0.00009528004798</v>
      </c>
      <c r="Y174" s="14"/>
      <c r="Z174" s="30"/>
      <c r="AA174" s="30"/>
    </row>
    <row r="175" ht="12.75" customHeight="1">
      <c r="A175" s="4">
        <v>1884.11</v>
      </c>
      <c r="B175" s="5">
        <v>4.35</v>
      </c>
      <c r="C175" s="6">
        <v>0.3117</v>
      </c>
      <c r="D175" s="6">
        <f t="shared" si="9"/>
        <v>0.2217</v>
      </c>
      <c r="E175" s="5">
        <v>0.3175</v>
      </c>
      <c r="F175" s="5">
        <v>8.372844628</v>
      </c>
      <c r="G175" s="6">
        <f t="shared" si="10"/>
        <v>1884.875</v>
      </c>
      <c r="H175" s="7">
        <f>H165*2/12+H177*10/12</f>
        <v>3.536666667</v>
      </c>
      <c r="I175" s="6">
        <f t="shared" si="1"/>
        <v>158.30283</v>
      </c>
      <c r="J175" s="6">
        <f t="shared" si="2"/>
        <v>11.34321658</v>
      </c>
      <c r="K175" s="8">
        <f t="shared" si="11"/>
        <v>363.662419</v>
      </c>
      <c r="L175" s="6">
        <f t="shared" si="12"/>
        <v>11.55428702</v>
      </c>
      <c r="M175" s="8">
        <f t="shared" si="3"/>
        <v>26.54317656</v>
      </c>
      <c r="N175" s="29">
        <f t="shared" si="14"/>
        <v>13.3044376</v>
      </c>
      <c r="O175" s="9"/>
      <c r="P175" s="10">
        <f t="shared" si="15"/>
        <v>17.17305164</v>
      </c>
      <c r="Q175" s="10"/>
      <c r="R175" s="31">
        <f t="shared" si="16"/>
        <v>0.008452660831</v>
      </c>
      <c r="S175" s="7">
        <f t="shared" si="4"/>
        <v>1.003643667</v>
      </c>
      <c r="T175" s="7">
        <f t="shared" si="13"/>
        <v>3.173477273</v>
      </c>
      <c r="U175" s="13">
        <f t="shared" si="5"/>
        <v>0.07170273307</v>
      </c>
      <c r="V175" s="13">
        <f t="shared" si="6"/>
        <v>0.06049317042</v>
      </c>
      <c r="W175" s="13">
        <f t="shared" si="7"/>
        <v>0.01120956265</v>
      </c>
      <c r="X175" s="13">
        <f t="shared" si="8"/>
        <v>0.00009444241848</v>
      </c>
      <c r="Y175" s="14"/>
      <c r="Z175" s="30"/>
      <c r="AA175" s="30"/>
    </row>
    <row r="176" ht="12.75" customHeight="1">
      <c r="A176" s="4">
        <v>1884.12</v>
      </c>
      <c r="B176" s="5">
        <v>4.34</v>
      </c>
      <c r="C176" s="6">
        <v>0.31</v>
      </c>
      <c r="D176" s="6">
        <f t="shared" si="9"/>
        <v>0.3</v>
      </c>
      <c r="E176" s="5">
        <v>0.31</v>
      </c>
      <c r="F176" s="5">
        <v>8.277679339</v>
      </c>
      <c r="G176" s="6">
        <f t="shared" si="10"/>
        <v>1884.958333</v>
      </c>
      <c r="H176" s="7">
        <f>H165*1/12+H177*11/12</f>
        <v>3.528333333</v>
      </c>
      <c r="I176" s="6">
        <f t="shared" si="1"/>
        <v>159.7546783</v>
      </c>
      <c r="J176" s="6">
        <f t="shared" si="2"/>
        <v>11.41104845</v>
      </c>
      <c r="K176" s="8">
        <f t="shared" si="11"/>
        <v>369.182199</v>
      </c>
      <c r="L176" s="6">
        <f t="shared" si="12"/>
        <v>11.41104845</v>
      </c>
      <c r="M176" s="8">
        <f t="shared" si="3"/>
        <v>26.37015707</v>
      </c>
      <c r="N176" s="29">
        <f t="shared" si="14"/>
        <v>13.43229275</v>
      </c>
      <c r="O176" s="9"/>
      <c r="P176" s="10">
        <f t="shared" si="15"/>
        <v>17.35797001</v>
      </c>
      <c r="Q176" s="10"/>
      <c r="R176" s="31">
        <f t="shared" si="16"/>
        <v>0.006713915408</v>
      </c>
      <c r="S176" s="7">
        <f t="shared" si="4"/>
        <v>1.003636995</v>
      </c>
      <c r="T176" s="7">
        <f t="shared" si="13"/>
        <v>3.221657549</v>
      </c>
      <c r="U176" s="13">
        <f t="shared" si="5"/>
        <v>0.07107339397</v>
      </c>
      <c r="V176" s="13">
        <f t="shared" si="6"/>
        <v>0.06090698996</v>
      </c>
      <c r="W176" s="13">
        <f t="shared" si="7"/>
        <v>0.01016640401</v>
      </c>
      <c r="X176" s="13">
        <f t="shared" si="8"/>
        <v>0.00009360496093</v>
      </c>
      <c r="Y176" s="14"/>
      <c r="Z176" s="30"/>
      <c r="AA176" s="30"/>
    </row>
    <row r="177" ht="12.75" customHeight="1">
      <c r="A177" s="4">
        <v>1885.01</v>
      </c>
      <c r="B177" s="5">
        <v>4.24</v>
      </c>
      <c r="C177" s="6">
        <v>0.3042</v>
      </c>
      <c r="D177" s="6">
        <f t="shared" si="9"/>
        <v>0.2042</v>
      </c>
      <c r="E177" s="5">
        <v>0.3067</v>
      </c>
      <c r="F177" s="5">
        <v>8.277679339</v>
      </c>
      <c r="G177" s="6">
        <f t="shared" si="10"/>
        <v>1885.041667</v>
      </c>
      <c r="H177" s="7">
        <v>3.52</v>
      </c>
      <c r="I177" s="6">
        <f t="shared" si="1"/>
        <v>156.0736949</v>
      </c>
      <c r="J177" s="6">
        <f t="shared" si="2"/>
        <v>11.19755142</v>
      </c>
      <c r="K177" s="8">
        <f t="shared" si="11"/>
        <v>362.832095</v>
      </c>
      <c r="L177" s="6">
        <f t="shared" si="12"/>
        <v>11.289576</v>
      </c>
      <c r="M177" s="8">
        <f t="shared" si="3"/>
        <v>26.24542536</v>
      </c>
      <c r="N177" s="29">
        <f t="shared" si="14"/>
        <v>13.12981743</v>
      </c>
      <c r="O177" s="9"/>
      <c r="P177" s="10">
        <f t="shared" si="15"/>
        <v>16.98737918</v>
      </c>
      <c r="Q177" s="10"/>
      <c r="R177" s="31">
        <f t="shared" si="16"/>
        <v>0.008512315822</v>
      </c>
      <c r="S177" s="7">
        <f t="shared" si="4"/>
        <v>1.003979023</v>
      </c>
      <c r="T177" s="7">
        <f t="shared" si="13"/>
        <v>3.233374701</v>
      </c>
      <c r="U177" s="13">
        <f t="shared" si="5"/>
        <v>0.07211606231</v>
      </c>
      <c r="V177" s="13">
        <f t="shared" si="6"/>
        <v>0.06100629612</v>
      </c>
      <c r="W177" s="13">
        <f t="shared" si="7"/>
        <v>0.01110976619</v>
      </c>
      <c r="X177" s="13">
        <f t="shared" si="8"/>
        <v>-0.0002067017523</v>
      </c>
      <c r="Y177" s="14"/>
      <c r="Z177" s="30"/>
      <c r="AA177" s="30"/>
    </row>
    <row r="178" ht="12.75" customHeight="1">
      <c r="A178" s="4">
        <v>1885.02</v>
      </c>
      <c r="B178" s="5">
        <v>4.37</v>
      </c>
      <c r="C178" s="6">
        <v>0.2983</v>
      </c>
      <c r="D178" s="6">
        <f t="shared" si="9"/>
        <v>0.4283</v>
      </c>
      <c r="E178" s="5">
        <v>0.3033</v>
      </c>
      <c r="F178" s="5">
        <v>8.372844628</v>
      </c>
      <c r="G178" s="6">
        <f t="shared" si="10"/>
        <v>1885.125</v>
      </c>
      <c r="H178" s="7">
        <f>H177*11/12+H189*1/12</f>
        <v>3.5075</v>
      </c>
      <c r="I178" s="6">
        <f t="shared" si="1"/>
        <v>159.0306591</v>
      </c>
      <c r="J178" s="6">
        <f t="shared" si="2"/>
        <v>10.85557108</v>
      </c>
      <c r="K178" s="8">
        <f t="shared" si="11"/>
        <v>371.8093326</v>
      </c>
      <c r="L178" s="6">
        <f t="shared" si="12"/>
        <v>11.03752836</v>
      </c>
      <c r="M178" s="8">
        <f t="shared" si="3"/>
        <v>25.80543949</v>
      </c>
      <c r="N178" s="29">
        <f t="shared" si="14"/>
        <v>13.38481759</v>
      </c>
      <c r="O178" s="9"/>
      <c r="P178" s="10">
        <f t="shared" si="15"/>
        <v>17.33406459</v>
      </c>
      <c r="Q178" s="10"/>
      <c r="R178" s="31">
        <f t="shared" si="16"/>
        <v>0.008292950963</v>
      </c>
      <c r="S178" s="7">
        <f t="shared" si="4"/>
        <v>1.003969221</v>
      </c>
      <c r="T178" s="7">
        <f t="shared" si="13"/>
        <v>3.209343786</v>
      </c>
      <c r="U178" s="13">
        <f t="shared" si="5"/>
        <v>0.06841757763</v>
      </c>
      <c r="V178" s="13">
        <f t="shared" si="6"/>
        <v>0.06200026644</v>
      </c>
      <c r="W178" s="13">
        <f t="shared" si="7"/>
        <v>0.006417311194</v>
      </c>
      <c r="X178" s="13">
        <f t="shared" si="8"/>
        <v>-0.0002047019497</v>
      </c>
      <c r="Y178" s="14"/>
      <c r="Z178" s="30"/>
      <c r="AA178" s="30"/>
    </row>
    <row r="179" ht="12.75" customHeight="1">
      <c r="A179" s="4">
        <v>1885.03</v>
      </c>
      <c r="B179" s="5">
        <v>4.38</v>
      </c>
      <c r="C179" s="6">
        <v>0.2925</v>
      </c>
      <c r="D179" s="6">
        <f t="shared" si="9"/>
        <v>0.3025</v>
      </c>
      <c r="E179" s="5">
        <v>0.3</v>
      </c>
      <c r="F179" s="5">
        <v>8.18251405</v>
      </c>
      <c r="G179" s="6">
        <f t="shared" si="10"/>
        <v>1885.208333</v>
      </c>
      <c r="H179" s="7">
        <f>H177*10/12+H189*2/12</f>
        <v>3.495</v>
      </c>
      <c r="I179" s="6">
        <f t="shared" si="1"/>
        <v>163.1021947</v>
      </c>
      <c r="J179" s="6">
        <f t="shared" si="2"/>
        <v>10.89209862</v>
      </c>
      <c r="K179" s="8">
        <f t="shared" si="11"/>
        <v>383.4505906</v>
      </c>
      <c r="L179" s="6">
        <f t="shared" si="12"/>
        <v>11.1713832</v>
      </c>
      <c r="M179" s="8">
        <f t="shared" si="3"/>
        <v>26.26373908</v>
      </c>
      <c r="N179" s="29">
        <f t="shared" si="14"/>
        <v>13.73419409</v>
      </c>
      <c r="O179" s="9"/>
      <c r="P179" s="10">
        <f t="shared" si="15"/>
        <v>17.80318967</v>
      </c>
      <c r="Q179" s="10"/>
      <c r="R179" s="31">
        <f t="shared" si="16"/>
        <v>0.004292613199</v>
      </c>
      <c r="S179" s="7">
        <f t="shared" si="4"/>
        <v>1.00395942</v>
      </c>
      <c r="T179" s="7">
        <f t="shared" si="13"/>
        <v>3.297030106</v>
      </c>
      <c r="U179" s="13">
        <f t="shared" si="5"/>
        <v>0.06556223757</v>
      </c>
      <c r="V179" s="13">
        <f t="shared" si="6"/>
        <v>0.05934418851</v>
      </c>
      <c r="W179" s="13">
        <f t="shared" si="7"/>
        <v>0.00621804906</v>
      </c>
      <c r="X179" s="13">
        <f t="shared" si="8"/>
        <v>-0.0002027022345</v>
      </c>
      <c r="Y179" s="14"/>
      <c r="Z179" s="30"/>
      <c r="AA179" s="30"/>
    </row>
    <row r="180" ht="12.75" customHeight="1">
      <c r="A180" s="4">
        <v>1885.04</v>
      </c>
      <c r="B180" s="5">
        <v>4.37</v>
      </c>
      <c r="C180" s="6">
        <v>0.2867</v>
      </c>
      <c r="D180" s="6">
        <f t="shared" si="9"/>
        <v>0.2767</v>
      </c>
      <c r="E180" s="5">
        <v>0.2967</v>
      </c>
      <c r="F180" s="5">
        <v>8.277679339</v>
      </c>
      <c r="G180" s="6">
        <f t="shared" si="10"/>
        <v>1885.291667</v>
      </c>
      <c r="H180" s="7">
        <f>H177*9/12+H189*3/12</f>
        <v>3.4825</v>
      </c>
      <c r="I180" s="6">
        <f t="shared" si="1"/>
        <v>160.8589733</v>
      </c>
      <c r="J180" s="6">
        <f t="shared" si="2"/>
        <v>10.55337933</v>
      </c>
      <c r="K180" s="8">
        <f t="shared" si="11"/>
        <v>380.2443823</v>
      </c>
      <c r="L180" s="6">
        <f t="shared" si="12"/>
        <v>10.92147766</v>
      </c>
      <c r="M180" s="8">
        <f t="shared" si="3"/>
        <v>25.81659227</v>
      </c>
      <c r="N180" s="29">
        <f t="shared" si="14"/>
        <v>13.54854854</v>
      </c>
      <c r="O180" s="9"/>
      <c r="P180" s="10">
        <f t="shared" si="15"/>
        <v>17.57750569</v>
      </c>
      <c r="Q180" s="10"/>
      <c r="R180" s="31">
        <f t="shared" si="16"/>
        <v>0.005737937472</v>
      </c>
      <c r="S180" s="7">
        <f t="shared" si="4"/>
        <v>1.003949619</v>
      </c>
      <c r="T180" s="7">
        <f t="shared" si="13"/>
        <v>3.272029667</v>
      </c>
      <c r="U180" s="13">
        <f t="shared" si="5"/>
        <v>0.06681708593</v>
      </c>
      <c r="V180" s="13">
        <f t="shared" si="6"/>
        <v>0.0558517117</v>
      </c>
      <c r="W180" s="13">
        <f t="shared" si="7"/>
        <v>0.01096537423</v>
      </c>
      <c r="X180" s="13">
        <f t="shared" si="8"/>
        <v>-0.0002007026067</v>
      </c>
      <c r="Y180" s="14"/>
      <c r="Z180" s="30"/>
      <c r="AA180" s="30"/>
    </row>
    <row r="181" ht="12.75" customHeight="1">
      <c r="A181" s="4">
        <v>1885.05</v>
      </c>
      <c r="B181" s="5">
        <v>4.32</v>
      </c>
      <c r="C181" s="6">
        <v>0.2808</v>
      </c>
      <c r="D181" s="6">
        <f t="shared" si="9"/>
        <v>0.2308</v>
      </c>
      <c r="E181" s="5">
        <v>0.2933</v>
      </c>
      <c r="F181" s="5">
        <v>8.087381157</v>
      </c>
      <c r="G181" s="6">
        <f t="shared" si="10"/>
        <v>1885.375</v>
      </c>
      <c r="H181" s="7">
        <f>H177*8/12+H189*4/12</f>
        <v>3.47</v>
      </c>
      <c r="I181" s="6">
        <f t="shared" si="1"/>
        <v>162.7602279</v>
      </c>
      <c r="J181" s="6">
        <f t="shared" si="2"/>
        <v>10.57941481</v>
      </c>
      <c r="K181" s="8">
        <f t="shared" si="11"/>
        <v>386.8226389</v>
      </c>
      <c r="L181" s="6">
        <f t="shared" si="12"/>
        <v>11.05036455</v>
      </c>
      <c r="M181" s="8">
        <f t="shared" si="3"/>
        <v>26.26275</v>
      </c>
      <c r="N181" s="29">
        <f t="shared" si="14"/>
        <v>13.71137187</v>
      </c>
      <c r="O181" s="9"/>
      <c r="P181" s="10">
        <f t="shared" si="15"/>
        <v>17.80497505</v>
      </c>
      <c r="Q181" s="10"/>
      <c r="R181" s="31">
        <f t="shared" si="16"/>
        <v>0.005144821411</v>
      </c>
      <c r="S181" s="7">
        <f t="shared" si="4"/>
        <v>1.003939818</v>
      </c>
      <c r="T181" s="7">
        <f t="shared" si="13"/>
        <v>3.362248733</v>
      </c>
      <c r="U181" s="13">
        <f t="shared" si="5"/>
        <v>0.06961135314</v>
      </c>
      <c r="V181" s="13">
        <f t="shared" si="6"/>
        <v>0.05173573115</v>
      </c>
      <c r="W181" s="13">
        <f t="shared" si="7"/>
        <v>0.01787562199</v>
      </c>
      <c r="X181" s="13">
        <f t="shared" si="8"/>
        <v>-0.0001987030662</v>
      </c>
      <c r="Y181" s="14"/>
      <c r="Z181" s="30"/>
      <c r="AA181" s="30"/>
    </row>
    <row r="182" ht="12.75" customHeight="1">
      <c r="A182" s="4">
        <v>1885.06</v>
      </c>
      <c r="B182" s="5">
        <v>4.3</v>
      </c>
      <c r="C182" s="6">
        <v>0.275</v>
      </c>
      <c r="D182" s="6">
        <f t="shared" si="9"/>
        <v>0.255</v>
      </c>
      <c r="E182" s="5">
        <v>0.29</v>
      </c>
      <c r="F182" s="5">
        <v>7.897091074</v>
      </c>
      <c r="G182" s="6">
        <f t="shared" si="10"/>
        <v>1885.458333</v>
      </c>
      <c r="H182" s="7">
        <f>H177*7/12+H189*5/12</f>
        <v>3.4575</v>
      </c>
      <c r="I182" s="6">
        <f t="shared" si="1"/>
        <v>165.9104584</v>
      </c>
      <c r="J182" s="6">
        <f t="shared" si="2"/>
        <v>10.61055257</v>
      </c>
      <c r="K182" s="8">
        <f t="shared" si="11"/>
        <v>396.4110623</v>
      </c>
      <c r="L182" s="6">
        <f t="shared" si="12"/>
        <v>11.18930998</v>
      </c>
      <c r="M182" s="8">
        <f t="shared" si="3"/>
        <v>26.73469955</v>
      </c>
      <c r="N182" s="29">
        <f t="shared" si="14"/>
        <v>13.97878437</v>
      </c>
      <c r="O182" s="9"/>
      <c r="P182" s="10">
        <f t="shared" si="15"/>
        <v>18.16648603</v>
      </c>
      <c r="Q182" s="10"/>
      <c r="R182" s="31">
        <f t="shared" si="16"/>
        <v>0.003211112585</v>
      </c>
      <c r="S182" s="7">
        <f t="shared" si="4"/>
        <v>1.003930018</v>
      </c>
      <c r="T182" s="7">
        <f t="shared" si="13"/>
        <v>3.456832077</v>
      </c>
      <c r="U182" s="13">
        <f t="shared" si="5"/>
        <v>0.06798507755</v>
      </c>
      <c r="V182" s="13">
        <f t="shared" si="6"/>
        <v>0.04759976109</v>
      </c>
      <c r="W182" s="13">
        <f t="shared" si="7"/>
        <v>0.02038531645</v>
      </c>
      <c r="X182" s="13">
        <f t="shared" si="8"/>
        <v>-0.0001967036131</v>
      </c>
      <c r="Y182" s="14"/>
      <c r="Z182" s="30"/>
      <c r="AA182" s="30"/>
    </row>
    <row r="183" ht="12.75" customHeight="1">
      <c r="A183" s="4">
        <v>1885.07</v>
      </c>
      <c r="B183" s="5">
        <v>4.46</v>
      </c>
      <c r="C183" s="6">
        <v>0.2692</v>
      </c>
      <c r="D183" s="6">
        <f t="shared" si="9"/>
        <v>0.4292</v>
      </c>
      <c r="E183" s="5">
        <v>0.2867</v>
      </c>
      <c r="F183" s="5">
        <v>7.992232066</v>
      </c>
      <c r="G183" s="6">
        <f t="shared" si="10"/>
        <v>1885.541667</v>
      </c>
      <c r="H183" s="7">
        <f>H177*6/12+H189*6/12</f>
        <v>3.445</v>
      </c>
      <c r="I183" s="6">
        <f t="shared" si="1"/>
        <v>170.0353529</v>
      </c>
      <c r="J183" s="6">
        <f t="shared" si="2"/>
        <v>10.26312041</v>
      </c>
      <c r="K183" s="8">
        <f t="shared" si="11"/>
        <v>408.3101818</v>
      </c>
      <c r="L183" s="6">
        <f t="shared" si="12"/>
        <v>10.93029948</v>
      </c>
      <c r="M183" s="8">
        <f t="shared" si="3"/>
        <v>26.24720384</v>
      </c>
      <c r="N183" s="29">
        <f t="shared" si="14"/>
        <v>14.32665878</v>
      </c>
      <c r="O183" s="9"/>
      <c r="P183" s="10">
        <f t="shared" si="15"/>
        <v>18.62723898</v>
      </c>
      <c r="Q183" s="10"/>
      <c r="R183" s="31">
        <f t="shared" si="16"/>
        <v>0.002756914179</v>
      </c>
      <c r="S183" s="7">
        <f t="shared" si="4"/>
        <v>1.003920218</v>
      </c>
      <c r="T183" s="7">
        <f t="shared" si="13"/>
        <v>3.429105005</v>
      </c>
      <c r="U183" s="13">
        <f t="shared" si="5"/>
        <v>0.06710657279</v>
      </c>
      <c r="V183" s="13">
        <f t="shared" si="6"/>
        <v>0.05007641968</v>
      </c>
      <c r="W183" s="13">
        <f t="shared" si="7"/>
        <v>0.01703015311</v>
      </c>
      <c r="X183" s="13">
        <f t="shared" si="8"/>
        <v>-0.0001947042475</v>
      </c>
      <c r="Y183" s="14"/>
      <c r="Z183" s="30"/>
      <c r="AA183" s="30"/>
    </row>
    <row r="184" ht="12.75" customHeight="1">
      <c r="A184" s="4">
        <v>1885.08</v>
      </c>
      <c r="B184" s="5">
        <v>4.71</v>
      </c>
      <c r="C184" s="6">
        <v>0.2633</v>
      </c>
      <c r="D184" s="6">
        <f t="shared" si="9"/>
        <v>0.5133</v>
      </c>
      <c r="E184" s="5">
        <v>0.2833</v>
      </c>
      <c r="F184" s="5">
        <v>7.992232066</v>
      </c>
      <c r="G184" s="6">
        <f t="shared" si="10"/>
        <v>1885.625</v>
      </c>
      <c r="H184" s="7">
        <f>H177*5/12+H189*7/12</f>
        <v>3.4325</v>
      </c>
      <c r="I184" s="6">
        <f t="shared" si="1"/>
        <v>179.5664826</v>
      </c>
      <c r="J184" s="6">
        <f t="shared" si="2"/>
        <v>10.03818575</v>
      </c>
      <c r="K184" s="8">
        <f t="shared" si="11"/>
        <v>433.2062695</v>
      </c>
      <c r="L184" s="6">
        <f t="shared" si="12"/>
        <v>10.80067612</v>
      </c>
      <c r="M184" s="8">
        <f t="shared" si="3"/>
        <v>26.05675927</v>
      </c>
      <c r="N184" s="29">
        <f t="shared" si="14"/>
        <v>15.1304108</v>
      </c>
      <c r="O184" s="9"/>
      <c r="P184" s="10">
        <f t="shared" si="15"/>
        <v>19.67613968</v>
      </c>
      <c r="Q184" s="10"/>
      <c r="R184" s="31">
        <f t="shared" si="16"/>
        <v>-0.001648421798</v>
      </c>
      <c r="S184" s="7">
        <f t="shared" si="4"/>
        <v>1.003910419</v>
      </c>
      <c r="T184" s="7">
        <f t="shared" si="13"/>
        <v>3.442547845</v>
      </c>
      <c r="U184" s="13">
        <f t="shared" si="5"/>
        <v>0.06420211251</v>
      </c>
      <c r="V184" s="13">
        <f t="shared" si="6"/>
        <v>0.05132113953</v>
      </c>
      <c r="W184" s="13">
        <f t="shared" si="7"/>
        <v>0.01288097298</v>
      </c>
      <c r="X184" s="13">
        <f t="shared" si="8"/>
        <v>-0.0001927049692</v>
      </c>
      <c r="Y184" s="14"/>
      <c r="Z184" s="30"/>
      <c r="AA184" s="30"/>
    </row>
    <row r="185" ht="12.75" customHeight="1">
      <c r="A185" s="4">
        <v>1885.09</v>
      </c>
      <c r="B185" s="5">
        <v>4.65</v>
      </c>
      <c r="C185" s="6">
        <v>0.2575</v>
      </c>
      <c r="D185" s="6">
        <f t="shared" si="9"/>
        <v>0.1975</v>
      </c>
      <c r="E185" s="5">
        <v>0.28</v>
      </c>
      <c r="F185" s="5">
        <v>7.897091074</v>
      </c>
      <c r="G185" s="6">
        <f t="shared" si="10"/>
        <v>1885.708333</v>
      </c>
      <c r="H185" s="7">
        <f>H177*4/12+H189*8/12</f>
        <v>3.42</v>
      </c>
      <c r="I185" s="6">
        <f t="shared" si="1"/>
        <v>179.414798</v>
      </c>
      <c r="J185" s="6">
        <f t="shared" si="2"/>
        <v>9.935335589</v>
      </c>
      <c r="K185" s="8">
        <f t="shared" si="11"/>
        <v>434.837755</v>
      </c>
      <c r="L185" s="6">
        <f t="shared" si="12"/>
        <v>10.80347171</v>
      </c>
      <c r="M185" s="8">
        <f t="shared" si="3"/>
        <v>26.1837788</v>
      </c>
      <c r="N185" s="29">
        <f t="shared" si="14"/>
        <v>15.11628503</v>
      </c>
      <c r="O185" s="9"/>
      <c r="P185" s="10">
        <f t="shared" si="15"/>
        <v>19.66267185</v>
      </c>
      <c r="Q185" s="10"/>
      <c r="R185" s="31">
        <f t="shared" si="16"/>
        <v>-0.001797046066</v>
      </c>
      <c r="S185" s="7">
        <f t="shared" si="4"/>
        <v>1.003900621</v>
      </c>
      <c r="T185" s="7">
        <f t="shared" si="13"/>
        <v>3.497646271</v>
      </c>
      <c r="U185" s="13">
        <f t="shared" si="5"/>
        <v>0.06482487617</v>
      </c>
      <c r="V185" s="13">
        <f t="shared" si="6"/>
        <v>0.0498605201</v>
      </c>
      <c r="W185" s="13">
        <f t="shared" si="7"/>
        <v>0.01496435607</v>
      </c>
      <c r="X185" s="13">
        <f t="shared" si="8"/>
        <v>-0.0001907057784</v>
      </c>
      <c r="Y185" s="14"/>
      <c r="Z185" s="30"/>
      <c r="AA185" s="30"/>
    </row>
    <row r="186" ht="12.75" customHeight="1">
      <c r="A186" s="4">
        <v>1885.1</v>
      </c>
      <c r="B186" s="5">
        <v>4.92</v>
      </c>
      <c r="C186" s="6">
        <v>0.2517</v>
      </c>
      <c r="D186" s="6">
        <f t="shared" si="9"/>
        <v>0.5217</v>
      </c>
      <c r="E186" s="5">
        <v>0.2767</v>
      </c>
      <c r="F186" s="5">
        <v>7.897091074</v>
      </c>
      <c r="G186" s="6">
        <f t="shared" si="10"/>
        <v>1885.791667</v>
      </c>
      <c r="H186" s="7">
        <f>H177*3/12+H189*9/12</f>
        <v>3.4075</v>
      </c>
      <c r="I186" s="6">
        <f t="shared" si="1"/>
        <v>189.8324315</v>
      </c>
      <c r="J186" s="6">
        <f t="shared" si="2"/>
        <v>9.71154939</v>
      </c>
      <c r="K186" s="8">
        <f t="shared" si="11"/>
        <v>462.0478444</v>
      </c>
      <c r="L186" s="6">
        <f t="shared" si="12"/>
        <v>10.67614508</v>
      </c>
      <c r="M186" s="8">
        <f t="shared" si="3"/>
        <v>25.98549564</v>
      </c>
      <c r="N186" s="29">
        <f t="shared" si="14"/>
        <v>15.99102396</v>
      </c>
      <c r="O186" s="9"/>
      <c r="P186" s="10">
        <f t="shared" si="15"/>
        <v>20.79907464</v>
      </c>
      <c r="Q186" s="10"/>
      <c r="R186" s="31">
        <f t="shared" si="16"/>
        <v>-0.005290783813</v>
      </c>
      <c r="S186" s="7">
        <f t="shared" si="4"/>
        <v>1.003890823</v>
      </c>
      <c r="T186" s="7">
        <f t="shared" si="13"/>
        <v>3.511289262</v>
      </c>
      <c r="U186" s="13">
        <f t="shared" si="5"/>
        <v>0.05719209048</v>
      </c>
      <c r="V186" s="13">
        <f t="shared" si="6"/>
        <v>0.04966030563</v>
      </c>
      <c r="W186" s="13">
        <f t="shared" si="7"/>
        <v>0.00753178485</v>
      </c>
      <c r="X186" s="13">
        <f t="shared" si="8"/>
        <v>-0.000188706675</v>
      </c>
      <c r="Y186" s="14"/>
      <c r="Z186" s="30"/>
      <c r="AA186" s="30"/>
    </row>
    <row r="187" ht="12.75" customHeight="1">
      <c r="A187" s="4">
        <v>1885.11</v>
      </c>
      <c r="B187" s="5">
        <v>5.24</v>
      </c>
      <c r="C187" s="6">
        <v>0.2458</v>
      </c>
      <c r="D187" s="6">
        <f t="shared" si="9"/>
        <v>0.5658</v>
      </c>
      <c r="E187" s="5">
        <v>0.2733</v>
      </c>
      <c r="F187" s="5">
        <v>7.992232066</v>
      </c>
      <c r="G187" s="6">
        <f t="shared" si="10"/>
        <v>1885.875</v>
      </c>
      <c r="H187" s="7">
        <f>H177*2/12+H189*10/12</f>
        <v>3.395</v>
      </c>
      <c r="I187" s="6">
        <f t="shared" si="1"/>
        <v>199.7724774</v>
      </c>
      <c r="J187" s="6">
        <f t="shared" si="2"/>
        <v>9.37100667</v>
      </c>
      <c r="K187" s="8">
        <f t="shared" si="11"/>
        <v>488.1424263</v>
      </c>
      <c r="L187" s="6">
        <f t="shared" si="12"/>
        <v>10.41943093</v>
      </c>
      <c r="M187" s="8">
        <f t="shared" si="3"/>
        <v>25.45979487</v>
      </c>
      <c r="N187" s="29">
        <f t="shared" si="14"/>
        <v>16.8240345</v>
      </c>
      <c r="O187" s="9"/>
      <c r="P187" s="10">
        <f t="shared" si="15"/>
        <v>21.87509966</v>
      </c>
      <c r="Q187" s="10"/>
      <c r="R187" s="31">
        <f t="shared" si="16"/>
        <v>-0.006273332459</v>
      </c>
      <c r="S187" s="7">
        <f t="shared" si="4"/>
        <v>1.003881025</v>
      </c>
      <c r="T187" s="7">
        <f t="shared" si="13"/>
        <v>3.482989404</v>
      </c>
      <c r="U187" s="13">
        <f t="shared" si="5"/>
        <v>0.04816762451</v>
      </c>
      <c r="V187" s="13">
        <f t="shared" si="6"/>
        <v>0.05071977508</v>
      </c>
      <c r="W187" s="13">
        <f t="shared" si="7"/>
        <v>-0.002552150568</v>
      </c>
      <c r="X187" s="13">
        <f t="shared" si="8"/>
        <v>-0.000186707659</v>
      </c>
      <c r="Y187" s="14"/>
      <c r="Z187" s="30"/>
      <c r="AA187" s="30"/>
    </row>
    <row r="188" ht="12.75" customHeight="1">
      <c r="A188" s="4">
        <v>1885.12</v>
      </c>
      <c r="B188" s="5">
        <v>5.2</v>
      </c>
      <c r="C188" s="6">
        <v>0.24</v>
      </c>
      <c r="D188" s="6">
        <f t="shared" si="9"/>
        <v>0.2</v>
      </c>
      <c r="E188" s="5">
        <v>0.27</v>
      </c>
      <c r="F188" s="5">
        <v>8.18251405</v>
      </c>
      <c r="G188" s="6">
        <f t="shared" si="10"/>
        <v>1885.958333</v>
      </c>
      <c r="H188" s="7">
        <f>H177*1/12+H189*11/12</f>
        <v>3.3825</v>
      </c>
      <c r="I188" s="6">
        <f t="shared" si="1"/>
        <v>193.6373088</v>
      </c>
      <c r="J188" s="6">
        <f t="shared" si="2"/>
        <v>8.937106561</v>
      </c>
      <c r="K188" s="8">
        <f t="shared" si="11"/>
        <v>474.9710039</v>
      </c>
      <c r="L188" s="6">
        <f t="shared" si="12"/>
        <v>10.05424488</v>
      </c>
      <c r="M188" s="8">
        <f t="shared" si="3"/>
        <v>24.66195597</v>
      </c>
      <c r="N188" s="29">
        <f t="shared" si="14"/>
        <v>16.30447595</v>
      </c>
      <c r="O188" s="9"/>
      <c r="P188" s="10">
        <f t="shared" si="15"/>
        <v>21.19298777</v>
      </c>
      <c r="Q188" s="10"/>
      <c r="R188" s="31">
        <f t="shared" si="16"/>
        <v>-0.001132552627</v>
      </c>
      <c r="S188" s="7">
        <f t="shared" si="4"/>
        <v>1.003871228</v>
      </c>
      <c r="T188" s="7">
        <f t="shared" si="13"/>
        <v>3.41519672</v>
      </c>
      <c r="U188" s="13">
        <f t="shared" si="5"/>
        <v>0.04653091365</v>
      </c>
      <c r="V188" s="13">
        <f t="shared" si="6"/>
        <v>0.05447203073</v>
      </c>
      <c r="W188" s="13">
        <f t="shared" si="7"/>
        <v>-0.007941117084</v>
      </c>
      <c r="X188" s="13">
        <f t="shared" si="8"/>
        <v>-0.0001847087305</v>
      </c>
      <c r="Y188" s="14"/>
      <c r="Z188" s="30"/>
      <c r="AA188" s="30"/>
    </row>
    <row r="189" ht="12.75" customHeight="1">
      <c r="A189" s="4">
        <v>1886.01</v>
      </c>
      <c r="B189" s="5">
        <v>5.2</v>
      </c>
      <c r="C189" s="6">
        <v>0.2383</v>
      </c>
      <c r="D189" s="6">
        <f t="shared" si="9"/>
        <v>0.2383</v>
      </c>
      <c r="E189" s="5">
        <v>0.275</v>
      </c>
      <c r="F189" s="5">
        <v>7.992232066</v>
      </c>
      <c r="G189" s="6">
        <f t="shared" si="10"/>
        <v>1886.041667</v>
      </c>
      <c r="H189" s="7">
        <v>3.37</v>
      </c>
      <c r="I189" s="6">
        <f t="shared" si="1"/>
        <v>198.2474967</v>
      </c>
      <c r="J189" s="6">
        <f t="shared" si="2"/>
        <v>9.085072781</v>
      </c>
      <c r="K189" s="8">
        <f t="shared" si="11"/>
        <v>488.1363443</v>
      </c>
      <c r="L189" s="6">
        <f t="shared" si="12"/>
        <v>10.48424261</v>
      </c>
      <c r="M189" s="8">
        <f t="shared" si="3"/>
        <v>25.81490282</v>
      </c>
      <c r="N189" s="29">
        <f t="shared" si="14"/>
        <v>16.69231747</v>
      </c>
      <c r="O189" s="9"/>
      <c r="P189" s="10">
        <f t="shared" si="15"/>
        <v>21.69229641</v>
      </c>
      <c r="Q189" s="10"/>
      <c r="R189" s="31">
        <f t="shared" si="16"/>
        <v>-0.003868559128</v>
      </c>
      <c r="S189" s="7">
        <f t="shared" si="4"/>
        <v>1.001756475</v>
      </c>
      <c r="T189" s="7">
        <f t="shared" si="13"/>
        <v>3.510042748</v>
      </c>
      <c r="U189" s="13">
        <f t="shared" si="5"/>
        <v>0.04432382894</v>
      </c>
      <c r="V189" s="13">
        <f t="shared" si="6"/>
        <v>0.05329258107</v>
      </c>
      <c r="W189" s="13">
        <f t="shared" si="7"/>
        <v>-0.008968752135</v>
      </c>
      <c r="X189" s="13">
        <f t="shared" si="8"/>
        <v>0.000262510187</v>
      </c>
      <c r="Y189" s="14"/>
      <c r="Z189" s="30"/>
      <c r="AA189" s="30"/>
    </row>
    <row r="190" ht="12.75" customHeight="1">
      <c r="A190" s="4">
        <v>1886.02</v>
      </c>
      <c r="B190" s="5">
        <v>5.3</v>
      </c>
      <c r="C190" s="6">
        <v>0.2367</v>
      </c>
      <c r="D190" s="6">
        <f t="shared" si="9"/>
        <v>0.3367</v>
      </c>
      <c r="E190" s="5">
        <v>0.28</v>
      </c>
      <c r="F190" s="5">
        <v>7.992232066</v>
      </c>
      <c r="G190" s="6">
        <f t="shared" si="10"/>
        <v>1886.125</v>
      </c>
      <c r="H190" s="7">
        <f>H189*11/12+H201*1/12</f>
        <v>3.3825</v>
      </c>
      <c r="I190" s="6">
        <f t="shared" si="1"/>
        <v>202.0599485</v>
      </c>
      <c r="J190" s="6">
        <f t="shared" si="2"/>
        <v>9.024073551</v>
      </c>
      <c r="K190" s="8">
        <f t="shared" si="11"/>
        <v>499.3752142</v>
      </c>
      <c r="L190" s="6">
        <f t="shared" si="12"/>
        <v>10.67486521</v>
      </c>
      <c r="M190" s="8">
        <f t="shared" si="3"/>
        <v>26.38208679</v>
      </c>
      <c r="N190" s="29">
        <f t="shared" si="14"/>
        <v>17.00664826</v>
      </c>
      <c r="O190" s="9"/>
      <c r="P190" s="10">
        <f t="shared" si="15"/>
        <v>22.09242258</v>
      </c>
      <c r="Q190" s="10"/>
      <c r="R190" s="31">
        <f t="shared" si="16"/>
        <v>-0.005100824088</v>
      </c>
      <c r="S190" s="7">
        <f t="shared" si="4"/>
        <v>1.001767511</v>
      </c>
      <c r="T190" s="7">
        <f t="shared" si="13"/>
        <v>3.51620805</v>
      </c>
      <c r="U190" s="13">
        <f t="shared" si="5"/>
        <v>0.04813579771</v>
      </c>
      <c r="V190" s="13">
        <f t="shared" si="6"/>
        <v>0.05508605076</v>
      </c>
      <c r="W190" s="13">
        <f t="shared" si="7"/>
        <v>-0.00695025305</v>
      </c>
      <c r="X190" s="13">
        <f t="shared" si="8"/>
        <v>0.0002601333634</v>
      </c>
      <c r="Y190" s="14"/>
      <c r="Z190" s="30"/>
      <c r="AA190" s="30"/>
    </row>
    <row r="191" ht="12.75" customHeight="1">
      <c r="A191" s="4">
        <v>1886.03</v>
      </c>
      <c r="B191" s="5">
        <v>5.19</v>
      </c>
      <c r="C191" s="6">
        <v>0.235</v>
      </c>
      <c r="D191" s="6">
        <f t="shared" si="9"/>
        <v>0.125</v>
      </c>
      <c r="E191" s="5">
        <v>0.285</v>
      </c>
      <c r="F191" s="5">
        <v>7.897091074</v>
      </c>
      <c r="G191" s="6">
        <f t="shared" si="10"/>
        <v>1886.208333</v>
      </c>
      <c r="H191" s="7">
        <f>H189*10/12+H201*2/12</f>
        <v>3.395</v>
      </c>
      <c r="I191" s="6">
        <f t="shared" si="1"/>
        <v>200.2500649</v>
      </c>
      <c r="J191" s="6">
        <f t="shared" si="2"/>
        <v>9.06719947</v>
      </c>
      <c r="K191" s="8">
        <f t="shared" si="11"/>
        <v>496.7696353</v>
      </c>
      <c r="L191" s="6">
        <f t="shared" si="12"/>
        <v>10.99639085</v>
      </c>
      <c r="M191" s="8">
        <f t="shared" si="3"/>
        <v>27.27925743</v>
      </c>
      <c r="N191" s="29">
        <f t="shared" si="14"/>
        <v>16.8432661</v>
      </c>
      <c r="O191" s="9"/>
      <c r="P191" s="10">
        <f t="shared" si="15"/>
        <v>21.87322356</v>
      </c>
      <c r="Q191" s="10"/>
      <c r="R191" s="31">
        <f t="shared" si="16"/>
        <v>-0.005816297275</v>
      </c>
      <c r="S191" s="7">
        <f t="shared" si="4"/>
        <v>1.001778546</v>
      </c>
      <c r="T191" s="7">
        <f t="shared" si="13"/>
        <v>3.564859728</v>
      </c>
      <c r="U191" s="13">
        <f t="shared" si="5"/>
        <v>0.04739575755</v>
      </c>
      <c r="V191" s="13">
        <f t="shared" si="6"/>
        <v>0.05409741225</v>
      </c>
      <c r="W191" s="13">
        <f t="shared" si="7"/>
        <v>-0.006701654694</v>
      </c>
      <c r="X191" s="13">
        <f t="shared" si="8"/>
        <v>0.0002577567089</v>
      </c>
      <c r="Y191" s="14"/>
      <c r="Z191" s="30"/>
      <c r="AA191" s="30"/>
    </row>
    <row r="192" ht="12.75" customHeight="1">
      <c r="A192" s="4">
        <v>1886.04</v>
      </c>
      <c r="B192" s="5">
        <v>5.12</v>
      </c>
      <c r="C192" s="6">
        <v>0.2333</v>
      </c>
      <c r="D192" s="6">
        <f t="shared" si="9"/>
        <v>0.1633</v>
      </c>
      <c r="E192" s="5">
        <v>0.29</v>
      </c>
      <c r="F192" s="5">
        <v>7.801941983</v>
      </c>
      <c r="G192" s="6">
        <f t="shared" si="10"/>
        <v>1886.291667</v>
      </c>
      <c r="H192" s="7">
        <f>H189*9/12+H201*3/12</f>
        <v>3.4075</v>
      </c>
      <c r="I192" s="6">
        <f t="shared" si="1"/>
        <v>199.958421</v>
      </c>
      <c r="J192" s="6">
        <f t="shared" si="2"/>
        <v>9.111386646</v>
      </c>
      <c r="K192" s="8">
        <f t="shared" si="11"/>
        <v>497.9297275</v>
      </c>
      <c r="L192" s="6">
        <f t="shared" si="12"/>
        <v>11.32576994</v>
      </c>
      <c r="M192" s="8">
        <f t="shared" si="3"/>
        <v>28.20305097</v>
      </c>
      <c r="N192" s="29">
        <f t="shared" si="14"/>
        <v>16.80171613</v>
      </c>
      <c r="O192" s="9"/>
      <c r="P192" s="10">
        <f t="shared" si="15"/>
        <v>21.81247381</v>
      </c>
      <c r="Q192" s="10"/>
      <c r="R192" s="31">
        <f t="shared" si="16"/>
        <v>-0.006115746325</v>
      </c>
      <c r="S192" s="7">
        <f t="shared" si="4"/>
        <v>1.001789581</v>
      </c>
      <c r="T192" s="7">
        <f t="shared" si="13"/>
        <v>3.614752797</v>
      </c>
      <c r="U192" s="13">
        <f t="shared" si="5"/>
        <v>0.05000403561</v>
      </c>
      <c r="V192" s="13">
        <f t="shared" si="6"/>
        <v>0.05463036811</v>
      </c>
      <c r="W192" s="13">
        <f t="shared" si="7"/>
        <v>-0.004626332501</v>
      </c>
      <c r="X192" s="13">
        <f t="shared" si="8"/>
        <v>0.0002553802239</v>
      </c>
      <c r="Y192" s="14"/>
      <c r="Z192" s="30"/>
      <c r="AA192" s="30"/>
    </row>
    <row r="193" ht="12.75" customHeight="1">
      <c r="A193" s="4">
        <v>1886.05</v>
      </c>
      <c r="B193" s="5">
        <v>5.02</v>
      </c>
      <c r="C193" s="6">
        <v>0.2317</v>
      </c>
      <c r="D193" s="6">
        <f t="shared" si="9"/>
        <v>0.1317</v>
      </c>
      <c r="E193" s="5">
        <v>0.295</v>
      </c>
      <c r="F193" s="5">
        <v>7.611651901</v>
      </c>
      <c r="G193" s="6">
        <f t="shared" si="10"/>
        <v>1886.375</v>
      </c>
      <c r="H193" s="7">
        <f>H189*8/12+H201*4/12</f>
        <v>3.42</v>
      </c>
      <c r="I193" s="6">
        <f t="shared" si="1"/>
        <v>200.9542764</v>
      </c>
      <c r="J193" s="6">
        <f t="shared" si="2"/>
        <v>9.275120686</v>
      </c>
      <c r="K193" s="8">
        <f t="shared" si="11"/>
        <v>502.3342891</v>
      </c>
      <c r="L193" s="6">
        <f t="shared" si="12"/>
        <v>11.80906604</v>
      </c>
      <c r="M193" s="8">
        <f t="shared" si="3"/>
        <v>29.51964448</v>
      </c>
      <c r="N193" s="29">
        <f t="shared" si="14"/>
        <v>16.86319552</v>
      </c>
      <c r="O193" s="9"/>
      <c r="P193" s="10">
        <f t="shared" si="15"/>
        <v>21.8858397</v>
      </c>
      <c r="Q193" s="10"/>
      <c r="R193" s="31">
        <f t="shared" si="16"/>
        <v>-0.005358207123</v>
      </c>
      <c r="S193" s="7">
        <f t="shared" si="4"/>
        <v>1.001800615</v>
      </c>
      <c r="T193" s="7">
        <f t="shared" si="13"/>
        <v>3.711751653</v>
      </c>
      <c r="U193" s="13">
        <f t="shared" si="5"/>
        <v>0.05052773807</v>
      </c>
      <c r="V193" s="13">
        <f t="shared" si="6"/>
        <v>0.05385830781</v>
      </c>
      <c r="W193" s="13">
        <f t="shared" si="7"/>
        <v>-0.003330569734</v>
      </c>
      <c r="X193" s="13">
        <f t="shared" si="8"/>
        <v>0.0002530039083</v>
      </c>
      <c r="Y193" s="14"/>
      <c r="Z193" s="30"/>
      <c r="AA193" s="30"/>
    </row>
    <row r="194" ht="12.75" customHeight="1">
      <c r="A194" s="4">
        <v>1886.06</v>
      </c>
      <c r="B194" s="5">
        <v>5.25</v>
      </c>
      <c r="C194" s="6">
        <v>0.23</v>
      </c>
      <c r="D194" s="6">
        <f t="shared" si="9"/>
        <v>0.46</v>
      </c>
      <c r="E194" s="5">
        <v>0.3</v>
      </c>
      <c r="F194" s="5">
        <v>7.51650281</v>
      </c>
      <c r="G194" s="6">
        <f t="shared" si="10"/>
        <v>1886.458333</v>
      </c>
      <c r="H194" s="7">
        <f>H189*7/12+H201*5/12</f>
        <v>3.4325</v>
      </c>
      <c r="I194" s="6">
        <f t="shared" si="1"/>
        <v>212.8217125</v>
      </c>
      <c r="J194" s="6">
        <f t="shared" si="2"/>
        <v>9.323617881</v>
      </c>
      <c r="K194" s="8">
        <f t="shared" si="11"/>
        <v>533.9420654</v>
      </c>
      <c r="L194" s="6">
        <f t="shared" si="12"/>
        <v>12.16124071</v>
      </c>
      <c r="M194" s="8">
        <f t="shared" si="3"/>
        <v>30.51097517</v>
      </c>
      <c r="N194" s="29">
        <f t="shared" si="14"/>
        <v>17.83149406</v>
      </c>
      <c r="O194" s="9"/>
      <c r="P194" s="10">
        <f t="shared" si="15"/>
        <v>23.12866699</v>
      </c>
      <c r="Q194" s="10"/>
      <c r="R194" s="31">
        <f t="shared" si="16"/>
        <v>-0.007215438082</v>
      </c>
      <c r="S194" s="7">
        <f t="shared" si="4"/>
        <v>1.001811649</v>
      </c>
      <c r="T194" s="7">
        <f t="shared" si="13"/>
        <v>3.765505612</v>
      </c>
      <c r="U194" s="13">
        <f t="shared" si="5"/>
        <v>0.0441629143</v>
      </c>
      <c r="V194" s="13">
        <f t="shared" si="6"/>
        <v>0.05438406389</v>
      </c>
      <c r="W194" s="13">
        <f t="shared" si="7"/>
        <v>-0.0102211496</v>
      </c>
      <c r="X194" s="13">
        <f t="shared" si="8"/>
        <v>0.0002506277622</v>
      </c>
      <c r="Y194" s="14"/>
      <c r="Z194" s="30"/>
      <c r="AA194" s="30"/>
    </row>
    <row r="195" ht="12.75" customHeight="1">
      <c r="A195" s="4">
        <v>1886.07</v>
      </c>
      <c r="B195" s="5">
        <v>5.33</v>
      </c>
      <c r="C195" s="6">
        <v>0.2283</v>
      </c>
      <c r="D195" s="6">
        <f t="shared" si="9"/>
        <v>0.3083</v>
      </c>
      <c r="E195" s="5">
        <v>0.305</v>
      </c>
      <c r="F195" s="5">
        <v>7.611651901</v>
      </c>
      <c r="G195" s="6">
        <f t="shared" si="10"/>
        <v>1886.541667</v>
      </c>
      <c r="H195" s="7">
        <f>H189*6/12+H201*6/12</f>
        <v>3.445</v>
      </c>
      <c r="I195" s="6">
        <f t="shared" si="1"/>
        <v>213.3638034</v>
      </c>
      <c r="J195" s="6">
        <f t="shared" si="2"/>
        <v>9.139016196</v>
      </c>
      <c r="K195" s="8">
        <f t="shared" si="11"/>
        <v>537.2128184</v>
      </c>
      <c r="L195" s="6">
        <f t="shared" si="12"/>
        <v>12.20937337</v>
      </c>
      <c r="M195" s="8">
        <f t="shared" si="3"/>
        <v>30.74107122</v>
      </c>
      <c r="N195" s="29">
        <f t="shared" si="14"/>
        <v>17.84584504</v>
      </c>
      <c r="O195" s="9"/>
      <c r="P195" s="10">
        <f t="shared" si="15"/>
        <v>23.1300674</v>
      </c>
      <c r="Q195" s="10"/>
      <c r="R195" s="31">
        <f t="shared" si="16"/>
        <v>-0.00616328674</v>
      </c>
      <c r="S195" s="7">
        <f t="shared" si="4"/>
        <v>1.001822682</v>
      </c>
      <c r="T195" s="7">
        <f t="shared" si="13"/>
        <v>3.725171587</v>
      </c>
      <c r="U195" s="13">
        <f t="shared" si="5"/>
        <v>0.0369492476</v>
      </c>
      <c r="V195" s="13">
        <f t="shared" si="6"/>
        <v>0.05597582404</v>
      </c>
      <c r="W195" s="13">
        <f t="shared" si="7"/>
        <v>-0.01902657644</v>
      </c>
      <c r="X195" s="13">
        <f t="shared" si="8"/>
        <v>0.0002482517858</v>
      </c>
      <c r="Y195" s="14"/>
      <c r="Z195" s="30"/>
      <c r="AA195" s="30"/>
    </row>
    <row r="196" ht="12.75" customHeight="1">
      <c r="A196" s="4">
        <v>1886.08</v>
      </c>
      <c r="B196" s="5">
        <v>5.37</v>
      </c>
      <c r="C196" s="6">
        <v>0.2267</v>
      </c>
      <c r="D196" s="6">
        <f t="shared" si="9"/>
        <v>0.2667</v>
      </c>
      <c r="E196" s="5">
        <v>0.31</v>
      </c>
      <c r="F196" s="5">
        <v>7.706792893</v>
      </c>
      <c r="G196" s="6">
        <f t="shared" si="10"/>
        <v>1886.625</v>
      </c>
      <c r="H196" s="7">
        <f>H189*5/12+H201*7/12</f>
        <v>3.4575</v>
      </c>
      <c r="I196" s="6">
        <f t="shared" si="1"/>
        <v>212.3112717</v>
      </c>
      <c r="J196" s="6">
        <f t="shared" si="2"/>
        <v>8.96293581</v>
      </c>
      <c r="K196" s="8">
        <f t="shared" si="11"/>
        <v>536.4433196</v>
      </c>
      <c r="L196" s="6">
        <f t="shared" si="12"/>
        <v>12.2563304</v>
      </c>
      <c r="M196" s="8">
        <f t="shared" si="3"/>
        <v>30.96786389</v>
      </c>
      <c r="N196" s="29">
        <f t="shared" si="14"/>
        <v>17.7239128</v>
      </c>
      <c r="O196" s="9"/>
      <c r="P196" s="10">
        <f t="shared" si="15"/>
        <v>22.95497384</v>
      </c>
      <c r="Q196" s="10"/>
      <c r="R196" s="31">
        <f t="shared" si="16"/>
        <v>-0.005608130449</v>
      </c>
      <c r="S196" s="7">
        <f t="shared" si="4"/>
        <v>1.001833715</v>
      </c>
      <c r="T196" s="7">
        <f t="shared" si="13"/>
        <v>3.68589002</v>
      </c>
      <c r="U196" s="13">
        <f t="shared" si="5"/>
        <v>0.03144929432</v>
      </c>
      <c r="V196" s="13">
        <f t="shared" si="6"/>
        <v>0.05755083708</v>
      </c>
      <c r="W196" s="13">
        <f t="shared" si="7"/>
        <v>-0.02610154276</v>
      </c>
      <c r="X196" s="13">
        <f t="shared" si="8"/>
        <v>0.0002458759792</v>
      </c>
      <c r="Y196" s="14"/>
      <c r="Z196" s="30"/>
      <c r="AA196" s="30"/>
    </row>
    <row r="197" ht="12.75" customHeight="1">
      <c r="A197" s="4">
        <v>1886.09</v>
      </c>
      <c r="B197" s="5">
        <v>5.51</v>
      </c>
      <c r="C197" s="6">
        <v>0.225</v>
      </c>
      <c r="D197" s="6">
        <f t="shared" si="9"/>
        <v>0.365</v>
      </c>
      <c r="E197" s="5">
        <v>0.315</v>
      </c>
      <c r="F197" s="5">
        <v>7.706792893</v>
      </c>
      <c r="G197" s="6">
        <f t="shared" si="10"/>
        <v>1886.708333</v>
      </c>
      <c r="H197" s="7">
        <f>H189*4/12+H201*8/12</f>
        <v>3.47</v>
      </c>
      <c r="I197" s="6">
        <f t="shared" si="1"/>
        <v>217.8463887</v>
      </c>
      <c r="J197" s="6">
        <f t="shared" si="2"/>
        <v>8.895723675</v>
      </c>
      <c r="K197" s="8">
        <f t="shared" si="11"/>
        <v>552.3018628</v>
      </c>
      <c r="L197" s="6">
        <f t="shared" si="12"/>
        <v>12.45401315</v>
      </c>
      <c r="M197" s="8">
        <f t="shared" si="3"/>
        <v>31.57442591</v>
      </c>
      <c r="N197" s="29">
        <f t="shared" si="14"/>
        <v>18.14714393</v>
      </c>
      <c r="O197" s="9"/>
      <c r="P197" s="10">
        <f t="shared" si="15"/>
        <v>23.4846136</v>
      </c>
      <c r="Q197" s="10"/>
      <c r="R197" s="31">
        <f t="shared" si="16"/>
        <v>-0.00795345627</v>
      </c>
      <c r="S197" s="7">
        <f t="shared" si="4"/>
        <v>1.001844747</v>
      </c>
      <c r="T197" s="7">
        <f t="shared" si="13"/>
        <v>3.692648891</v>
      </c>
      <c r="U197" s="13">
        <f t="shared" si="5"/>
        <v>0.0341152797</v>
      </c>
      <c r="V197" s="13">
        <f t="shared" si="6"/>
        <v>0.05781086343</v>
      </c>
      <c r="W197" s="13">
        <f t="shared" si="7"/>
        <v>-0.02369558373</v>
      </c>
      <c r="X197" s="13">
        <f t="shared" si="8"/>
        <v>0.0002435003424</v>
      </c>
      <c r="Y197" s="14"/>
      <c r="Z197" s="30"/>
      <c r="AA197" s="30"/>
    </row>
    <row r="198" ht="12.75" customHeight="1">
      <c r="A198" s="4">
        <v>1886.1</v>
      </c>
      <c r="B198" s="5">
        <v>5.65</v>
      </c>
      <c r="C198" s="6">
        <v>0.2233</v>
      </c>
      <c r="D198" s="6">
        <f t="shared" si="9"/>
        <v>0.3633</v>
      </c>
      <c r="E198" s="5">
        <v>0.32</v>
      </c>
      <c r="F198" s="5">
        <v>7.706792893</v>
      </c>
      <c r="G198" s="6">
        <f t="shared" si="10"/>
        <v>1886.791667</v>
      </c>
      <c r="H198" s="7">
        <f>H189*3/12+H201*9/12</f>
        <v>3.4825</v>
      </c>
      <c r="I198" s="6">
        <f t="shared" si="1"/>
        <v>223.3815056</v>
      </c>
      <c r="J198" s="6">
        <f t="shared" si="2"/>
        <v>8.828511541</v>
      </c>
      <c r="K198" s="8">
        <f t="shared" si="11"/>
        <v>568.200171</v>
      </c>
      <c r="L198" s="6">
        <f t="shared" si="12"/>
        <v>12.65169589</v>
      </c>
      <c r="M198" s="8">
        <f t="shared" si="3"/>
        <v>32.18124862</v>
      </c>
      <c r="N198" s="29">
        <f t="shared" si="14"/>
        <v>18.56238134</v>
      </c>
      <c r="O198" s="9"/>
      <c r="P198" s="10">
        <f t="shared" si="15"/>
        <v>24.00146129</v>
      </c>
      <c r="Q198" s="10"/>
      <c r="R198" s="31">
        <f t="shared" si="16"/>
        <v>-0.0110920026</v>
      </c>
      <c r="S198" s="7">
        <f t="shared" si="4"/>
        <v>1.001855779</v>
      </c>
      <c r="T198" s="7">
        <f t="shared" si="13"/>
        <v>3.699460894</v>
      </c>
      <c r="U198" s="13">
        <f t="shared" si="5"/>
        <v>0.03077534526</v>
      </c>
      <c r="V198" s="13">
        <f t="shared" si="6"/>
        <v>0.05491452298</v>
      </c>
      <c r="W198" s="13">
        <f t="shared" si="7"/>
        <v>-0.02413917773</v>
      </c>
      <c r="X198" s="13">
        <f t="shared" si="8"/>
        <v>0.0002411248756</v>
      </c>
      <c r="Y198" s="14"/>
      <c r="Z198" s="30"/>
      <c r="AA198" s="30"/>
    </row>
    <row r="199" ht="12.75" customHeight="1">
      <c r="A199" s="4">
        <v>1886.11</v>
      </c>
      <c r="B199" s="5">
        <v>5.79</v>
      </c>
      <c r="C199" s="6">
        <v>0.2217</v>
      </c>
      <c r="D199" s="6">
        <f t="shared" si="9"/>
        <v>0.3617</v>
      </c>
      <c r="E199" s="5">
        <v>0.325</v>
      </c>
      <c r="F199" s="5">
        <v>7.706792893</v>
      </c>
      <c r="G199" s="6">
        <f t="shared" si="10"/>
        <v>1886.875</v>
      </c>
      <c r="H199" s="7">
        <f>H189*2/12+H201*10/12</f>
        <v>3.495</v>
      </c>
      <c r="I199" s="6">
        <f t="shared" si="1"/>
        <v>228.9166226</v>
      </c>
      <c r="J199" s="6">
        <f t="shared" si="2"/>
        <v>8.765253062</v>
      </c>
      <c r="K199" s="8">
        <f t="shared" si="11"/>
        <v>584.1374315</v>
      </c>
      <c r="L199" s="6">
        <f t="shared" si="12"/>
        <v>12.84937864</v>
      </c>
      <c r="M199" s="8">
        <f t="shared" si="3"/>
        <v>32.78837051</v>
      </c>
      <c r="N199" s="29">
        <f t="shared" si="14"/>
        <v>18.96831263</v>
      </c>
      <c r="O199" s="9"/>
      <c r="P199" s="10">
        <f t="shared" si="15"/>
        <v>24.50427936</v>
      </c>
      <c r="Q199" s="10"/>
      <c r="R199" s="31">
        <f t="shared" si="16"/>
        <v>-0.01324739188</v>
      </c>
      <c r="S199" s="7">
        <f t="shared" si="4"/>
        <v>1.00186681</v>
      </c>
      <c r="T199" s="7">
        <f t="shared" si="13"/>
        <v>3.706326275</v>
      </c>
      <c r="U199" s="13">
        <f t="shared" si="5"/>
        <v>0.03210031519</v>
      </c>
      <c r="V199" s="13">
        <f t="shared" si="6"/>
        <v>0.05211466213</v>
      </c>
      <c r="W199" s="13">
        <f t="shared" si="7"/>
        <v>-0.02001434693</v>
      </c>
      <c r="X199" s="13">
        <f t="shared" si="8"/>
        <v>0.0002387495789</v>
      </c>
      <c r="Y199" s="14"/>
      <c r="Z199" s="30"/>
      <c r="AA199" s="30"/>
    </row>
    <row r="200" ht="12.75" customHeight="1">
      <c r="A200" s="4">
        <v>1886.12</v>
      </c>
      <c r="B200" s="5">
        <v>5.64</v>
      </c>
      <c r="C200" s="6">
        <v>0.22</v>
      </c>
      <c r="D200" s="6">
        <f t="shared" si="9"/>
        <v>0.07</v>
      </c>
      <c r="E200" s="5">
        <v>0.33</v>
      </c>
      <c r="F200" s="5">
        <v>7.801941983</v>
      </c>
      <c r="G200" s="6">
        <f t="shared" si="10"/>
        <v>1886.958333</v>
      </c>
      <c r="H200" s="7">
        <f>H189*1/12+H201*11/12</f>
        <v>3.5075</v>
      </c>
      <c r="I200" s="6">
        <f t="shared" si="1"/>
        <v>220.2666982</v>
      </c>
      <c r="J200" s="6">
        <f t="shared" si="2"/>
        <v>8.591963404</v>
      </c>
      <c r="K200" s="8">
        <f t="shared" si="11"/>
        <v>563.8920516</v>
      </c>
      <c r="L200" s="6">
        <f t="shared" si="12"/>
        <v>12.88794511</v>
      </c>
      <c r="M200" s="8">
        <f t="shared" si="3"/>
        <v>32.99368387</v>
      </c>
      <c r="N200" s="29">
        <f t="shared" si="14"/>
        <v>18.19405756</v>
      </c>
      <c r="O200" s="9"/>
      <c r="P200" s="10">
        <f t="shared" si="15"/>
        <v>23.48532484</v>
      </c>
      <c r="Q200" s="10"/>
      <c r="R200" s="31">
        <f t="shared" si="16"/>
        <v>-0.01167047528</v>
      </c>
      <c r="S200" s="7">
        <f t="shared" si="4"/>
        <v>1.001877841</v>
      </c>
      <c r="T200" s="7">
        <f t="shared" si="13"/>
        <v>3.667960157</v>
      </c>
      <c r="U200" s="13">
        <f t="shared" si="5"/>
        <v>0.03226629559</v>
      </c>
      <c r="V200" s="13">
        <f t="shared" si="6"/>
        <v>0.05365795648</v>
      </c>
      <c r="W200" s="13">
        <f t="shared" si="7"/>
        <v>-0.02139166089</v>
      </c>
      <c r="X200" s="13">
        <f t="shared" si="8"/>
        <v>0.0002363744524</v>
      </c>
      <c r="Y200" s="14"/>
      <c r="Z200" s="30"/>
      <c r="AA200" s="30"/>
    </row>
    <row r="201" ht="12.75" customHeight="1">
      <c r="A201" s="4">
        <v>1887.01</v>
      </c>
      <c r="B201" s="5">
        <v>5.58</v>
      </c>
      <c r="C201" s="6">
        <v>0.2225</v>
      </c>
      <c r="D201" s="6">
        <f t="shared" si="9"/>
        <v>0.1625</v>
      </c>
      <c r="E201" s="5">
        <v>0.3325</v>
      </c>
      <c r="F201" s="5">
        <v>7.992232066</v>
      </c>
      <c r="G201" s="6">
        <f t="shared" si="10"/>
        <v>1887.041667</v>
      </c>
      <c r="H201" s="7">
        <v>3.52</v>
      </c>
      <c r="I201" s="6">
        <f t="shared" si="1"/>
        <v>212.7348137</v>
      </c>
      <c r="J201" s="6">
        <f t="shared" si="2"/>
        <v>8.482705387</v>
      </c>
      <c r="K201" s="8">
        <f t="shared" si="11"/>
        <v>546.4197829</v>
      </c>
      <c r="L201" s="6">
        <f t="shared" si="12"/>
        <v>12.67640243</v>
      </c>
      <c r="M201" s="8">
        <f t="shared" si="3"/>
        <v>32.55996018</v>
      </c>
      <c r="N201" s="29">
        <f t="shared" si="14"/>
        <v>17.5122221</v>
      </c>
      <c r="O201" s="9"/>
      <c r="P201" s="10">
        <f t="shared" si="15"/>
        <v>22.59075438</v>
      </c>
      <c r="Q201" s="10"/>
      <c r="R201" s="31">
        <f t="shared" si="16"/>
        <v>-0.009020288676</v>
      </c>
      <c r="S201" s="7">
        <f t="shared" si="4"/>
        <v>1.001888871</v>
      </c>
      <c r="T201" s="7">
        <f t="shared" si="13"/>
        <v>3.587352153</v>
      </c>
      <c r="U201" s="13">
        <f t="shared" si="5"/>
        <v>0.03889511615</v>
      </c>
      <c r="V201" s="13">
        <f t="shared" si="6"/>
        <v>0.05951653034</v>
      </c>
      <c r="W201" s="13">
        <f t="shared" si="7"/>
        <v>-0.02062141419</v>
      </c>
      <c r="X201" s="13">
        <f t="shared" si="8"/>
        <v>0.000129166947</v>
      </c>
      <c r="Y201" s="14"/>
      <c r="Z201" s="30"/>
      <c r="AA201" s="30"/>
    </row>
    <row r="202" ht="12.75" customHeight="1">
      <c r="A202" s="4">
        <v>1887.02</v>
      </c>
      <c r="B202" s="5">
        <v>5.54</v>
      </c>
      <c r="C202" s="6">
        <v>0.225</v>
      </c>
      <c r="D202" s="6">
        <f t="shared" si="9"/>
        <v>0.185</v>
      </c>
      <c r="E202" s="5">
        <v>0.335</v>
      </c>
      <c r="F202" s="5">
        <v>8.087381157</v>
      </c>
      <c r="G202" s="6">
        <f t="shared" si="10"/>
        <v>1887.125</v>
      </c>
      <c r="H202" s="7">
        <f>H201*11/12+H213*1/12</f>
        <v>3.5325</v>
      </c>
      <c r="I202" s="6">
        <f t="shared" si="1"/>
        <v>208.7249219</v>
      </c>
      <c r="J202" s="6">
        <f t="shared" si="2"/>
        <v>8.477095202</v>
      </c>
      <c r="K202" s="8">
        <f t="shared" si="11"/>
        <v>537.9346655</v>
      </c>
      <c r="L202" s="6">
        <f t="shared" si="12"/>
        <v>12.62145286</v>
      </c>
      <c r="M202" s="8">
        <f t="shared" si="3"/>
        <v>32.52854024</v>
      </c>
      <c r="N202" s="29">
        <f t="shared" si="14"/>
        <v>17.1253666</v>
      </c>
      <c r="O202" s="9"/>
      <c r="P202" s="10">
        <f t="shared" si="15"/>
        <v>22.08092296</v>
      </c>
      <c r="Q202" s="10"/>
      <c r="R202" s="31">
        <f t="shared" si="16"/>
        <v>-0.004139971812</v>
      </c>
      <c r="S202" s="7">
        <f t="shared" si="4"/>
        <v>1.001899901</v>
      </c>
      <c r="T202" s="7">
        <f t="shared" si="13"/>
        <v>3.551842813</v>
      </c>
      <c r="U202" s="13">
        <f t="shared" si="5"/>
        <v>0.03990422891</v>
      </c>
      <c r="V202" s="13">
        <f t="shared" si="6"/>
        <v>0.06090821504</v>
      </c>
      <c r="W202" s="13">
        <f t="shared" si="7"/>
        <v>-0.02100398613</v>
      </c>
      <c r="X202" s="13">
        <f t="shared" si="8"/>
        <v>0.0001277266073</v>
      </c>
      <c r="Y202" s="14"/>
      <c r="Z202" s="30"/>
      <c r="AA202" s="30"/>
    </row>
    <row r="203" ht="12.75" customHeight="1">
      <c r="A203" s="4">
        <v>1887.03</v>
      </c>
      <c r="B203" s="5">
        <v>5.67</v>
      </c>
      <c r="C203" s="6">
        <v>0.2275</v>
      </c>
      <c r="D203" s="6">
        <f t="shared" si="9"/>
        <v>0.3575</v>
      </c>
      <c r="E203" s="5">
        <v>0.3375</v>
      </c>
      <c r="F203" s="5">
        <v>8.087381157</v>
      </c>
      <c r="G203" s="6">
        <f t="shared" si="10"/>
        <v>1887.208333</v>
      </c>
      <c r="H203" s="7">
        <f>H201*10/12+H213*2/12</f>
        <v>3.545</v>
      </c>
      <c r="I203" s="6">
        <f t="shared" si="1"/>
        <v>213.6227991</v>
      </c>
      <c r="J203" s="6">
        <f t="shared" si="2"/>
        <v>8.571285148</v>
      </c>
      <c r="K203" s="8">
        <f t="shared" si="11"/>
        <v>552.3985376</v>
      </c>
      <c r="L203" s="6">
        <f t="shared" si="12"/>
        <v>12.7156428</v>
      </c>
      <c r="M203" s="8">
        <f t="shared" si="3"/>
        <v>32.88086533</v>
      </c>
      <c r="N203" s="29">
        <f t="shared" si="14"/>
        <v>17.47321371</v>
      </c>
      <c r="O203" s="9"/>
      <c r="P203" s="10">
        <f t="shared" si="15"/>
        <v>22.51743823</v>
      </c>
      <c r="Q203" s="10"/>
      <c r="R203" s="31">
        <f t="shared" si="16"/>
        <v>-0.0009743604393</v>
      </c>
      <c r="S203" s="7">
        <f t="shared" si="4"/>
        <v>1.00191093</v>
      </c>
      <c r="T203" s="7">
        <f t="shared" si="13"/>
        <v>3.558590961</v>
      </c>
      <c r="U203" s="13">
        <f t="shared" si="5"/>
        <v>0.03776738451</v>
      </c>
      <c r="V203" s="13">
        <f t="shared" si="6"/>
        <v>0.06104372125</v>
      </c>
      <c r="W203" s="13">
        <f t="shared" si="7"/>
        <v>-0.02327633674</v>
      </c>
      <c r="X203" s="13">
        <f t="shared" si="8"/>
        <v>0.0001262863323</v>
      </c>
      <c r="Y203" s="14"/>
      <c r="Z203" s="30"/>
      <c r="AA203" s="30"/>
    </row>
    <row r="204" ht="12.75" customHeight="1">
      <c r="A204" s="4">
        <v>1887.04</v>
      </c>
      <c r="B204" s="5">
        <v>5.8</v>
      </c>
      <c r="C204" s="6">
        <v>0.23</v>
      </c>
      <c r="D204" s="6">
        <f t="shared" si="9"/>
        <v>0.36</v>
      </c>
      <c r="E204" s="5">
        <v>0.34</v>
      </c>
      <c r="F204" s="5">
        <v>8.087381157</v>
      </c>
      <c r="G204" s="6">
        <f t="shared" si="10"/>
        <v>1887.291667</v>
      </c>
      <c r="H204" s="7">
        <f>H201*9/12+H213*3/12</f>
        <v>3.5575</v>
      </c>
      <c r="I204" s="6">
        <f t="shared" si="1"/>
        <v>218.5206763</v>
      </c>
      <c r="J204" s="6">
        <f t="shared" si="2"/>
        <v>8.665475095</v>
      </c>
      <c r="K204" s="8">
        <f t="shared" si="11"/>
        <v>566.9310682</v>
      </c>
      <c r="L204" s="6">
        <f t="shared" si="12"/>
        <v>12.80983275</v>
      </c>
      <c r="M204" s="8">
        <f t="shared" si="3"/>
        <v>33.2338902</v>
      </c>
      <c r="N204" s="29">
        <f t="shared" si="14"/>
        <v>17.82298364</v>
      </c>
      <c r="O204" s="9"/>
      <c r="P204" s="10">
        <f t="shared" si="15"/>
        <v>22.95367745</v>
      </c>
      <c r="Q204" s="10"/>
      <c r="R204" s="31">
        <f t="shared" si="16"/>
        <v>-0.004920784001</v>
      </c>
      <c r="S204" s="7">
        <f t="shared" si="4"/>
        <v>1.001921959</v>
      </c>
      <c r="T204" s="7">
        <f t="shared" si="13"/>
        <v>3.565391179</v>
      </c>
      <c r="U204" s="13">
        <f t="shared" si="5"/>
        <v>0.03372980246</v>
      </c>
      <c r="V204" s="13">
        <f t="shared" si="6"/>
        <v>0.06275108319</v>
      </c>
      <c r="W204" s="13">
        <f t="shared" si="7"/>
        <v>-0.02902128073</v>
      </c>
      <c r="X204" s="13">
        <f t="shared" si="8"/>
        <v>0.0001248461218</v>
      </c>
      <c r="Y204" s="14"/>
      <c r="Z204" s="30"/>
      <c r="AA204" s="30"/>
    </row>
    <row r="205" ht="12.75" customHeight="1">
      <c r="A205" s="4">
        <v>1887.05</v>
      </c>
      <c r="B205" s="5">
        <v>5.9</v>
      </c>
      <c r="C205" s="6">
        <v>0.2325</v>
      </c>
      <c r="D205" s="6">
        <f t="shared" si="9"/>
        <v>0.3325</v>
      </c>
      <c r="E205" s="5">
        <v>0.3425</v>
      </c>
      <c r="F205" s="5">
        <v>8.087381157</v>
      </c>
      <c r="G205" s="6">
        <f t="shared" si="10"/>
        <v>1887.375</v>
      </c>
      <c r="H205" s="7">
        <f>H201*8/12+H213*4/12</f>
        <v>3.57</v>
      </c>
      <c r="I205" s="6">
        <f t="shared" si="1"/>
        <v>222.2882742</v>
      </c>
      <c r="J205" s="6">
        <f t="shared" si="2"/>
        <v>8.759665042</v>
      </c>
      <c r="K205" s="8">
        <f t="shared" si="11"/>
        <v>578.5995848</v>
      </c>
      <c r="L205" s="6">
        <f t="shared" si="12"/>
        <v>12.9040227</v>
      </c>
      <c r="M205" s="8">
        <f t="shared" si="3"/>
        <v>33.58819623</v>
      </c>
      <c r="N205" s="29">
        <f t="shared" si="14"/>
        <v>18.07544543</v>
      </c>
      <c r="O205" s="9"/>
      <c r="P205" s="10">
        <f t="shared" si="15"/>
        <v>23.26471004</v>
      </c>
      <c r="Q205" s="10"/>
      <c r="R205" s="31">
        <f t="shared" si="16"/>
        <v>-0.00758421115</v>
      </c>
      <c r="S205" s="7">
        <f t="shared" si="4"/>
        <v>1.001932987</v>
      </c>
      <c r="T205" s="7">
        <f t="shared" si="13"/>
        <v>3.572243714</v>
      </c>
      <c r="U205" s="13">
        <f t="shared" si="5"/>
        <v>0.03406560603</v>
      </c>
      <c r="V205" s="13">
        <f t="shared" si="6"/>
        <v>0.06448323964</v>
      </c>
      <c r="W205" s="13">
        <f t="shared" si="7"/>
        <v>-0.03041763361</v>
      </c>
      <c r="X205" s="13">
        <f t="shared" si="8"/>
        <v>0.0001234059759</v>
      </c>
      <c r="Y205" s="14"/>
      <c r="Z205" s="30"/>
      <c r="AA205" s="30"/>
    </row>
    <row r="206" ht="12.75" customHeight="1">
      <c r="A206" s="4">
        <v>1887.06</v>
      </c>
      <c r="B206" s="5">
        <v>5.73</v>
      </c>
      <c r="C206" s="6">
        <v>0.235</v>
      </c>
      <c r="D206" s="6">
        <f t="shared" si="9"/>
        <v>0.065</v>
      </c>
      <c r="E206" s="5">
        <v>0.345</v>
      </c>
      <c r="F206" s="5">
        <v>7.992232066</v>
      </c>
      <c r="G206" s="6">
        <f t="shared" si="10"/>
        <v>1887.458333</v>
      </c>
      <c r="H206" s="7">
        <f>H201*7/12+H213*5/12</f>
        <v>3.5825</v>
      </c>
      <c r="I206" s="6">
        <f t="shared" si="1"/>
        <v>218.4534915</v>
      </c>
      <c r="J206" s="6">
        <f t="shared" si="2"/>
        <v>8.959261869</v>
      </c>
      <c r="K206" s="8">
        <f t="shared" si="11"/>
        <v>570.5612921</v>
      </c>
      <c r="L206" s="6">
        <f t="shared" si="12"/>
        <v>13.15295891</v>
      </c>
      <c r="M206" s="8">
        <f t="shared" si="3"/>
        <v>34.3531668</v>
      </c>
      <c r="N206" s="29">
        <f t="shared" si="14"/>
        <v>17.70769566</v>
      </c>
      <c r="O206" s="9"/>
      <c r="P206" s="10">
        <f t="shared" si="15"/>
        <v>22.78133205</v>
      </c>
      <c r="Q206" s="10"/>
      <c r="R206" s="31">
        <f t="shared" si="16"/>
        <v>-0.002345926204</v>
      </c>
      <c r="S206" s="7">
        <f t="shared" si="4"/>
        <v>1.001944015</v>
      </c>
      <c r="T206" s="7">
        <f t="shared" si="13"/>
        <v>3.621759283</v>
      </c>
      <c r="U206" s="13">
        <f t="shared" si="5"/>
        <v>0.04060220285</v>
      </c>
      <c r="V206" s="13">
        <f t="shared" si="6"/>
        <v>0.06335538918</v>
      </c>
      <c r="W206" s="13">
        <f t="shared" si="7"/>
        <v>-0.02275318633</v>
      </c>
      <c r="X206" s="13">
        <f t="shared" si="8"/>
        <v>0.0001219658944</v>
      </c>
      <c r="Y206" s="14"/>
      <c r="Z206" s="30"/>
      <c r="AA206" s="30"/>
    </row>
    <row r="207" ht="12.75" customHeight="1">
      <c r="A207" s="4">
        <v>1887.07</v>
      </c>
      <c r="B207" s="5">
        <v>5.59</v>
      </c>
      <c r="C207" s="6">
        <v>0.2375</v>
      </c>
      <c r="D207" s="6">
        <f t="shared" si="9"/>
        <v>0.0975</v>
      </c>
      <c r="E207" s="5">
        <v>0.3475</v>
      </c>
      <c r="F207" s="5">
        <v>7.897091074</v>
      </c>
      <c r="G207" s="6">
        <f t="shared" si="10"/>
        <v>1887.541667</v>
      </c>
      <c r="H207" s="7">
        <f>H201*6/12+H213*6/12</f>
        <v>3.595</v>
      </c>
      <c r="I207" s="6">
        <f t="shared" si="1"/>
        <v>215.6835959</v>
      </c>
      <c r="J207" s="6">
        <f t="shared" si="2"/>
        <v>9.163659039</v>
      </c>
      <c r="K207" s="8">
        <f t="shared" si="11"/>
        <v>565.321308</v>
      </c>
      <c r="L207" s="6">
        <f t="shared" si="12"/>
        <v>13.40788007</v>
      </c>
      <c r="M207" s="8">
        <f t="shared" si="3"/>
        <v>35.14296146</v>
      </c>
      <c r="N207" s="29">
        <f t="shared" si="14"/>
        <v>17.43146054</v>
      </c>
      <c r="O207" s="9"/>
      <c r="P207" s="10">
        <f t="shared" si="15"/>
        <v>22.41655595</v>
      </c>
      <c r="Q207" s="10"/>
      <c r="R207" s="31">
        <f t="shared" si="16"/>
        <v>-0.003661378497</v>
      </c>
      <c r="S207" s="7">
        <f t="shared" si="4"/>
        <v>1.001955042</v>
      </c>
      <c r="T207" s="7">
        <f t="shared" si="13"/>
        <v>3.672518366</v>
      </c>
      <c r="U207" s="13">
        <f t="shared" si="5"/>
        <v>0.04645836123</v>
      </c>
      <c r="V207" s="13">
        <f t="shared" si="6"/>
        <v>0.06221225683</v>
      </c>
      <c r="W207" s="13">
        <f t="shared" si="7"/>
        <v>-0.0157538956</v>
      </c>
      <c r="X207" s="13">
        <f t="shared" si="8"/>
        <v>0.0001205258774</v>
      </c>
      <c r="Y207" s="14"/>
      <c r="Z207" s="30"/>
      <c r="AA207" s="30"/>
    </row>
    <row r="208" ht="12.75" customHeight="1">
      <c r="A208" s="4">
        <v>1887.08</v>
      </c>
      <c r="B208" s="5">
        <v>5.45</v>
      </c>
      <c r="C208" s="6">
        <v>0.24</v>
      </c>
      <c r="D208" s="6">
        <f t="shared" si="9"/>
        <v>0.1</v>
      </c>
      <c r="E208" s="5">
        <v>0.35</v>
      </c>
      <c r="F208" s="5">
        <v>7.992232066</v>
      </c>
      <c r="G208" s="6">
        <f t="shared" si="10"/>
        <v>1887.625</v>
      </c>
      <c r="H208" s="7">
        <f>H201*5/12+H213*7/12</f>
        <v>3.6075</v>
      </c>
      <c r="I208" s="6">
        <f t="shared" si="1"/>
        <v>207.7786263</v>
      </c>
      <c r="J208" s="6">
        <f t="shared" si="2"/>
        <v>9.149884462</v>
      </c>
      <c r="K208" s="8">
        <f t="shared" si="11"/>
        <v>546.6003865</v>
      </c>
      <c r="L208" s="6">
        <f t="shared" si="12"/>
        <v>13.34358151</v>
      </c>
      <c r="M208" s="8">
        <f t="shared" si="3"/>
        <v>35.10277711</v>
      </c>
      <c r="N208" s="29">
        <f t="shared" si="14"/>
        <v>16.73984961</v>
      </c>
      <c r="O208" s="9"/>
      <c r="P208" s="10">
        <f t="shared" si="15"/>
        <v>21.52061468</v>
      </c>
      <c r="Q208" s="10"/>
      <c r="R208" s="31">
        <f t="shared" si="16"/>
        <v>0.003477957624</v>
      </c>
      <c r="S208" s="7">
        <f t="shared" si="4"/>
        <v>1.001966069</v>
      </c>
      <c r="T208" s="7">
        <f t="shared" si="13"/>
        <v>3.635894492</v>
      </c>
      <c r="U208" s="13">
        <f t="shared" si="5"/>
        <v>0.05226898236</v>
      </c>
      <c r="V208" s="13">
        <f t="shared" si="6"/>
        <v>0.05889576843</v>
      </c>
      <c r="W208" s="13">
        <f t="shared" si="7"/>
        <v>-0.006626786061</v>
      </c>
      <c r="X208" s="13">
        <f t="shared" si="8"/>
        <v>0.0001190859248</v>
      </c>
      <c r="Y208" s="14"/>
      <c r="Z208" s="30"/>
      <c r="AA208" s="30"/>
    </row>
    <row r="209" ht="12.75" customHeight="1">
      <c r="A209" s="4">
        <v>1887.09</v>
      </c>
      <c r="B209" s="5">
        <v>5.38</v>
      </c>
      <c r="C209" s="6">
        <v>0.2425</v>
      </c>
      <c r="D209" s="6">
        <f t="shared" si="9"/>
        <v>0.1725</v>
      </c>
      <c r="E209" s="5">
        <v>0.3525</v>
      </c>
      <c r="F209" s="5">
        <v>7.897091074</v>
      </c>
      <c r="G209" s="6">
        <f t="shared" si="10"/>
        <v>1887.708333</v>
      </c>
      <c r="H209" s="7">
        <f>H201*4/12+H213*8/12</f>
        <v>3.62</v>
      </c>
      <c r="I209" s="6">
        <f t="shared" si="1"/>
        <v>207.5809921</v>
      </c>
      <c r="J209" s="6">
        <f t="shared" si="2"/>
        <v>9.356578176</v>
      </c>
      <c r="K209" s="8">
        <f t="shared" si="11"/>
        <v>548.131658</v>
      </c>
      <c r="L209" s="6">
        <f t="shared" si="12"/>
        <v>13.6007992</v>
      </c>
      <c r="M209" s="8">
        <f t="shared" si="3"/>
        <v>35.91383075</v>
      </c>
      <c r="N209" s="29">
        <f t="shared" si="14"/>
        <v>16.67662967</v>
      </c>
      <c r="O209" s="9"/>
      <c r="P209" s="10">
        <f t="shared" si="15"/>
        <v>21.43414014</v>
      </c>
      <c r="Q209" s="10"/>
      <c r="R209" s="31">
        <f t="shared" si="16"/>
        <v>0.003362178487</v>
      </c>
      <c r="S209" s="7">
        <f t="shared" si="4"/>
        <v>1.001977095</v>
      </c>
      <c r="T209" s="7">
        <f t="shared" si="13"/>
        <v>3.686932833</v>
      </c>
      <c r="U209" s="13">
        <f t="shared" si="5"/>
        <v>0.0542619795</v>
      </c>
      <c r="V209" s="13">
        <f t="shared" si="6"/>
        <v>0.05473635736</v>
      </c>
      <c r="W209" s="13">
        <f t="shared" si="7"/>
        <v>-0.0004743778587</v>
      </c>
      <c r="X209" s="13">
        <f t="shared" si="8"/>
        <v>0.0001176460366</v>
      </c>
      <c r="Y209" s="14"/>
      <c r="Z209" s="30"/>
      <c r="AA209" s="30"/>
    </row>
    <row r="210" ht="12.75" customHeight="1">
      <c r="A210" s="4">
        <v>1887.1</v>
      </c>
      <c r="B210" s="5">
        <v>5.2</v>
      </c>
      <c r="C210" s="6">
        <v>0.245</v>
      </c>
      <c r="D210" s="6">
        <f t="shared" si="9"/>
        <v>0.065</v>
      </c>
      <c r="E210" s="5">
        <v>0.355</v>
      </c>
      <c r="F210" s="5">
        <v>7.992232066</v>
      </c>
      <c r="G210" s="6">
        <f t="shared" si="10"/>
        <v>1887.791667</v>
      </c>
      <c r="H210" s="7">
        <f>H201*3/12+H213*9/12</f>
        <v>3.6325</v>
      </c>
      <c r="I210" s="6">
        <f t="shared" si="1"/>
        <v>198.2474967</v>
      </c>
      <c r="J210" s="6">
        <f t="shared" si="2"/>
        <v>9.340507055</v>
      </c>
      <c r="K210" s="8">
        <f t="shared" si="11"/>
        <v>525.5412851</v>
      </c>
      <c r="L210" s="6">
        <f t="shared" si="12"/>
        <v>13.5342041</v>
      </c>
      <c r="M210" s="8">
        <f t="shared" si="3"/>
        <v>35.87829927</v>
      </c>
      <c r="N210" s="29">
        <f t="shared" si="14"/>
        <v>15.88066681</v>
      </c>
      <c r="O210" s="9"/>
      <c r="P210" s="10">
        <f t="shared" si="15"/>
        <v>20.40860139</v>
      </c>
      <c r="Q210" s="10"/>
      <c r="R210" s="31">
        <f t="shared" si="16"/>
        <v>0.007416502541</v>
      </c>
      <c r="S210" s="7">
        <f t="shared" si="4"/>
        <v>1.001988121</v>
      </c>
      <c r="T210" s="7">
        <f t="shared" si="13"/>
        <v>3.650245552</v>
      </c>
      <c r="U210" s="13">
        <f t="shared" si="5"/>
        <v>0.05708306691</v>
      </c>
      <c r="V210" s="13">
        <f t="shared" si="6"/>
        <v>0.05762365015</v>
      </c>
      <c r="W210" s="13">
        <f t="shared" si="7"/>
        <v>-0.0005405832375</v>
      </c>
      <c r="X210" s="13">
        <f t="shared" si="8"/>
        <v>0.0001162062126</v>
      </c>
      <c r="Y210" s="14"/>
      <c r="Z210" s="30"/>
      <c r="AA210" s="30"/>
    </row>
    <row r="211" ht="12.75" customHeight="1">
      <c r="A211" s="4">
        <v>1887.11</v>
      </c>
      <c r="B211" s="5">
        <v>5.3</v>
      </c>
      <c r="C211" s="6">
        <v>0.2475</v>
      </c>
      <c r="D211" s="6">
        <f t="shared" si="9"/>
        <v>0.3475</v>
      </c>
      <c r="E211" s="5">
        <v>0.3575</v>
      </c>
      <c r="F211" s="5">
        <v>8.087381157</v>
      </c>
      <c r="G211" s="6">
        <f t="shared" si="10"/>
        <v>1887.875</v>
      </c>
      <c r="H211" s="7">
        <f>H201*2/12+H213*10/12</f>
        <v>3.645</v>
      </c>
      <c r="I211" s="6">
        <f t="shared" si="1"/>
        <v>199.682687</v>
      </c>
      <c r="J211" s="6">
        <f t="shared" si="2"/>
        <v>9.324804722</v>
      </c>
      <c r="K211" s="8">
        <f t="shared" si="11"/>
        <v>531.4058362</v>
      </c>
      <c r="L211" s="6">
        <f t="shared" si="12"/>
        <v>13.46916238</v>
      </c>
      <c r="M211" s="8">
        <f t="shared" si="3"/>
        <v>35.84482763</v>
      </c>
      <c r="N211" s="29">
        <f t="shared" si="14"/>
        <v>15.9507122</v>
      </c>
      <c r="O211" s="9"/>
      <c r="P211" s="10">
        <f t="shared" si="15"/>
        <v>20.49585728</v>
      </c>
      <c r="Q211" s="10"/>
      <c r="R211" s="31">
        <f t="shared" si="16"/>
        <v>0.01012238486</v>
      </c>
      <c r="S211" s="7">
        <f t="shared" si="4"/>
        <v>1.001999146</v>
      </c>
      <c r="T211" s="7">
        <f t="shared" si="13"/>
        <v>3.614471686</v>
      </c>
      <c r="U211" s="13">
        <f t="shared" si="5"/>
        <v>0.05246491945</v>
      </c>
      <c r="V211" s="13">
        <f t="shared" si="6"/>
        <v>0.05899912472</v>
      </c>
      <c r="W211" s="13">
        <f t="shared" si="7"/>
        <v>-0.006534205271</v>
      </c>
      <c r="X211" s="13">
        <f t="shared" si="8"/>
        <v>0.0001147664529</v>
      </c>
      <c r="Y211" s="14"/>
      <c r="Z211" s="30"/>
      <c r="AA211" s="30"/>
    </row>
    <row r="212" ht="12.75" customHeight="1">
      <c r="A212" s="4">
        <v>1887.12</v>
      </c>
      <c r="B212" s="5">
        <v>5.27</v>
      </c>
      <c r="C212" s="6">
        <v>0.25</v>
      </c>
      <c r="D212" s="6">
        <f t="shared" si="9"/>
        <v>0.22</v>
      </c>
      <c r="E212" s="5">
        <v>0.36</v>
      </c>
      <c r="F212" s="5">
        <v>8.277679339</v>
      </c>
      <c r="G212" s="6">
        <f t="shared" si="10"/>
        <v>1887.958333</v>
      </c>
      <c r="H212" s="7">
        <f>H201*1/12+H213*11/12</f>
        <v>3.6575</v>
      </c>
      <c r="I212" s="6">
        <f t="shared" si="1"/>
        <v>193.9878237</v>
      </c>
      <c r="J212" s="6">
        <f t="shared" si="2"/>
        <v>9.202458428</v>
      </c>
      <c r="K212" s="8">
        <f t="shared" si="11"/>
        <v>518.291211</v>
      </c>
      <c r="L212" s="6">
        <f t="shared" si="12"/>
        <v>13.25154014</v>
      </c>
      <c r="M212" s="8">
        <f t="shared" si="3"/>
        <v>35.40509221</v>
      </c>
      <c r="N212" s="29">
        <f t="shared" si="14"/>
        <v>15.45551345</v>
      </c>
      <c r="O212" s="9"/>
      <c r="P212" s="10">
        <f t="shared" si="15"/>
        <v>19.85794688</v>
      </c>
      <c r="Q212" s="10"/>
      <c r="R212" s="31">
        <f t="shared" si="16"/>
        <v>0.01429702826</v>
      </c>
      <c r="S212" s="7">
        <f t="shared" si="4"/>
        <v>1.002010171</v>
      </c>
      <c r="T212" s="7">
        <f t="shared" si="13"/>
        <v>3.538437195</v>
      </c>
      <c r="U212" s="13">
        <f t="shared" si="5"/>
        <v>0.05767897583</v>
      </c>
      <c r="V212" s="13">
        <f t="shared" si="6"/>
        <v>0.06158679913</v>
      </c>
      <c r="W212" s="13">
        <f t="shared" si="7"/>
        <v>-0.003907823299</v>
      </c>
      <c r="X212" s="13">
        <f t="shared" si="8"/>
        <v>0.0001133267574</v>
      </c>
      <c r="Y212" s="14"/>
      <c r="Z212" s="30"/>
      <c r="AA212" s="30"/>
    </row>
    <row r="213" ht="12.75" customHeight="1">
      <c r="A213" s="4">
        <v>1888.01</v>
      </c>
      <c r="B213" s="5">
        <v>5.31</v>
      </c>
      <c r="C213" s="6">
        <v>0.2483</v>
      </c>
      <c r="D213" s="6">
        <f t="shared" si="9"/>
        <v>0.2883</v>
      </c>
      <c r="E213" s="5">
        <v>0.3517</v>
      </c>
      <c r="F213" s="5">
        <v>8.372844628</v>
      </c>
      <c r="G213" s="6">
        <f t="shared" si="10"/>
        <v>1888.041667</v>
      </c>
      <c r="H213" s="7">
        <v>3.67</v>
      </c>
      <c r="I213" s="6">
        <f t="shared" si="1"/>
        <v>193.238627</v>
      </c>
      <c r="J213" s="6">
        <f t="shared" si="2"/>
        <v>9.035998321</v>
      </c>
      <c r="K213" s="8">
        <f t="shared" si="11"/>
        <v>518.3013723</v>
      </c>
      <c r="L213" s="6">
        <f t="shared" si="12"/>
        <v>12.79887479</v>
      </c>
      <c r="M213" s="8">
        <f t="shared" si="3"/>
        <v>34.32892517</v>
      </c>
      <c r="N213" s="29">
        <f t="shared" si="14"/>
        <v>15.35866251</v>
      </c>
      <c r="O213" s="9"/>
      <c r="P213" s="10">
        <f t="shared" si="15"/>
        <v>19.7317341</v>
      </c>
      <c r="Q213" s="10"/>
      <c r="R213" s="31">
        <f t="shared" si="16"/>
        <v>0.01872041558</v>
      </c>
      <c r="S213" s="7">
        <f t="shared" si="4"/>
        <v>1.004581669</v>
      </c>
      <c r="T213" s="7">
        <f t="shared" si="13"/>
        <v>3.505251532</v>
      </c>
      <c r="U213" s="13">
        <f t="shared" si="5"/>
        <v>0.06086515718</v>
      </c>
      <c r="V213" s="13">
        <f t="shared" si="6"/>
        <v>0.06292143989</v>
      </c>
      <c r="W213" s="13">
        <f t="shared" si="7"/>
        <v>-0.002056282704</v>
      </c>
      <c r="X213" s="13">
        <f t="shared" si="8"/>
        <v>-0.000003234558163</v>
      </c>
      <c r="Y213" s="14"/>
      <c r="Z213" s="30"/>
      <c r="AA213" s="30"/>
    </row>
    <row r="214" ht="12.75" customHeight="1">
      <c r="A214" s="4">
        <v>1888.02</v>
      </c>
      <c r="B214" s="5">
        <v>5.28</v>
      </c>
      <c r="C214" s="6">
        <v>0.2467</v>
      </c>
      <c r="D214" s="6">
        <f t="shared" si="9"/>
        <v>0.2167</v>
      </c>
      <c r="E214" s="5">
        <v>0.3433</v>
      </c>
      <c r="F214" s="5">
        <v>8.277679339</v>
      </c>
      <c r="G214" s="6">
        <f t="shared" si="10"/>
        <v>1888.125</v>
      </c>
      <c r="H214" s="7">
        <f>H213*11/12+H225*1/12</f>
        <v>3.651666667</v>
      </c>
      <c r="I214" s="6">
        <f t="shared" si="1"/>
        <v>194.355922</v>
      </c>
      <c r="J214" s="6">
        <f t="shared" si="2"/>
        <v>9.080985977</v>
      </c>
      <c r="K214" s="8">
        <f t="shared" si="11"/>
        <v>523.3279009</v>
      </c>
      <c r="L214" s="6">
        <f t="shared" si="12"/>
        <v>12.63681591</v>
      </c>
      <c r="M214" s="8">
        <f t="shared" si="3"/>
        <v>34.02622507</v>
      </c>
      <c r="N214" s="29">
        <f t="shared" si="14"/>
        <v>15.41817832</v>
      </c>
      <c r="O214" s="9"/>
      <c r="P214" s="10">
        <f t="shared" si="15"/>
        <v>19.80730273</v>
      </c>
      <c r="Q214" s="10"/>
      <c r="R214" s="31">
        <f t="shared" si="16"/>
        <v>0.0185459736</v>
      </c>
      <c r="S214" s="7">
        <f t="shared" si="4"/>
        <v>1.004567701</v>
      </c>
      <c r="T214" s="7">
        <f t="shared" si="13"/>
        <v>3.561794595</v>
      </c>
      <c r="U214" s="13">
        <f t="shared" si="5"/>
        <v>0.05845378163</v>
      </c>
      <c r="V214" s="13">
        <f t="shared" si="6"/>
        <v>0.06019869637</v>
      </c>
      <c r="W214" s="13">
        <f t="shared" si="7"/>
        <v>-0.001744914743</v>
      </c>
      <c r="X214" s="13">
        <f t="shared" si="8"/>
        <v>-0.000003400421364</v>
      </c>
      <c r="Y214" s="14"/>
      <c r="Z214" s="30"/>
      <c r="AA214" s="30"/>
    </row>
    <row r="215" ht="12.75" customHeight="1">
      <c r="A215" s="4">
        <v>1888.03</v>
      </c>
      <c r="B215" s="5">
        <v>5.08</v>
      </c>
      <c r="C215" s="6">
        <v>0.245</v>
      </c>
      <c r="D215" s="6">
        <f t="shared" si="9"/>
        <v>0.045</v>
      </c>
      <c r="E215" s="5">
        <v>0.335</v>
      </c>
      <c r="F215" s="5">
        <v>8.277679339</v>
      </c>
      <c r="G215" s="6">
        <f t="shared" si="10"/>
        <v>1888.208333</v>
      </c>
      <c r="H215" s="7">
        <f>H213*10/12+H225*2/12</f>
        <v>3.633333333</v>
      </c>
      <c r="I215" s="6">
        <f t="shared" si="1"/>
        <v>186.9939553</v>
      </c>
      <c r="J215" s="6">
        <f t="shared" si="2"/>
        <v>9.01840926</v>
      </c>
      <c r="K215" s="8">
        <f t="shared" si="11"/>
        <v>505.528475</v>
      </c>
      <c r="L215" s="6">
        <f t="shared" si="12"/>
        <v>12.33129429</v>
      </c>
      <c r="M215" s="8">
        <f t="shared" si="3"/>
        <v>33.33701558</v>
      </c>
      <c r="N215" s="29">
        <f t="shared" si="14"/>
        <v>14.80897237</v>
      </c>
      <c r="O215" s="9"/>
      <c r="P215" s="10">
        <f t="shared" si="15"/>
        <v>19.02661149</v>
      </c>
      <c r="Q215" s="10"/>
      <c r="R215" s="31">
        <f t="shared" si="16"/>
        <v>0.02348477572</v>
      </c>
      <c r="S215" s="7">
        <f t="shared" si="4"/>
        <v>1.004553735</v>
      </c>
      <c r="T215" s="7">
        <f t="shared" si="13"/>
        <v>3.578063808</v>
      </c>
      <c r="U215" s="13">
        <f t="shared" si="5"/>
        <v>0.05757426232</v>
      </c>
      <c r="V215" s="13">
        <f t="shared" si="6"/>
        <v>0.06019509125</v>
      </c>
      <c r="W215" s="13">
        <f t="shared" si="7"/>
        <v>-0.002620828924</v>
      </c>
      <c r="X215" s="13">
        <f t="shared" si="8"/>
        <v>-0.000003566211159</v>
      </c>
      <c r="Y215" s="14"/>
      <c r="Z215" s="30"/>
      <c r="AA215" s="30"/>
    </row>
    <row r="216" ht="12.75" customHeight="1">
      <c r="A216" s="4">
        <v>1888.04</v>
      </c>
      <c r="B216" s="5">
        <v>5.1</v>
      </c>
      <c r="C216" s="6">
        <v>0.2433</v>
      </c>
      <c r="D216" s="6">
        <f t="shared" si="9"/>
        <v>0.2633</v>
      </c>
      <c r="E216" s="5">
        <v>0.3267</v>
      </c>
      <c r="F216" s="5">
        <v>8.18251405</v>
      </c>
      <c r="G216" s="6">
        <f t="shared" si="10"/>
        <v>1888.291667</v>
      </c>
      <c r="H216" s="7">
        <f>H213*9/12+H225*3/12</f>
        <v>3.615</v>
      </c>
      <c r="I216" s="6">
        <f t="shared" si="1"/>
        <v>189.9135144</v>
      </c>
      <c r="J216" s="6">
        <f t="shared" si="2"/>
        <v>9.059991776</v>
      </c>
      <c r="K216" s="8">
        <f t="shared" si="11"/>
        <v>515.4624535</v>
      </c>
      <c r="L216" s="6">
        <f t="shared" si="12"/>
        <v>12.16563631</v>
      </c>
      <c r="M216" s="8">
        <f t="shared" si="3"/>
        <v>33.01991835</v>
      </c>
      <c r="N216" s="29">
        <f t="shared" si="14"/>
        <v>15.02010868</v>
      </c>
      <c r="O216" s="9"/>
      <c r="P216" s="10">
        <f t="shared" si="15"/>
        <v>19.29957162</v>
      </c>
      <c r="Q216" s="10"/>
      <c r="R216" s="31">
        <f t="shared" si="16"/>
        <v>0.02263299604</v>
      </c>
      <c r="S216" s="7">
        <f t="shared" si="4"/>
        <v>1.00453977</v>
      </c>
      <c r="T216" s="7">
        <f t="shared" si="13"/>
        <v>3.636160903</v>
      </c>
      <c r="U216" s="13">
        <f t="shared" si="5"/>
        <v>0.05404622859</v>
      </c>
      <c r="V216" s="13">
        <f t="shared" si="6"/>
        <v>0.05896609723</v>
      </c>
      <c r="W216" s="13">
        <f t="shared" si="7"/>
        <v>-0.004919868642</v>
      </c>
      <c r="X216" s="13">
        <f t="shared" si="8"/>
        <v>-0.000003731927391</v>
      </c>
      <c r="Y216" s="14"/>
      <c r="Z216" s="30"/>
      <c r="AA216" s="30"/>
    </row>
    <row r="217" ht="12.75" customHeight="1">
      <c r="A217" s="4">
        <v>1888.05</v>
      </c>
      <c r="B217" s="5">
        <v>5.17</v>
      </c>
      <c r="C217" s="6">
        <v>0.2417</v>
      </c>
      <c r="D217" s="6">
        <f t="shared" si="9"/>
        <v>0.3117</v>
      </c>
      <c r="E217" s="5">
        <v>0.3183</v>
      </c>
      <c r="F217" s="5">
        <v>8.087381157</v>
      </c>
      <c r="G217" s="6">
        <f t="shared" si="10"/>
        <v>1888.375</v>
      </c>
      <c r="H217" s="7">
        <f>H213*8/12+H225*4/12</f>
        <v>3.596666667</v>
      </c>
      <c r="I217" s="6">
        <f t="shared" si="1"/>
        <v>194.7848097</v>
      </c>
      <c r="J217" s="6">
        <f t="shared" si="2"/>
        <v>9.106284046</v>
      </c>
      <c r="K217" s="8">
        <f t="shared" si="11"/>
        <v>530.7437891</v>
      </c>
      <c r="L217" s="6">
        <f t="shared" si="12"/>
        <v>11.99226401</v>
      </c>
      <c r="M217" s="8">
        <f t="shared" si="3"/>
        <v>32.67616017</v>
      </c>
      <c r="N217" s="29">
        <f t="shared" si="14"/>
        <v>15.38791696</v>
      </c>
      <c r="O217" s="9"/>
      <c r="P217" s="10">
        <f t="shared" si="15"/>
        <v>19.77268584</v>
      </c>
      <c r="Q217" s="10"/>
      <c r="R217" s="31">
        <f t="shared" si="16"/>
        <v>0.02332002716</v>
      </c>
      <c r="S217" s="7">
        <f t="shared" si="4"/>
        <v>1.004525807</v>
      </c>
      <c r="T217" s="7">
        <f t="shared" si="13"/>
        <v>3.695635039</v>
      </c>
      <c r="U217" s="13">
        <f t="shared" si="5"/>
        <v>0.05083934721</v>
      </c>
      <c r="V217" s="13">
        <f t="shared" si="6"/>
        <v>0.05055071099</v>
      </c>
      <c r="W217" s="13">
        <f t="shared" si="7"/>
        <v>0.000288636223</v>
      </c>
      <c r="X217" s="13">
        <f t="shared" si="8"/>
        <v>-0.000003897569905</v>
      </c>
      <c r="Y217" s="14"/>
      <c r="Z217" s="30"/>
      <c r="AA217" s="30"/>
    </row>
    <row r="218" ht="12.75" customHeight="1">
      <c r="A218" s="4">
        <v>1888.06</v>
      </c>
      <c r="B218" s="5">
        <v>5.01</v>
      </c>
      <c r="C218" s="6">
        <v>0.24</v>
      </c>
      <c r="D218" s="6">
        <f t="shared" si="9"/>
        <v>0.08</v>
      </c>
      <c r="E218" s="5">
        <v>0.31</v>
      </c>
      <c r="F218" s="5">
        <v>7.992232066</v>
      </c>
      <c r="G218" s="6">
        <f t="shared" si="10"/>
        <v>1888.458333</v>
      </c>
      <c r="H218" s="7">
        <f>H213*7/12+H225*5/12</f>
        <v>3.578333333</v>
      </c>
      <c r="I218" s="6">
        <f t="shared" si="1"/>
        <v>191.0038382</v>
      </c>
      <c r="J218" s="6">
        <f t="shared" si="2"/>
        <v>9.149884462</v>
      </c>
      <c r="K218" s="8">
        <f t="shared" si="11"/>
        <v>522.5191223</v>
      </c>
      <c r="L218" s="6">
        <f t="shared" si="12"/>
        <v>11.81860076</v>
      </c>
      <c r="M218" s="8">
        <f t="shared" si="3"/>
        <v>32.33152253</v>
      </c>
      <c r="N218" s="29">
        <f t="shared" si="14"/>
        <v>15.07762882</v>
      </c>
      <c r="O218" s="9"/>
      <c r="P218" s="10">
        <f t="shared" si="15"/>
        <v>19.37598368</v>
      </c>
      <c r="Q218" s="10"/>
      <c r="R218" s="31">
        <f t="shared" si="16"/>
        <v>0.02589853733</v>
      </c>
      <c r="S218" s="7">
        <f t="shared" si="4"/>
        <v>1.004511845</v>
      </c>
      <c r="T218" s="7">
        <f t="shared" si="13"/>
        <v>3.756557153</v>
      </c>
      <c r="U218" s="13">
        <f t="shared" si="5"/>
        <v>0.06406453433</v>
      </c>
      <c r="V218" s="13">
        <f t="shared" si="6"/>
        <v>0.05646928582</v>
      </c>
      <c r="W218" s="13">
        <f t="shared" si="7"/>
        <v>0.0075952485</v>
      </c>
      <c r="X218" s="13">
        <f t="shared" si="8"/>
        <v>-0.000004063138545</v>
      </c>
      <c r="Y218" s="14"/>
      <c r="Z218" s="30"/>
      <c r="AA218" s="30"/>
    </row>
    <row r="219" ht="12.75" customHeight="1">
      <c r="A219" s="4">
        <v>1888.07</v>
      </c>
      <c r="B219" s="5">
        <v>5.14</v>
      </c>
      <c r="C219" s="6">
        <v>0.2383</v>
      </c>
      <c r="D219" s="6">
        <f t="shared" si="9"/>
        <v>0.3683</v>
      </c>
      <c r="E219" s="5">
        <v>0.3017</v>
      </c>
      <c r="F219" s="5">
        <v>8.087381157</v>
      </c>
      <c r="G219" s="6">
        <f t="shared" si="10"/>
        <v>1888.541667</v>
      </c>
      <c r="H219" s="7">
        <f>H213*6/12+H225*6/12</f>
        <v>3.56</v>
      </c>
      <c r="I219" s="6">
        <f t="shared" si="1"/>
        <v>193.6545304</v>
      </c>
      <c r="J219" s="6">
        <f t="shared" si="2"/>
        <v>8.978185718</v>
      </c>
      <c r="K219" s="8">
        <f t="shared" si="11"/>
        <v>531.8172436</v>
      </c>
      <c r="L219" s="6">
        <f t="shared" si="12"/>
        <v>11.36684277</v>
      </c>
      <c r="M219" s="8">
        <f t="shared" si="3"/>
        <v>31.2158098</v>
      </c>
      <c r="N219" s="29">
        <f t="shared" si="14"/>
        <v>15.27964252</v>
      </c>
      <c r="O219" s="9"/>
      <c r="P219" s="10">
        <f t="shared" si="15"/>
        <v>19.63500958</v>
      </c>
      <c r="Q219" s="10"/>
      <c r="R219" s="31">
        <f t="shared" si="16"/>
        <v>0.02525901292</v>
      </c>
      <c r="S219" s="7">
        <f t="shared" si="4"/>
        <v>1.004497885</v>
      </c>
      <c r="T219" s="7">
        <f t="shared" si="13"/>
        <v>3.729110368</v>
      </c>
      <c r="U219" s="13">
        <f t="shared" si="5"/>
        <v>0.06445100416</v>
      </c>
      <c r="V219" s="13">
        <f t="shared" si="6"/>
        <v>0.05921749839</v>
      </c>
      <c r="W219" s="13">
        <f t="shared" si="7"/>
        <v>0.005233505774</v>
      </c>
      <c r="X219" s="13">
        <f t="shared" si="8"/>
        <v>-0.000004228633153</v>
      </c>
      <c r="Y219" s="14"/>
      <c r="Z219" s="30"/>
      <c r="AA219" s="30"/>
    </row>
    <row r="220" ht="12.75" customHeight="1">
      <c r="A220" s="4">
        <v>1888.08</v>
      </c>
      <c r="B220" s="5">
        <v>5.25</v>
      </c>
      <c r="C220" s="6">
        <v>0.2367</v>
      </c>
      <c r="D220" s="6">
        <f t="shared" si="9"/>
        <v>0.3467</v>
      </c>
      <c r="E220" s="5">
        <v>0.2933</v>
      </c>
      <c r="F220" s="5">
        <v>8.087381157</v>
      </c>
      <c r="G220" s="6">
        <f t="shared" si="10"/>
        <v>1888.625</v>
      </c>
      <c r="H220" s="7">
        <f>H213*5/12+H225*7/12</f>
        <v>3.541666667</v>
      </c>
      <c r="I220" s="6">
        <f t="shared" si="1"/>
        <v>197.798888</v>
      </c>
      <c r="J220" s="6">
        <f t="shared" si="2"/>
        <v>8.917904152</v>
      </c>
      <c r="K220" s="8">
        <f t="shared" si="11"/>
        <v>545.239421</v>
      </c>
      <c r="L220" s="6">
        <f t="shared" si="12"/>
        <v>11.05036455</v>
      </c>
      <c r="M220" s="8">
        <f t="shared" si="3"/>
        <v>30.46070898</v>
      </c>
      <c r="N220" s="29">
        <f t="shared" si="14"/>
        <v>15.60291167</v>
      </c>
      <c r="O220" s="9"/>
      <c r="P220" s="10">
        <f t="shared" si="15"/>
        <v>20.04977189</v>
      </c>
      <c r="Q220" s="10"/>
      <c r="R220" s="31">
        <f t="shared" si="16"/>
        <v>0.02297457519</v>
      </c>
      <c r="S220" s="7">
        <f t="shared" si="4"/>
        <v>1.004483927</v>
      </c>
      <c r="T220" s="7">
        <f t="shared" si="13"/>
        <v>3.745883479</v>
      </c>
      <c r="U220" s="13">
        <f t="shared" si="5"/>
        <v>0.06603245633</v>
      </c>
      <c r="V220" s="13">
        <f t="shared" si="6"/>
        <v>0.05921301935</v>
      </c>
      <c r="W220" s="13">
        <f t="shared" si="7"/>
        <v>0.006819436988</v>
      </c>
      <c r="X220" s="13">
        <f t="shared" si="8"/>
        <v>-0.000004394053573</v>
      </c>
      <c r="Y220" s="14"/>
      <c r="Z220" s="30"/>
      <c r="AA220" s="30"/>
    </row>
    <row r="221" ht="12.75" customHeight="1">
      <c r="A221" s="4">
        <v>1888.09</v>
      </c>
      <c r="B221" s="5">
        <v>5.38</v>
      </c>
      <c r="C221" s="6">
        <v>0.235</v>
      </c>
      <c r="D221" s="6">
        <f t="shared" si="9"/>
        <v>0.365</v>
      </c>
      <c r="E221" s="5">
        <v>0.285</v>
      </c>
      <c r="F221" s="5">
        <v>8.087381157</v>
      </c>
      <c r="G221" s="6">
        <f t="shared" si="10"/>
        <v>1888.708333</v>
      </c>
      <c r="H221" s="7">
        <f>H213*4/12+H225*8/12</f>
        <v>3.523333333</v>
      </c>
      <c r="I221" s="6">
        <f t="shared" si="1"/>
        <v>202.6967653</v>
      </c>
      <c r="J221" s="6">
        <f t="shared" si="2"/>
        <v>8.853854988</v>
      </c>
      <c r="K221" s="8">
        <f t="shared" si="11"/>
        <v>560.7744172</v>
      </c>
      <c r="L221" s="6">
        <f t="shared" si="12"/>
        <v>10.73765392</v>
      </c>
      <c r="M221" s="8">
        <f t="shared" si="3"/>
        <v>29.70645147</v>
      </c>
      <c r="N221" s="29">
        <f t="shared" si="14"/>
        <v>15.98782882</v>
      </c>
      <c r="O221" s="9"/>
      <c r="P221" s="10">
        <f t="shared" si="15"/>
        <v>20.54290255</v>
      </c>
      <c r="Q221" s="10"/>
      <c r="R221" s="31">
        <f t="shared" si="16"/>
        <v>0.0216148865</v>
      </c>
      <c r="S221" s="7">
        <f t="shared" si="4"/>
        <v>1.00446997</v>
      </c>
      <c r="T221" s="7">
        <f t="shared" si="13"/>
        <v>3.762679746</v>
      </c>
      <c r="U221" s="13">
        <f t="shared" si="5"/>
        <v>0.06316778331</v>
      </c>
      <c r="V221" s="13">
        <f t="shared" si="6"/>
        <v>0.05920836511</v>
      </c>
      <c r="W221" s="13">
        <f t="shared" si="7"/>
        <v>0.003959418201</v>
      </c>
      <c r="X221" s="13">
        <f t="shared" si="8"/>
        <v>-0.000004559399648</v>
      </c>
      <c r="Y221" s="14"/>
      <c r="Z221" s="30"/>
      <c r="AA221" s="30"/>
    </row>
    <row r="222" ht="12.75" customHeight="1">
      <c r="A222" s="4">
        <v>1888.1</v>
      </c>
      <c r="B222" s="5">
        <v>5.35</v>
      </c>
      <c r="C222" s="6">
        <v>0.2333</v>
      </c>
      <c r="D222" s="6">
        <f t="shared" si="9"/>
        <v>0.2033</v>
      </c>
      <c r="E222" s="5">
        <v>0.2767</v>
      </c>
      <c r="F222" s="5">
        <v>8.18251405</v>
      </c>
      <c r="G222" s="6">
        <f t="shared" si="10"/>
        <v>1888.791667</v>
      </c>
      <c r="H222" s="7">
        <f>H213*3/12+H225*9/12</f>
        <v>3.505</v>
      </c>
      <c r="I222" s="6">
        <f t="shared" si="1"/>
        <v>199.2230004</v>
      </c>
      <c r="J222" s="6">
        <f t="shared" si="2"/>
        <v>8.687612336</v>
      </c>
      <c r="K222" s="8">
        <f t="shared" si="11"/>
        <v>553.1669159</v>
      </c>
      <c r="L222" s="6">
        <f t="shared" si="12"/>
        <v>10.30373911</v>
      </c>
      <c r="M222" s="8">
        <f t="shared" si="3"/>
        <v>28.6095861</v>
      </c>
      <c r="N222" s="29">
        <f t="shared" si="14"/>
        <v>15.71594187</v>
      </c>
      <c r="O222" s="9"/>
      <c r="P222" s="10">
        <f t="shared" si="15"/>
        <v>20.19313057</v>
      </c>
      <c r="Q222" s="10"/>
      <c r="R222" s="31">
        <f t="shared" si="16"/>
        <v>0.02515687714</v>
      </c>
      <c r="S222" s="7">
        <f t="shared" si="4"/>
        <v>1.004456015</v>
      </c>
      <c r="T222" s="7">
        <f t="shared" si="13"/>
        <v>3.73555698</v>
      </c>
      <c r="U222" s="13">
        <f t="shared" si="5"/>
        <v>0.06271097496</v>
      </c>
      <c r="V222" s="13">
        <f t="shared" si="6"/>
        <v>0.06044294372</v>
      </c>
      <c r="W222" s="13">
        <f t="shared" si="7"/>
        <v>0.002268031243</v>
      </c>
      <c r="X222" s="13">
        <f t="shared" si="8"/>
        <v>-0.000004724671219</v>
      </c>
      <c r="Y222" s="14"/>
      <c r="Z222" s="30"/>
      <c r="AA222" s="30"/>
    </row>
    <row r="223" ht="12.75" customHeight="1">
      <c r="A223" s="4">
        <v>1888.11</v>
      </c>
      <c r="B223" s="5">
        <v>5.24</v>
      </c>
      <c r="C223" s="6">
        <v>0.2317</v>
      </c>
      <c r="D223" s="6">
        <f t="shared" si="9"/>
        <v>0.1217</v>
      </c>
      <c r="E223" s="5">
        <v>0.2683</v>
      </c>
      <c r="F223" s="5">
        <v>8.277679339</v>
      </c>
      <c r="G223" s="6">
        <f t="shared" si="10"/>
        <v>1888.875</v>
      </c>
      <c r="H223" s="7">
        <f>H213*2/12+H225*10/12</f>
        <v>3.486666667</v>
      </c>
      <c r="I223" s="6">
        <f t="shared" si="1"/>
        <v>192.8835287</v>
      </c>
      <c r="J223" s="6">
        <f t="shared" si="2"/>
        <v>8.528838471</v>
      </c>
      <c r="K223" s="8">
        <f t="shared" si="11"/>
        <v>537.5380473</v>
      </c>
      <c r="L223" s="6">
        <f t="shared" si="12"/>
        <v>9.876078385</v>
      </c>
      <c r="M223" s="8">
        <f t="shared" si="3"/>
        <v>27.52317902</v>
      </c>
      <c r="N223" s="29">
        <f t="shared" si="14"/>
        <v>15.22374902</v>
      </c>
      <c r="O223" s="9"/>
      <c r="P223" s="10">
        <f t="shared" si="15"/>
        <v>19.56248577</v>
      </c>
      <c r="Q223" s="10"/>
      <c r="R223" s="31">
        <f t="shared" si="16"/>
        <v>0.0296777256</v>
      </c>
      <c r="S223" s="7">
        <f t="shared" si="4"/>
        <v>1.004442061</v>
      </c>
      <c r="T223" s="7">
        <f t="shared" si="13"/>
        <v>3.709065049</v>
      </c>
      <c r="U223" s="13">
        <f t="shared" si="5"/>
        <v>0.06955961556</v>
      </c>
      <c r="V223" s="13">
        <f t="shared" si="6"/>
        <v>0.06166484951</v>
      </c>
      <c r="W223" s="13">
        <f t="shared" si="7"/>
        <v>0.007894766047</v>
      </c>
      <c r="X223" s="13">
        <f t="shared" si="8"/>
        <v>-0.00000488986813</v>
      </c>
      <c r="Y223" s="14"/>
      <c r="Z223" s="30"/>
      <c r="AA223" s="30"/>
    </row>
    <row r="224" ht="12.75" customHeight="1">
      <c r="A224" s="4">
        <v>1888.12</v>
      </c>
      <c r="B224" s="5">
        <v>5.14</v>
      </c>
      <c r="C224" s="6">
        <v>0.23</v>
      </c>
      <c r="D224" s="6">
        <f t="shared" si="9"/>
        <v>0.13</v>
      </c>
      <c r="E224" s="5">
        <v>0.26</v>
      </c>
      <c r="F224" s="5">
        <v>8.277679339</v>
      </c>
      <c r="G224" s="6">
        <f t="shared" si="10"/>
        <v>1888.958333</v>
      </c>
      <c r="H224" s="7">
        <f>H213*1/12+H225*11/12</f>
        <v>3.468333333</v>
      </c>
      <c r="I224" s="6">
        <f t="shared" si="1"/>
        <v>189.2025453</v>
      </c>
      <c r="J224" s="6">
        <f t="shared" si="2"/>
        <v>8.466261754</v>
      </c>
      <c r="K224" s="8">
        <f t="shared" si="11"/>
        <v>529.2458732</v>
      </c>
      <c r="L224" s="6">
        <f t="shared" si="12"/>
        <v>9.570556765</v>
      </c>
      <c r="M224" s="8">
        <f t="shared" si="3"/>
        <v>26.77119203</v>
      </c>
      <c r="N224" s="29">
        <f t="shared" si="14"/>
        <v>14.9467483</v>
      </c>
      <c r="O224" s="9"/>
      <c r="P224" s="10">
        <f t="shared" si="15"/>
        <v>19.2102019</v>
      </c>
      <c r="Q224" s="10"/>
      <c r="R224" s="31">
        <f t="shared" si="16"/>
        <v>0.03337784072</v>
      </c>
      <c r="S224" s="7">
        <f t="shared" si="4"/>
        <v>1.004428109</v>
      </c>
      <c r="T224" s="7">
        <f t="shared" si="13"/>
        <v>3.725540943</v>
      </c>
      <c r="U224" s="13">
        <f t="shared" si="5"/>
        <v>0.07647939067</v>
      </c>
      <c r="V224" s="13">
        <f t="shared" si="6"/>
        <v>0.0601547457</v>
      </c>
      <c r="W224" s="13">
        <f t="shared" si="7"/>
        <v>0.01632464497</v>
      </c>
      <c r="X224" s="13">
        <f t="shared" si="8"/>
        <v>-0.000005054990222</v>
      </c>
      <c r="Y224" s="14"/>
      <c r="Z224" s="30"/>
      <c r="AA224" s="30"/>
    </row>
    <row r="225" ht="12.75" customHeight="1">
      <c r="A225" s="4">
        <v>1889.01</v>
      </c>
      <c r="B225" s="5">
        <v>5.24</v>
      </c>
      <c r="C225" s="6">
        <v>0.2292</v>
      </c>
      <c r="D225" s="6">
        <f t="shared" si="9"/>
        <v>0.3292</v>
      </c>
      <c r="E225" s="5">
        <v>0.2633</v>
      </c>
      <c r="F225" s="5">
        <v>7.992232066</v>
      </c>
      <c r="G225" s="6">
        <f t="shared" si="10"/>
        <v>1889.041667</v>
      </c>
      <c r="H225" s="7">
        <v>3.45</v>
      </c>
      <c r="I225" s="6">
        <f t="shared" si="1"/>
        <v>199.7724774</v>
      </c>
      <c r="J225" s="6">
        <f t="shared" si="2"/>
        <v>8.738139662</v>
      </c>
      <c r="K225" s="8">
        <f t="shared" si="11"/>
        <v>560.8494561</v>
      </c>
      <c r="L225" s="6">
        <f t="shared" si="12"/>
        <v>10.03818575</v>
      </c>
      <c r="M225" s="8">
        <f t="shared" si="3"/>
        <v>28.18161485</v>
      </c>
      <c r="N225" s="29">
        <f t="shared" si="14"/>
        <v>15.80228607</v>
      </c>
      <c r="O225" s="9"/>
      <c r="P225" s="10">
        <f t="shared" si="15"/>
        <v>20.31219865</v>
      </c>
      <c r="Q225" s="10"/>
      <c r="R225" s="31">
        <f t="shared" si="16"/>
        <v>0.02527887556</v>
      </c>
      <c r="S225" s="7">
        <f t="shared" si="4"/>
        <v>1.003084729</v>
      </c>
      <c r="T225" s="7">
        <f t="shared" si="13"/>
        <v>3.875687135</v>
      </c>
      <c r="U225" s="13">
        <f t="shared" si="5"/>
        <v>0.07842938386</v>
      </c>
      <c r="V225" s="13">
        <f t="shared" si="6"/>
        <v>0.05643556933</v>
      </c>
      <c r="W225" s="13">
        <f t="shared" si="7"/>
        <v>0.02199381453</v>
      </c>
      <c r="X225" s="13">
        <f t="shared" si="8"/>
        <v>-0.00008543478319</v>
      </c>
      <c r="Y225" s="14"/>
      <c r="Z225" s="30"/>
      <c r="AA225" s="30"/>
    </row>
    <row r="226" ht="12.75" customHeight="1">
      <c r="A226" s="4">
        <v>1889.02</v>
      </c>
      <c r="B226" s="5">
        <v>5.3</v>
      </c>
      <c r="C226" s="6">
        <v>0.2283</v>
      </c>
      <c r="D226" s="6">
        <f t="shared" si="9"/>
        <v>0.2883</v>
      </c>
      <c r="E226" s="5">
        <v>0.2667</v>
      </c>
      <c r="F226" s="5">
        <v>7.897091074</v>
      </c>
      <c r="G226" s="6">
        <f t="shared" si="10"/>
        <v>1889.125</v>
      </c>
      <c r="H226" s="7">
        <f>H225*11/12+H237*1/12</f>
        <v>3.4475</v>
      </c>
      <c r="I226" s="6">
        <f t="shared" si="1"/>
        <v>204.4942859</v>
      </c>
      <c r="J226" s="6">
        <f t="shared" si="2"/>
        <v>8.808687825</v>
      </c>
      <c r="K226" s="8">
        <f t="shared" si="11"/>
        <v>576.1664778</v>
      </c>
      <c r="L226" s="6">
        <f t="shared" si="12"/>
        <v>10.2903068</v>
      </c>
      <c r="M226" s="8">
        <f t="shared" si="3"/>
        <v>28.99313201</v>
      </c>
      <c r="N226" s="29">
        <f t="shared" si="14"/>
        <v>16.19272045</v>
      </c>
      <c r="O226" s="9"/>
      <c r="P226" s="10">
        <f t="shared" si="15"/>
        <v>20.81330769</v>
      </c>
      <c r="Q226" s="10"/>
      <c r="R226" s="31">
        <f t="shared" si="16"/>
        <v>0.02144830162</v>
      </c>
      <c r="S226" s="7">
        <f t="shared" si="4"/>
        <v>1.00308267</v>
      </c>
      <c r="T226" s="7">
        <f t="shared" si="13"/>
        <v>3.934479341</v>
      </c>
      <c r="U226" s="13">
        <f t="shared" si="5"/>
        <v>0.07682024184</v>
      </c>
      <c r="V226" s="13">
        <f t="shared" si="6"/>
        <v>0.05215414991</v>
      </c>
      <c r="W226" s="13">
        <f t="shared" si="7"/>
        <v>0.02466609193</v>
      </c>
      <c r="X226" s="13">
        <f t="shared" si="8"/>
        <v>-0.00008487615663</v>
      </c>
      <c r="Y226" s="14"/>
      <c r="Z226" s="30"/>
      <c r="AA226" s="30"/>
    </row>
    <row r="227" ht="12.75" customHeight="1">
      <c r="A227" s="4">
        <v>1889.03</v>
      </c>
      <c r="B227" s="5">
        <v>5.19</v>
      </c>
      <c r="C227" s="6">
        <v>0.2275</v>
      </c>
      <c r="D227" s="6">
        <f t="shared" si="9"/>
        <v>0.1175</v>
      </c>
      <c r="E227" s="5">
        <v>0.27</v>
      </c>
      <c r="F227" s="5">
        <v>7.801941983</v>
      </c>
      <c r="G227" s="6">
        <f t="shared" si="10"/>
        <v>1889.208333</v>
      </c>
      <c r="H227" s="7">
        <f>H225*10/12+H237*2/12</f>
        <v>3.445</v>
      </c>
      <c r="I227" s="6">
        <f t="shared" si="1"/>
        <v>202.6922276</v>
      </c>
      <c r="J227" s="6">
        <f t="shared" si="2"/>
        <v>8.884871248</v>
      </c>
      <c r="K227" s="8">
        <f t="shared" si="11"/>
        <v>573.1752523</v>
      </c>
      <c r="L227" s="6">
        <f t="shared" si="12"/>
        <v>10.54468236</v>
      </c>
      <c r="M227" s="8">
        <f t="shared" si="3"/>
        <v>29.81836573</v>
      </c>
      <c r="N227" s="29">
        <f t="shared" si="14"/>
        <v>16.06504536</v>
      </c>
      <c r="O227" s="9"/>
      <c r="P227" s="10">
        <f t="shared" si="15"/>
        <v>20.648519</v>
      </c>
      <c r="Q227" s="10"/>
      <c r="R227" s="31">
        <f t="shared" si="16"/>
        <v>0.02189542995</v>
      </c>
      <c r="S227" s="7">
        <f t="shared" si="4"/>
        <v>1.003080612</v>
      </c>
      <c r="T227" s="7">
        <f t="shared" si="13"/>
        <v>3.994739159</v>
      </c>
      <c r="U227" s="13">
        <f t="shared" si="5"/>
        <v>0.07919192811</v>
      </c>
      <c r="V227" s="13">
        <f t="shared" si="6"/>
        <v>0.05079032795</v>
      </c>
      <c r="W227" s="13">
        <f t="shared" si="7"/>
        <v>0.02840160016</v>
      </c>
      <c r="X227" s="13">
        <f t="shared" si="8"/>
        <v>-0.00008431753288</v>
      </c>
      <c r="Y227" s="14"/>
      <c r="Z227" s="30"/>
      <c r="AA227" s="30"/>
    </row>
    <row r="228" ht="12.75" customHeight="1">
      <c r="A228" s="4">
        <v>1889.04</v>
      </c>
      <c r="B228" s="5">
        <v>5.18</v>
      </c>
      <c r="C228" s="6">
        <v>0.2267</v>
      </c>
      <c r="D228" s="6">
        <f t="shared" si="9"/>
        <v>0.2167</v>
      </c>
      <c r="E228" s="5">
        <v>0.2733</v>
      </c>
      <c r="F228" s="5">
        <v>7.801941983</v>
      </c>
      <c r="G228" s="6">
        <f t="shared" si="10"/>
        <v>1889.291667</v>
      </c>
      <c r="H228" s="7">
        <f>H225*9/12+H237*3/12</f>
        <v>3.4425</v>
      </c>
      <c r="I228" s="6">
        <f t="shared" si="1"/>
        <v>202.3016838</v>
      </c>
      <c r="J228" s="6">
        <f t="shared" si="2"/>
        <v>8.853627744</v>
      </c>
      <c r="K228" s="8">
        <f t="shared" si="11"/>
        <v>574.1572337</v>
      </c>
      <c r="L228" s="6">
        <f t="shared" si="12"/>
        <v>10.67356181</v>
      </c>
      <c r="M228" s="8">
        <f t="shared" si="3"/>
        <v>30.29289034</v>
      </c>
      <c r="N228" s="29">
        <f t="shared" si="14"/>
        <v>16.05010453</v>
      </c>
      <c r="O228" s="9"/>
      <c r="P228" s="10">
        <f t="shared" si="15"/>
        <v>20.62645882</v>
      </c>
      <c r="Q228" s="10"/>
      <c r="R228" s="31">
        <f t="shared" si="16"/>
        <v>0.02312853676</v>
      </c>
      <c r="S228" s="7">
        <f t="shared" si="4"/>
        <v>1.003078553</v>
      </c>
      <c r="T228" s="7">
        <f t="shared" si="13"/>
        <v>4.007045398</v>
      </c>
      <c r="U228" s="13">
        <f t="shared" si="5"/>
        <v>0.0791613667</v>
      </c>
      <c r="V228" s="13">
        <f t="shared" si="6"/>
        <v>0.04927322118</v>
      </c>
      <c r="W228" s="13">
        <f t="shared" si="7"/>
        <v>0.02988814552</v>
      </c>
      <c r="X228" s="13">
        <f t="shared" si="8"/>
        <v>-0.00008375891195</v>
      </c>
      <c r="Y228" s="14"/>
      <c r="Z228" s="30"/>
      <c r="AA228" s="30"/>
    </row>
    <row r="229" ht="12.75" customHeight="1">
      <c r="A229" s="4">
        <v>1889.05</v>
      </c>
      <c r="B229" s="5">
        <v>5.32</v>
      </c>
      <c r="C229" s="6">
        <v>0.2258</v>
      </c>
      <c r="D229" s="6">
        <f t="shared" si="9"/>
        <v>0.3658</v>
      </c>
      <c r="E229" s="5">
        <v>0.2767</v>
      </c>
      <c r="F229" s="5">
        <v>7.611651901</v>
      </c>
      <c r="G229" s="6">
        <f t="shared" si="10"/>
        <v>1889.375</v>
      </c>
      <c r="H229" s="7">
        <f>H225*8/12+H237*4/12</f>
        <v>3.44</v>
      </c>
      <c r="I229" s="6">
        <f t="shared" si="1"/>
        <v>212.9634961</v>
      </c>
      <c r="J229" s="6">
        <f t="shared" si="2"/>
        <v>9.038939365</v>
      </c>
      <c r="K229" s="8">
        <f t="shared" si="11"/>
        <v>606.55458</v>
      </c>
      <c r="L229" s="6">
        <f t="shared" si="12"/>
        <v>11.07650364</v>
      </c>
      <c r="M229" s="8">
        <f t="shared" si="3"/>
        <v>31.547679</v>
      </c>
      <c r="N229" s="29">
        <f t="shared" si="14"/>
        <v>16.91542108</v>
      </c>
      <c r="O229" s="9"/>
      <c r="P229" s="10">
        <f t="shared" si="15"/>
        <v>21.73141041</v>
      </c>
      <c r="Q229" s="10"/>
      <c r="R229" s="31">
        <f t="shared" si="16"/>
        <v>0.01751181817</v>
      </c>
      <c r="S229" s="7">
        <f t="shared" si="4"/>
        <v>1.003076494</v>
      </c>
      <c r="T229" s="7">
        <f t="shared" si="13"/>
        <v>4.11986519</v>
      </c>
      <c r="U229" s="13">
        <f t="shared" si="5"/>
        <v>0.06898838671</v>
      </c>
      <c r="V229" s="13">
        <f t="shared" si="6"/>
        <v>0.04659783475</v>
      </c>
      <c r="W229" s="13">
        <f t="shared" si="7"/>
        <v>0.02239055196</v>
      </c>
      <c r="X229" s="13">
        <f t="shared" si="8"/>
        <v>-0.00008320029383</v>
      </c>
      <c r="Y229" s="14"/>
      <c r="Z229" s="30"/>
      <c r="AA229" s="30"/>
    </row>
    <row r="230" ht="12.75" customHeight="1">
      <c r="A230" s="4">
        <v>1889.06</v>
      </c>
      <c r="B230" s="5">
        <v>5.41</v>
      </c>
      <c r="C230" s="6">
        <v>0.225</v>
      </c>
      <c r="D230" s="6">
        <f t="shared" si="9"/>
        <v>0.315</v>
      </c>
      <c r="E230" s="5">
        <v>0.28</v>
      </c>
      <c r="F230" s="5">
        <v>7.611651901</v>
      </c>
      <c r="G230" s="6">
        <f t="shared" si="10"/>
        <v>1889.458333</v>
      </c>
      <c r="H230" s="7">
        <f>H225*7/12+H237*5/12</f>
        <v>3.4375</v>
      </c>
      <c r="I230" s="6">
        <f t="shared" si="1"/>
        <v>216.566262</v>
      </c>
      <c r="J230" s="6">
        <f t="shared" si="2"/>
        <v>9.006914779</v>
      </c>
      <c r="K230" s="8">
        <f t="shared" si="11"/>
        <v>618.9536045</v>
      </c>
      <c r="L230" s="6">
        <f t="shared" si="12"/>
        <v>11.20860506</v>
      </c>
      <c r="M230" s="8">
        <f t="shared" si="3"/>
        <v>32.03456733</v>
      </c>
      <c r="N230" s="29">
        <f t="shared" si="14"/>
        <v>17.21930294</v>
      </c>
      <c r="O230" s="9"/>
      <c r="P230" s="10">
        <f t="shared" si="15"/>
        <v>22.11062338</v>
      </c>
      <c r="Q230" s="10"/>
      <c r="R230" s="31">
        <f t="shared" si="16"/>
        <v>0.01765522513</v>
      </c>
      <c r="S230" s="7">
        <f t="shared" si="4"/>
        <v>1.003074436</v>
      </c>
      <c r="T230" s="7">
        <f t="shared" si="13"/>
        <v>4.132539932</v>
      </c>
      <c r="U230" s="13">
        <f t="shared" si="5"/>
        <v>0.063268518</v>
      </c>
      <c r="V230" s="13">
        <f t="shared" si="6"/>
        <v>0.04510691505</v>
      </c>
      <c r="W230" s="13">
        <f t="shared" si="7"/>
        <v>0.01816160294</v>
      </c>
      <c r="X230" s="13">
        <f t="shared" si="8"/>
        <v>-0.00008264167854</v>
      </c>
      <c r="Y230" s="14"/>
      <c r="Z230" s="30"/>
      <c r="AA230" s="30"/>
    </row>
    <row r="231" ht="12.75" customHeight="1">
      <c r="A231" s="4">
        <v>1889.07</v>
      </c>
      <c r="B231" s="5">
        <v>5.3</v>
      </c>
      <c r="C231" s="6">
        <v>0.2242</v>
      </c>
      <c r="D231" s="6">
        <f t="shared" si="9"/>
        <v>0.1142</v>
      </c>
      <c r="E231" s="5">
        <v>0.2833</v>
      </c>
      <c r="F231" s="5">
        <v>7.611651901</v>
      </c>
      <c r="G231" s="6">
        <f t="shared" si="10"/>
        <v>1889.541667</v>
      </c>
      <c r="H231" s="7">
        <f>H225*6/12+H237*6/12</f>
        <v>3.435</v>
      </c>
      <c r="I231" s="6">
        <f t="shared" si="1"/>
        <v>212.1628815</v>
      </c>
      <c r="J231" s="6">
        <f t="shared" si="2"/>
        <v>8.974890193</v>
      </c>
      <c r="K231" s="8">
        <f t="shared" si="11"/>
        <v>608.5061406</v>
      </c>
      <c r="L231" s="6">
        <f t="shared" si="12"/>
        <v>11.34070648</v>
      </c>
      <c r="M231" s="8">
        <f t="shared" si="3"/>
        <v>32.5263754</v>
      </c>
      <c r="N231" s="29">
        <f t="shared" si="14"/>
        <v>16.88921449</v>
      </c>
      <c r="O231" s="9"/>
      <c r="P231" s="10">
        <f t="shared" si="15"/>
        <v>21.67536871</v>
      </c>
      <c r="Q231" s="10"/>
      <c r="R231" s="31">
        <f t="shared" si="16"/>
        <v>0.0176535496</v>
      </c>
      <c r="S231" s="7">
        <f t="shared" si="4"/>
        <v>1.003072377</v>
      </c>
      <c r="T231" s="7">
        <f t="shared" si="13"/>
        <v>4.14524516</v>
      </c>
      <c r="U231" s="13">
        <f t="shared" si="5"/>
        <v>0.06758521201</v>
      </c>
      <c r="V231" s="13">
        <f t="shared" si="6"/>
        <v>0.04363725864</v>
      </c>
      <c r="W231" s="13">
        <f t="shared" si="7"/>
        <v>0.02394795336</v>
      </c>
      <c r="X231" s="13">
        <f t="shared" si="8"/>
        <v>-0.00008208306606</v>
      </c>
      <c r="Y231" s="14"/>
      <c r="Z231" s="30"/>
      <c r="AA231" s="30"/>
    </row>
    <row r="232" ht="12.75" customHeight="1">
      <c r="A232" s="4">
        <v>1889.08</v>
      </c>
      <c r="B232" s="5">
        <v>5.37</v>
      </c>
      <c r="C232" s="6">
        <v>0.2233</v>
      </c>
      <c r="D232" s="6">
        <f t="shared" si="9"/>
        <v>0.2933</v>
      </c>
      <c r="E232" s="5">
        <v>0.2867</v>
      </c>
      <c r="F232" s="5">
        <v>7.611651901</v>
      </c>
      <c r="G232" s="6">
        <f t="shared" si="10"/>
        <v>1889.625</v>
      </c>
      <c r="H232" s="7">
        <f>H225*5/12+H237*7/12</f>
        <v>3.4325</v>
      </c>
      <c r="I232" s="6">
        <f t="shared" si="1"/>
        <v>214.9650327</v>
      </c>
      <c r="J232" s="6">
        <f t="shared" si="2"/>
        <v>8.938862534</v>
      </c>
      <c r="K232" s="8">
        <f t="shared" si="11"/>
        <v>618.679483</v>
      </c>
      <c r="L232" s="6">
        <f t="shared" si="12"/>
        <v>11.47681097</v>
      </c>
      <c r="M232" s="8">
        <f t="shared" si="3"/>
        <v>33.03080219</v>
      </c>
      <c r="N232" s="29">
        <f t="shared" si="14"/>
        <v>17.13185398</v>
      </c>
      <c r="O232" s="9"/>
      <c r="P232" s="10">
        <f t="shared" si="15"/>
        <v>21.97313539</v>
      </c>
      <c r="Q232" s="10"/>
      <c r="R232" s="31">
        <f t="shared" si="16"/>
        <v>0.0168399635</v>
      </c>
      <c r="S232" s="7">
        <f t="shared" si="4"/>
        <v>1.003070318</v>
      </c>
      <c r="T232" s="7">
        <f t="shared" si="13"/>
        <v>4.157980916</v>
      </c>
      <c r="U232" s="13">
        <f t="shared" si="5"/>
        <v>0.06739070505</v>
      </c>
      <c r="V232" s="13">
        <f t="shared" si="6"/>
        <v>0.04218841248</v>
      </c>
      <c r="W232" s="13">
        <f t="shared" si="7"/>
        <v>0.02520229257</v>
      </c>
      <c r="X232" s="13">
        <f t="shared" si="8"/>
        <v>-0.00008152445639</v>
      </c>
      <c r="Y232" s="14"/>
      <c r="Z232" s="30"/>
      <c r="AA232" s="30"/>
    </row>
    <row r="233" ht="12.75" customHeight="1">
      <c r="A233" s="4">
        <v>1889.09</v>
      </c>
      <c r="B233" s="5">
        <v>5.5</v>
      </c>
      <c r="C233" s="6">
        <v>0.2225</v>
      </c>
      <c r="D233" s="6">
        <f t="shared" si="9"/>
        <v>0.3525</v>
      </c>
      <c r="E233" s="5">
        <v>0.29</v>
      </c>
      <c r="F233" s="5">
        <v>7.706792893</v>
      </c>
      <c r="G233" s="6">
        <f t="shared" si="10"/>
        <v>1889.708333</v>
      </c>
      <c r="H233" s="7">
        <f>H225*4/12+H237*8/12</f>
        <v>3.43</v>
      </c>
      <c r="I233" s="6">
        <f t="shared" si="1"/>
        <v>217.4510232</v>
      </c>
      <c r="J233" s="6">
        <f t="shared" si="2"/>
        <v>8.796882301</v>
      </c>
      <c r="K233" s="8">
        <f t="shared" si="11"/>
        <v>627.9441006</v>
      </c>
      <c r="L233" s="6">
        <f t="shared" si="12"/>
        <v>11.4655994</v>
      </c>
      <c r="M233" s="8">
        <f t="shared" si="3"/>
        <v>33.10977985</v>
      </c>
      <c r="N233" s="29">
        <f t="shared" si="14"/>
        <v>17.35078803</v>
      </c>
      <c r="O233" s="9"/>
      <c r="P233" s="10">
        <f t="shared" si="15"/>
        <v>22.23676474</v>
      </c>
      <c r="Q233" s="10"/>
      <c r="R233" s="31">
        <f t="shared" si="16"/>
        <v>0.01396010133</v>
      </c>
      <c r="S233" s="7">
        <f t="shared" si="4"/>
        <v>1.00306826</v>
      </c>
      <c r="T233" s="7">
        <f t="shared" si="13"/>
        <v>4.119259024</v>
      </c>
      <c r="U233" s="13">
        <f t="shared" si="5"/>
        <v>0.06086723945</v>
      </c>
      <c r="V233" s="13">
        <f t="shared" si="6"/>
        <v>0.03941832854</v>
      </c>
      <c r="W233" s="13">
        <f t="shared" si="7"/>
        <v>0.0214489109</v>
      </c>
      <c r="X233" s="13">
        <f t="shared" si="8"/>
        <v>-0.00008096584954</v>
      </c>
      <c r="Y233" s="14"/>
      <c r="Z233" s="30"/>
      <c r="AA233" s="30"/>
    </row>
    <row r="234" ht="12.75" customHeight="1">
      <c r="A234" s="4">
        <v>1889.1</v>
      </c>
      <c r="B234" s="5">
        <v>5.4</v>
      </c>
      <c r="C234" s="6">
        <v>0.2217</v>
      </c>
      <c r="D234" s="6">
        <f t="shared" si="9"/>
        <v>0.1217</v>
      </c>
      <c r="E234" s="5">
        <v>0.2933</v>
      </c>
      <c r="F234" s="5">
        <v>7.706792893</v>
      </c>
      <c r="G234" s="6">
        <f t="shared" si="10"/>
        <v>1889.791667</v>
      </c>
      <c r="H234" s="7">
        <f>H225*3/12+H237*9/12</f>
        <v>3.4275</v>
      </c>
      <c r="I234" s="6">
        <f t="shared" si="1"/>
        <v>213.4973682</v>
      </c>
      <c r="J234" s="6">
        <f t="shared" si="2"/>
        <v>8.765253062</v>
      </c>
      <c r="K234" s="8">
        <f t="shared" si="11"/>
        <v>618.6362565</v>
      </c>
      <c r="L234" s="6">
        <f t="shared" si="12"/>
        <v>11.59607002</v>
      </c>
      <c r="M234" s="8">
        <f t="shared" si="3"/>
        <v>33.60111371</v>
      </c>
      <c r="N234" s="29">
        <f t="shared" si="14"/>
        <v>17.0532144</v>
      </c>
      <c r="O234" s="9"/>
      <c r="P234" s="10">
        <f t="shared" si="15"/>
        <v>21.84047081</v>
      </c>
      <c r="Q234" s="10"/>
      <c r="R234" s="31">
        <f t="shared" si="16"/>
        <v>0.009590759258</v>
      </c>
      <c r="S234" s="7">
        <f t="shared" si="4"/>
        <v>1.003066201</v>
      </c>
      <c r="T234" s="7">
        <f t="shared" si="13"/>
        <v>4.13189798</v>
      </c>
      <c r="U234" s="13">
        <f t="shared" si="5"/>
        <v>0.06092296095</v>
      </c>
      <c r="V234" s="13">
        <f t="shared" si="6"/>
        <v>0.03804392054</v>
      </c>
      <c r="W234" s="13">
        <f t="shared" si="7"/>
        <v>0.02287904041</v>
      </c>
      <c r="X234" s="13">
        <f t="shared" si="8"/>
        <v>-0.0000804072455</v>
      </c>
      <c r="Y234" s="14"/>
      <c r="Z234" s="30"/>
      <c r="AA234" s="30"/>
    </row>
    <row r="235" ht="12.75" customHeight="1">
      <c r="A235" s="4">
        <v>1889.11</v>
      </c>
      <c r="B235" s="5">
        <v>5.35</v>
      </c>
      <c r="C235" s="6">
        <v>0.2208</v>
      </c>
      <c r="D235" s="6">
        <f t="shared" si="9"/>
        <v>0.1708</v>
      </c>
      <c r="E235" s="5">
        <v>0.2967</v>
      </c>
      <c r="F235" s="5">
        <v>7.706792893</v>
      </c>
      <c r="G235" s="6">
        <f t="shared" si="10"/>
        <v>1889.875</v>
      </c>
      <c r="H235" s="7">
        <f>H225*2/12+H237*10/12</f>
        <v>3.425</v>
      </c>
      <c r="I235" s="6">
        <f t="shared" si="1"/>
        <v>211.5205407</v>
      </c>
      <c r="J235" s="6">
        <f t="shared" si="2"/>
        <v>8.729670167</v>
      </c>
      <c r="K235" s="8">
        <f t="shared" si="11"/>
        <v>615.0160888</v>
      </c>
      <c r="L235" s="6">
        <f t="shared" si="12"/>
        <v>11.73049429</v>
      </c>
      <c r="M235" s="8">
        <f t="shared" si="3"/>
        <v>34.10752776</v>
      </c>
      <c r="N235" s="29">
        <f t="shared" si="14"/>
        <v>16.90602117</v>
      </c>
      <c r="O235" s="9"/>
      <c r="P235" s="10">
        <f t="shared" si="15"/>
        <v>21.63864368</v>
      </c>
      <c r="Q235" s="10"/>
      <c r="R235" s="31">
        <f t="shared" si="16"/>
        <v>0.005033391837</v>
      </c>
      <c r="S235" s="7">
        <f t="shared" si="4"/>
        <v>1.003064142</v>
      </c>
      <c r="T235" s="7">
        <f t="shared" si="13"/>
        <v>4.14456721</v>
      </c>
      <c r="U235" s="13">
        <f t="shared" si="5"/>
        <v>0.06252022235</v>
      </c>
      <c r="V235" s="13">
        <f t="shared" si="6"/>
        <v>0.03668760174</v>
      </c>
      <c r="W235" s="13">
        <f t="shared" si="7"/>
        <v>0.02583262061</v>
      </c>
      <c r="X235" s="13">
        <f t="shared" si="8"/>
        <v>-0.00007984864428</v>
      </c>
      <c r="Y235" s="14"/>
      <c r="Z235" s="30"/>
      <c r="AA235" s="30"/>
    </row>
    <row r="236" ht="12.75" customHeight="1">
      <c r="A236" s="4">
        <v>1889.12</v>
      </c>
      <c r="B236" s="5">
        <v>5.32</v>
      </c>
      <c r="C236" s="6">
        <v>0.22</v>
      </c>
      <c r="D236" s="6">
        <f t="shared" si="9"/>
        <v>0.19</v>
      </c>
      <c r="E236" s="5">
        <v>0.3</v>
      </c>
      <c r="F236" s="5">
        <v>7.801941983</v>
      </c>
      <c r="G236" s="6">
        <f t="shared" si="10"/>
        <v>1889.958333</v>
      </c>
      <c r="H236" s="7">
        <f>H225*1/12+H237*11/12</f>
        <v>3.4225</v>
      </c>
      <c r="I236" s="6">
        <f t="shared" si="1"/>
        <v>207.7692969</v>
      </c>
      <c r="J236" s="6">
        <f t="shared" si="2"/>
        <v>8.591963404</v>
      </c>
      <c r="K236" s="8">
        <f t="shared" si="11"/>
        <v>606.1908197</v>
      </c>
      <c r="L236" s="6">
        <f t="shared" si="12"/>
        <v>11.71631373</v>
      </c>
      <c r="M236" s="8">
        <f t="shared" si="3"/>
        <v>34.18369284</v>
      </c>
      <c r="N236" s="29">
        <f t="shared" si="14"/>
        <v>16.61033808</v>
      </c>
      <c r="O236" s="9"/>
      <c r="P236" s="10">
        <f t="shared" si="15"/>
        <v>21.24815599</v>
      </c>
      <c r="Q236" s="10"/>
      <c r="R236" s="31">
        <f t="shared" si="16"/>
        <v>0.004389764903</v>
      </c>
      <c r="S236" s="7">
        <f t="shared" si="4"/>
        <v>1.003062084</v>
      </c>
      <c r="T236" s="7">
        <f t="shared" si="13"/>
        <v>4.106566538</v>
      </c>
      <c r="U236" s="13">
        <f t="shared" si="5"/>
        <v>0.05560377888</v>
      </c>
      <c r="V236" s="13">
        <f t="shared" si="6"/>
        <v>0.0366202425</v>
      </c>
      <c r="W236" s="13">
        <f t="shared" si="7"/>
        <v>0.01898353638</v>
      </c>
      <c r="X236" s="13">
        <f t="shared" si="8"/>
        <v>-0.00007929004587</v>
      </c>
      <c r="Y236" s="14"/>
      <c r="Z236" s="30"/>
      <c r="AA236" s="30"/>
    </row>
    <row r="237" ht="12.75" customHeight="1">
      <c r="A237" s="4">
        <v>1890.01</v>
      </c>
      <c r="B237" s="5">
        <v>5.38</v>
      </c>
      <c r="C237" s="6">
        <v>0.22</v>
      </c>
      <c r="D237" s="6">
        <f t="shared" si="9"/>
        <v>0.28</v>
      </c>
      <c r="E237" s="5">
        <v>0.2992</v>
      </c>
      <c r="F237" s="5">
        <v>7.611651901</v>
      </c>
      <c r="G237" s="6">
        <f t="shared" si="10"/>
        <v>1890.041667</v>
      </c>
      <c r="H237" s="7">
        <v>3.42</v>
      </c>
      <c r="I237" s="6">
        <f t="shared" si="1"/>
        <v>215.36534</v>
      </c>
      <c r="J237" s="6">
        <f t="shared" si="2"/>
        <v>8.806761117</v>
      </c>
      <c r="K237" s="8">
        <f t="shared" si="11"/>
        <v>630.4943775</v>
      </c>
      <c r="L237" s="6">
        <f t="shared" si="12"/>
        <v>11.97719512</v>
      </c>
      <c r="M237" s="8">
        <f t="shared" si="3"/>
        <v>35.06392523</v>
      </c>
      <c r="N237" s="29">
        <f t="shared" si="14"/>
        <v>17.22007198</v>
      </c>
      <c r="O237" s="9"/>
      <c r="P237" s="10">
        <f t="shared" si="15"/>
        <v>22.01548633</v>
      </c>
      <c r="Q237" s="10"/>
      <c r="R237" s="31">
        <f t="shared" si="16"/>
        <v>-0.002955559</v>
      </c>
      <c r="S237" s="7">
        <f t="shared" si="4"/>
        <v>1.001451094</v>
      </c>
      <c r="T237" s="7">
        <f t="shared" si="13"/>
        <v>4.222119061</v>
      </c>
      <c r="U237" s="13">
        <f t="shared" si="5"/>
        <v>0.05316383044</v>
      </c>
      <c r="V237" s="13">
        <f t="shared" si="6"/>
        <v>0.03398173911</v>
      </c>
      <c r="W237" s="13">
        <f t="shared" si="7"/>
        <v>0.01918209133</v>
      </c>
      <c r="X237" s="13">
        <f t="shared" si="8"/>
        <v>0.0001525202162</v>
      </c>
      <c r="Y237" s="14"/>
      <c r="Z237" s="30"/>
      <c r="AA237" s="30"/>
    </row>
    <row r="238" ht="12.75" customHeight="1">
      <c r="A238" s="4">
        <v>1890.02</v>
      </c>
      <c r="B238" s="5">
        <v>5.32</v>
      </c>
      <c r="C238" s="6">
        <v>0.22</v>
      </c>
      <c r="D238" s="6">
        <f t="shared" si="9"/>
        <v>0.16</v>
      </c>
      <c r="E238" s="5">
        <v>0.2983</v>
      </c>
      <c r="F238" s="5">
        <v>7.611651901</v>
      </c>
      <c r="G238" s="6">
        <f t="shared" si="10"/>
        <v>1890.125</v>
      </c>
      <c r="H238" s="7">
        <f>H237*11/12+H249*1/12</f>
        <v>3.436666667</v>
      </c>
      <c r="I238" s="6">
        <f t="shared" si="1"/>
        <v>212.9634961</v>
      </c>
      <c r="J238" s="6">
        <f t="shared" si="2"/>
        <v>8.806761117</v>
      </c>
      <c r="K238" s="8">
        <f t="shared" si="11"/>
        <v>625.6113666</v>
      </c>
      <c r="L238" s="6">
        <f t="shared" si="12"/>
        <v>11.94116746</v>
      </c>
      <c r="M238" s="8">
        <f t="shared" si="3"/>
        <v>35.07892305</v>
      </c>
      <c r="N238" s="29">
        <f t="shared" si="14"/>
        <v>17.02681498</v>
      </c>
      <c r="O238" s="9"/>
      <c r="P238" s="10">
        <f t="shared" si="15"/>
        <v>21.75593956</v>
      </c>
      <c r="Q238" s="10"/>
      <c r="R238" s="31">
        <f t="shared" si="16"/>
        <v>-0.00246310208</v>
      </c>
      <c r="S238" s="7">
        <f t="shared" si="4"/>
        <v>1.00146608</v>
      </c>
      <c r="T238" s="7">
        <f t="shared" si="13"/>
        <v>4.228245754</v>
      </c>
      <c r="U238" s="13">
        <f t="shared" si="5"/>
        <v>0.05492262492</v>
      </c>
      <c r="V238" s="13">
        <f t="shared" si="6"/>
        <v>0.03290173894</v>
      </c>
      <c r="W238" s="13">
        <f t="shared" si="7"/>
        <v>0.02202088598</v>
      </c>
      <c r="X238" s="13">
        <f t="shared" si="8"/>
        <v>0.0001506843513</v>
      </c>
      <c r="Y238" s="14"/>
      <c r="Z238" s="30"/>
      <c r="AA238" s="30"/>
    </row>
    <row r="239" ht="12.75" customHeight="1">
      <c r="A239" s="4">
        <v>1890.03</v>
      </c>
      <c r="B239" s="5">
        <v>5.28</v>
      </c>
      <c r="C239" s="6">
        <v>0.22</v>
      </c>
      <c r="D239" s="6">
        <f t="shared" si="9"/>
        <v>0.18</v>
      </c>
      <c r="E239" s="5">
        <v>0.2975</v>
      </c>
      <c r="F239" s="5">
        <v>7.611651901</v>
      </c>
      <c r="G239" s="6">
        <f t="shared" si="10"/>
        <v>1890.208333</v>
      </c>
      <c r="H239" s="7">
        <f>H237*10/12+H249*2/12</f>
        <v>3.453333333</v>
      </c>
      <c r="I239" s="6">
        <f t="shared" si="1"/>
        <v>211.3622668</v>
      </c>
      <c r="J239" s="6">
        <f t="shared" si="2"/>
        <v>8.806761117</v>
      </c>
      <c r="K239" s="8">
        <f t="shared" si="11"/>
        <v>623.0634506</v>
      </c>
      <c r="L239" s="6">
        <f t="shared" si="12"/>
        <v>11.90914287</v>
      </c>
      <c r="M239" s="8">
        <f t="shared" si="3"/>
        <v>35.10632132</v>
      </c>
      <c r="N239" s="29">
        <f t="shared" si="14"/>
        <v>16.90112229</v>
      </c>
      <c r="O239" s="9"/>
      <c r="P239" s="10">
        <f t="shared" si="15"/>
        <v>21.58278993</v>
      </c>
      <c r="Q239" s="10"/>
      <c r="R239" s="31">
        <f t="shared" si="16"/>
        <v>-0.003114404004</v>
      </c>
      <c r="S239" s="7">
        <f t="shared" si="4"/>
        <v>1.001481064</v>
      </c>
      <c r="T239" s="7">
        <f t="shared" si="13"/>
        <v>4.2344447</v>
      </c>
      <c r="U239" s="13">
        <f t="shared" si="5"/>
        <v>0.05652632868</v>
      </c>
      <c r="V239" s="13">
        <f t="shared" si="6"/>
        <v>0.03305738107</v>
      </c>
      <c r="W239" s="13">
        <f t="shared" si="7"/>
        <v>0.02346894761</v>
      </c>
      <c r="X239" s="13">
        <f t="shared" si="8"/>
        <v>0.0001488486315</v>
      </c>
      <c r="Y239" s="14"/>
      <c r="Z239" s="30"/>
      <c r="AA239" s="30"/>
    </row>
    <row r="240" ht="12.75" customHeight="1">
      <c r="A240" s="4">
        <v>1890.04</v>
      </c>
      <c r="B240" s="5">
        <v>5.39</v>
      </c>
      <c r="C240" s="6">
        <v>0.22</v>
      </c>
      <c r="D240" s="6">
        <f t="shared" si="9"/>
        <v>0.33</v>
      </c>
      <c r="E240" s="5">
        <v>0.2967</v>
      </c>
      <c r="F240" s="5">
        <v>7.611651901</v>
      </c>
      <c r="G240" s="6">
        <f t="shared" si="10"/>
        <v>1890.291667</v>
      </c>
      <c r="H240" s="7">
        <f>H237*9/12+H249*3/12</f>
        <v>3.47</v>
      </c>
      <c r="I240" s="6">
        <f t="shared" si="1"/>
        <v>215.7656474</v>
      </c>
      <c r="J240" s="6">
        <f t="shared" si="2"/>
        <v>8.806761117</v>
      </c>
      <c r="K240" s="8">
        <f t="shared" si="11"/>
        <v>638.2073539</v>
      </c>
      <c r="L240" s="6">
        <f t="shared" si="12"/>
        <v>11.87711829</v>
      </c>
      <c r="M240" s="8">
        <f t="shared" si="3"/>
        <v>35.13100592</v>
      </c>
      <c r="N240" s="29">
        <f t="shared" si="14"/>
        <v>17.25785454</v>
      </c>
      <c r="O240" s="9"/>
      <c r="P240" s="10">
        <f t="shared" si="15"/>
        <v>22.02357646</v>
      </c>
      <c r="Q240" s="10"/>
      <c r="R240" s="31">
        <f t="shared" si="16"/>
        <v>-0.000757033008</v>
      </c>
      <c r="S240" s="7">
        <f t="shared" si="4"/>
        <v>1.001496047</v>
      </c>
      <c r="T240" s="7">
        <f t="shared" si="13"/>
        <v>4.240716184</v>
      </c>
      <c r="U240" s="13">
        <f t="shared" si="5"/>
        <v>0.05566384924</v>
      </c>
      <c r="V240" s="13">
        <f t="shared" si="6"/>
        <v>0.03321115024</v>
      </c>
      <c r="W240" s="13">
        <f t="shared" si="7"/>
        <v>0.022452699</v>
      </c>
      <c r="X240" s="13">
        <f t="shared" si="8"/>
        <v>0.0001470130569</v>
      </c>
      <c r="Y240" s="14"/>
      <c r="Z240" s="30"/>
      <c r="AA240" s="30"/>
    </row>
    <row r="241" ht="12.75" customHeight="1">
      <c r="A241" s="4">
        <v>1890.05</v>
      </c>
      <c r="B241" s="5">
        <v>5.62</v>
      </c>
      <c r="C241" s="6">
        <v>0.22</v>
      </c>
      <c r="D241" s="6">
        <f t="shared" si="9"/>
        <v>0.45</v>
      </c>
      <c r="E241" s="5">
        <v>0.2958</v>
      </c>
      <c r="F241" s="5">
        <v>7.706792893</v>
      </c>
      <c r="G241" s="6">
        <f t="shared" si="10"/>
        <v>1890.375</v>
      </c>
      <c r="H241" s="7">
        <f>H237*8/12+H249*4/12</f>
        <v>3.486666667</v>
      </c>
      <c r="I241" s="6">
        <f t="shared" si="1"/>
        <v>222.1954091</v>
      </c>
      <c r="J241" s="6">
        <f t="shared" si="2"/>
        <v>8.698040927</v>
      </c>
      <c r="K241" s="8">
        <f t="shared" si="11"/>
        <v>659.3697467</v>
      </c>
      <c r="L241" s="6">
        <f t="shared" si="12"/>
        <v>11.69491139</v>
      </c>
      <c r="M241" s="8">
        <f t="shared" si="3"/>
        <v>34.70490589</v>
      </c>
      <c r="N241" s="29">
        <f t="shared" si="14"/>
        <v>17.78643049</v>
      </c>
      <c r="O241" s="9"/>
      <c r="P241" s="10">
        <f t="shared" si="15"/>
        <v>22.67724233</v>
      </c>
      <c r="Q241" s="10"/>
      <c r="R241" s="31">
        <f t="shared" si="16"/>
        <v>0.001488837423</v>
      </c>
      <c r="S241" s="7">
        <f t="shared" si="4"/>
        <v>1.001511029</v>
      </c>
      <c r="T241" s="7">
        <f t="shared" si="13"/>
        <v>4.194630184</v>
      </c>
      <c r="U241" s="13">
        <f t="shared" si="5"/>
        <v>0.05002171534</v>
      </c>
      <c r="V241" s="13">
        <f t="shared" si="6"/>
        <v>0.03714371643</v>
      </c>
      <c r="W241" s="13">
        <f t="shared" si="7"/>
        <v>0.01287799892</v>
      </c>
      <c r="X241" s="13">
        <f t="shared" si="8"/>
        <v>0.0001451776272</v>
      </c>
      <c r="Y241" s="14"/>
      <c r="Z241" s="30"/>
      <c r="AA241" s="30"/>
    </row>
    <row r="242" ht="12.75" customHeight="1">
      <c r="A242" s="4">
        <v>1890.06</v>
      </c>
      <c r="B242" s="5">
        <v>5.58</v>
      </c>
      <c r="C242" s="6">
        <v>0.22</v>
      </c>
      <c r="D242" s="6">
        <f t="shared" si="9"/>
        <v>0.18</v>
      </c>
      <c r="E242" s="5">
        <v>0.295</v>
      </c>
      <c r="F242" s="5">
        <v>7.706792893</v>
      </c>
      <c r="G242" s="6">
        <f t="shared" si="10"/>
        <v>1890.458333</v>
      </c>
      <c r="H242" s="7">
        <f>H237*7/12+H249*5/12</f>
        <v>3.503333333</v>
      </c>
      <c r="I242" s="6">
        <f t="shared" si="1"/>
        <v>220.6139472</v>
      </c>
      <c r="J242" s="6">
        <f t="shared" si="2"/>
        <v>8.698040927</v>
      </c>
      <c r="K242" s="8">
        <f t="shared" si="11"/>
        <v>656.8276925</v>
      </c>
      <c r="L242" s="6">
        <f t="shared" si="12"/>
        <v>11.66328215</v>
      </c>
      <c r="M242" s="8">
        <f t="shared" si="3"/>
        <v>34.72476152</v>
      </c>
      <c r="N242" s="29">
        <f t="shared" si="14"/>
        <v>17.68436084</v>
      </c>
      <c r="O242" s="9"/>
      <c r="P242" s="10">
        <f t="shared" si="15"/>
        <v>22.52531419</v>
      </c>
      <c r="Q242" s="10"/>
      <c r="R242" s="31">
        <f t="shared" si="16"/>
        <v>0.003649474647</v>
      </c>
      <c r="S242" s="7">
        <f t="shared" si="4"/>
        <v>1.00152601</v>
      </c>
      <c r="T242" s="7">
        <f t="shared" si="13"/>
        <v>4.200968393</v>
      </c>
      <c r="U242" s="13">
        <f t="shared" si="5"/>
        <v>0.04891962253</v>
      </c>
      <c r="V242" s="13">
        <f t="shared" si="6"/>
        <v>0.03856788393</v>
      </c>
      <c r="W242" s="13">
        <f t="shared" si="7"/>
        <v>0.0103517386</v>
      </c>
      <c r="X242" s="13">
        <f t="shared" si="8"/>
        <v>0.0001433423424</v>
      </c>
      <c r="Y242" s="14"/>
      <c r="Z242" s="30"/>
      <c r="AA242" s="30"/>
    </row>
    <row r="243" ht="12.75" customHeight="1">
      <c r="A243" s="4">
        <v>1890.07</v>
      </c>
      <c r="B243" s="5">
        <v>5.54</v>
      </c>
      <c r="C243" s="6">
        <v>0.22</v>
      </c>
      <c r="D243" s="6">
        <f t="shared" si="9"/>
        <v>0.18</v>
      </c>
      <c r="E243" s="5">
        <v>0.2942</v>
      </c>
      <c r="F243" s="5">
        <v>7.706792893</v>
      </c>
      <c r="G243" s="6">
        <f t="shared" si="10"/>
        <v>1890.541667</v>
      </c>
      <c r="H243" s="7">
        <f>H237*6/12+H249*6/12</f>
        <v>3.52</v>
      </c>
      <c r="I243" s="6">
        <f t="shared" si="1"/>
        <v>219.0324852</v>
      </c>
      <c r="J243" s="6">
        <f t="shared" si="2"/>
        <v>8.698040927</v>
      </c>
      <c r="K243" s="8">
        <f t="shared" si="11"/>
        <v>654.2772863</v>
      </c>
      <c r="L243" s="6">
        <f t="shared" si="12"/>
        <v>11.63165291</v>
      </c>
      <c r="M243" s="8">
        <f t="shared" si="3"/>
        <v>34.74519452</v>
      </c>
      <c r="N243" s="29">
        <f t="shared" si="14"/>
        <v>17.58929544</v>
      </c>
      <c r="O243" s="9"/>
      <c r="P243" s="10">
        <f t="shared" si="15"/>
        <v>22.38122314</v>
      </c>
      <c r="Q243" s="10"/>
      <c r="R243" s="31">
        <f t="shared" si="16"/>
        <v>0.003788430031</v>
      </c>
      <c r="S243" s="7">
        <f t="shared" si="4"/>
        <v>1.001540989</v>
      </c>
      <c r="T243" s="7">
        <f t="shared" si="13"/>
        <v>4.207379111</v>
      </c>
      <c r="U243" s="13">
        <f t="shared" si="5"/>
        <v>0.04843156024</v>
      </c>
      <c r="V243" s="13">
        <f t="shared" si="6"/>
        <v>0.03744297468</v>
      </c>
      <c r="W243" s="13">
        <f t="shared" si="7"/>
        <v>0.01098858555</v>
      </c>
      <c r="X243" s="13">
        <f t="shared" si="8"/>
        <v>0.0001415072021</v>
      </c>
      <c r="Y243" s="14"/>
      <c r="Z243" s="30"/>
      <c r="AA243" s="30"/>
    </row>
    <row r="244" ht="12.75" customHeight="1">
      <c r="A244" s="4">
        <v>1890.08</v>
      </c>
      <c r="B244" s="5">
        <v>5.41</v>
      </c>
      <c r="C244" s="6">
        <v>0.22</v>
      </c>
      <c r="D244" s="6">
        <f t="shared" si="9"/>
        <v>0.09</v>
      </c>
      <c r="E244" s="5">
        <v>0.2933</v>
      </c>
      <c r="F244" s="5">
        <v>7.992232066</v>
      </c>
      <c r="G244" s="6">
        <f t="shared" si="10"/>
        <v>1890.625</v>
      </c>
      <c r="H244" s="7">
        <f>H237*5/12+H249*7/12</f>
        <v>3.536666667</v>
      </c>
      <c r="I244" s="6">
        <f t="shared" si="1"/>
        <v>206.2536456</v>
      </c>
      <c r="J244" s="6">
        <f t="shared" si="2"/>
        <v>8.38739409</v>
      </c>
      <c r="K244" s="8">
        <f t="shared" si="11"/>
        <v>618.1931516</v>
      </c>
      <c r="L244" s="6">
        <f t="shared" si="12"/>
        <v>11.1819213</v>
      </c>
      <c r="M244" s="8">
        <f t="shared" si="3"/>
        <v>33.51498177</v>
      </c>
      <c r="N244" s="29">
        <f t="shared" si="14"/>
        <v>16.59679113</v>
      </c>
      <c r="O244" s="9"/>
      <c r="P244" s="10">
        <f t="shared" si="15"/>
        <v>21.09741791</v>
      </c>
      <c r="Q244" s="10"/>
      <c r="R244" s="31">
        <f t="shared" si="16"/>
        <v>0.01059994234</v>
      </c>
      <c r="S244" s="7">
        <f t="shared" si="4"/>
        <v>1.001555968</v>
      </c>
      <c r="T244" s="7">
        <f t="shared" si="13"/>
        <v>4.063366324</v>
      </c>
      <c r="U244" s="13">
        <f t="shared" si="5"/>
        <v>0.05752302434</v>
      </c>
      <c r="V244" s="13">
        <f t="shared" si="6"/>
        <v>0.04264875294</v>
      </c>
      <c r="W244" s="13">
        <f t="shared" si="7"/>
        <v>0.0148742714</v>
      </c>
      <c r="X244" s="13">
        <f t="shared" si="8"/>
        <v>0.0001396722064</v>
      </c>
      <c r="Y244" s="14"/>
      <c r="Z244" s="30"/>
      <c r="AA244" s="30"/>
    </row>
    <row r="245" ht="12.75" customHeight="1">
      <c r="A245" s="4">
        <v>1890.09</v>
      </c>
      <c r="B245" s="5">
        <v>5.32</v>
      </c>
      <c r="C245" s="6">
        <v>0.22</v>
      </c>
      <c r="D245" s="6">
        <f t="shared" si="9"/>
        <v>0.13</v>
      </c>
      <c r="E245" s="5">
        <v>0.2925</v>
      </c>
      <c r="F245" s="5">
        <v>8.087381157</v>
      </c>
      <c r="G245" s="6">
        <f t="shared" si="10"/>
        <v>1890.708333</v>
      </c>
      <c r="H245" s="7">
        <f>H237*4/12+H249*8/12</f>
        <v>3.553333333</v>
      </c>
      <c r="I245" s="6">
        <f t="shared" si="1"/>
        <v>200.4362065</v>
      </c>
      <c r="J245" s="6">
        <f t="shared" si="2"/>
        <v>8.288715308</v>
      </c>
      <c r="K245" s="8">
        <f t="shared" si="11"/>
        <v>602.8271264</v>
      </c>
      <c r="L245" s="6">
        <f t="shared" si="12"/>
        <v>11.02022376</v>
      </c>
      <c r="M245" s="8">
        <f t="shared" si="3"/>
        <v>33.14416062</v>
      </c>
      <c r="N245" s="29">
        <f t="shared" si="14"/>
        <v>16.169702</v>
      </c>
      <c r="O245" s="9"/>
      <c r="P245" s="10">
        <f t="shared" si="15"/>
        <v>20.53595374</v>
      </c>
      <c r="Q245" s="10"/>
      <c r="R245" s="31">
        <f t="shared" si="16"/>
        <v>0.01218010758</v>
      </c>
      <c r="S245" s="7">
        <f t="shared" si="4"/>
        <v>1.001570945</v>
      </c>
      <c r="T245" s="7">
        <f t="shared" si="13"/>
        <v>4.021808373</v>
      </c>
      <c r="U245" s="13">
        <f t="shared" si="5"/>
        <v>0.05678596253</v>
      </c>
      <c r="V245" s="13">
        <f t="shared" si="6"/>
        <v>0.04274895321</v>
      </c>
      <c r="W245" s="13">
        <f t="shared" si="7"/>
        <v>0.01403700932</v>
      </c>
      <c r="X245" s="13">
        <f t="shared" si="8"/>
        <v>0.0001378373549</v>
      </c>
      <c r="Y245" s="14"/>
      <c r="Z245" s="30"/>
      <c r="AA245" s="30"/>
    </row>
    <row r="246" ht="12.75" customHeight="1">
      <c r="A246" s="4">
        <v>1890.1</v>
      </c>
      <c r="B246" s="5">
        <v>5.08</v>
      </c>
      <c r="C246" s="6">
        <v>0.22</v>
      </c>
      <c r="D246" s="6">
        <f t="shared" si="9"/>
        <v>-0.02</v>
      </c>
      <c r="E246" s="5">
        <v>0.2917</v>
      </c>
      <c r="F246" s="5">
        <v>8.087381157</v>
      </c>
      <c r="G246" s="6">
        <f t="shared" si="10"/>
        <v>1890.791667</v>
      </c>
      <c r="H246" s="7">
        <f>H237*3/12+H249*9/12</f>
        <v>3.57</v>
      </c>
      <c r="I246" s="6">
        <f t="shared" si="1"/>
        <v>191.3939717</v>
      </c>
      <c r="J246" s="6">
        <f t="shared" si="2"/>
        <v>8.288715308</v>
      </c>
      <c r="K246" s="8">
        <f t="shared" si="11"/>
        <v>577.7093295</v>
      </c>
      <c r="L246" s="6">
        <f t="shared" si="12"/>
        <v>10.99008298</v>
      </c>
      <c r="M246" s="8">
        <f t="shared" si="3"/>
        <v>33.17279752</v>
      </c>
      <c r="N246" s="29">
        <f t="shared" si="14"/>
        <v>15.48284916</v>
      </c>
      <c r="O246" s="9"/>
      <c r="P246" s="10">
        <f t="shared" si="15"/>
        <v>19.64906339</v>
      </c>
      <c r="Q246" s="10"/>
      <c r="R246" s="31">
        <f t="shared" si="16"/>
        <v>0.01475697777</v>
      </c>
      <c r="S246" s="7">
        <f t="shared" si="4"/>
        <v>1.001585921</v>
      </c>
      <c r="T246" s="7">
        <f t="shared" si="13"/>
        <v>4.028126412</v>
      </c>
      <c r="U246" s="13">
        <f t="shared" si="5"/>
        <v>0.06680295761</v>
      </c>
      <c r="V246" s="13">
        <f t="shared" si="6"/>
        <v>0.04417315415</v>
      </c>
      <c r="W246" s="13">
        <f t="shared" si="7"/>
        <v>0.02262980345</v>
      </c>
      <c r="X246" s="13">
        <f t="shared" si="8"/>
        <v>0.0001360026477</v>
      </c>
      <c r="Y246" s="14"/>
      <c r="Z246" s="30"/>
      <c r="AA246" s="30"/>
    </row>
    <row r="247" ht="12.75" customHeight="1">
      <c r="A247" s="4">
        <v>1890.11</v>
      </c>
      <c r="B247" s="5">
        <v>4.71</v>
      </c>
      <c r="C247" s="6">
        <v>0.22</v>
      </c>
      <c r="D247" s="6">
        <f t="shared" si="9"/>
        <v>-0.15</v>
      </c>
      <c r="E247" s="5">
        <v>0.2908</v>
      </c>
      <c r="F247" s="5">
        <v>7.897091074</v>
      </c>
      <c r="G247" s="6">
        <f t="shared" si="10"/>
        <v>1890.875</v>
      </c>
      <c r="H247" s="7">
        <f>H237*2/12+H249*10/12</f>
        <v>3.586666667</v>
      </c>
      <c r="I247" s="6">
        <f t="shared" si="1"/>
        <v>181.7298277</v>
      </c>
      <c r="J247" s="6">
        <f t="shared" si="2"/>
        <v>8.488442057</v>
      </c>
      <c r="K247" s="8">
        <f t="shared" si="11"/>
        <v>550.6739336</v>
      </c>
      <c r="L247" s="6">
        <f t="shared" si="12"/>
        <v>11.22017705</v>
      </c>
      <c r="M247" s="8">
        <f t="shared" si="3"/>
        <v>33.99914647</v>
      </c>
      <c r="N247" s="29">
        <f t="shared" si="14"/>
        <v>14.74504349</v>
      </c>
      <c r="O247" s="9"/>
      <c r="P247" s="10">
        <f t="shared" si="15"/>
        <v>18.70319459</v>
      </c>
      <c r="Q247" s="10"/>
      <c r="R247" s="31">
        <f t="shared" si="16"/>
        <v>0.01447929319</v>
      </c>
      <c r="S247" s="7">
        <f t="shared" si="4"/>
        <v>1.001600896</v>
      </c>
      <c r="T247" s="7">
        <f t="shared" si="13"/>
        <v>4.131731276</v>
      </c>
      <c r="U247" s="13">
        <f t="shared" si="5"/>
        <v>0.08043540496</v>
      </c>
      <c r="V247" s="13">
        <f t="shared" si="6"/>
        <v>0.04183155666</v>
      </c>
      <c r="W247" s="13">
        <f t="shared" si="7"/>
        <v>0.03860384829</v>
      </c>
      <c r="X247" s="13">
        <f t="shared" si="8"/>
        <v>0.0001341680845</v>
      </c>
      <c r="Y247" s="14"/>
      <c r="Z247" s="30"/>
      <c r="AA247" s="30"/>
    </row>
    <row r="248" ht="12.75" customHeight="1">
      <c r="A248" s="4">
        <v>1890.12</v>
      </c>
      <c r="B248" s="5">
        <v>4.6</v>
      </c>
      <c r="C248" s="6">
        <v>0.22</v>
      </c>
      <c r="D248" s="6">
        <f t="shared" si="9"/>
        <v>0.11</v>
      </c>
      <c r="E248" s="5">
        <v>0.29</v>
      </c>
      <c r="F248" s="5">
        <v>7.897091074</v>
      </c>
      <c r="G248" s="6">
        <f t="shared" si="10"/>
        <v>1890.958333</v>
      </c>
      <c r="H248" s="7">
        <f>H237*1/12+H249*11/12</f>
        <v>3.603333333</v>
      </c>
      <c r="I248" s="6">
        <f t="shared" si="1"/>
        <v>177.4856066</v>
      </c>
      <c r="J248" s="6">
        <f t="shared" si="2"/>
        <v>8.488442057</v>
      </c>
      <c r="K248" s="8">
        <f t="shared" si="11"/>
        <v>539.9566419</v>
      </c>
      <c r="L248" s="6">
        <f t="shared" si="12"/>
        <v>11.18930998</v>
      </c>
      <c r="M248" s="8">
        <f t="shared" si="3"/>
        <v>34.04074481</v>
      </c>
      <c r="N248" s="29">
        <f t="shared" si="14"/>
        <v>14.44299123</v>
      </c>
      <c r="O248" s="9"/>
      <c r="P248" s="10">
        <f t="shared" si="15"/>
        <v>18.31102938</v>
      </c>
      <c r="Q248" s="10"/>
      <c r="R248" s="31">
        <f t="shared" si="16"/>
        <v>0.01474378306</v>
      </c>
      <c r="S248" s="7">
        <f t="shared" si="4"/>
        <v>1.001615869</v>
      </c>
      <c r="T248" s="7">
        <f t="shared" si="13"/>
        <v>4.138345746</v>
      </c>
      <c r="U248" s="13">
        <f t="shared" si="5"/>
        <v>0.09065595207</v>
      </c>
      <c r="V248" s="13">
        <f t="shared" si="6"/>
        <v>0.04326646946</v>
      </c>
      <c r="W248" s="13">
        <f t="shared" si="7"/>
        <v>0.04738948261</v>
      </c>
      <c r="X248" s="13">
        <f t="shared" si="8"/>
        <v>0.0001323336651</v>
      </c>
      <c r="Y248" s="14"/>
      <c r="Z248" s="30"/>
      <c r="AA248" s="30"/>
    </row>
    <row r="249" ht="12.75" customHeight="1">
      <c r="A249" s="4">
        <v>1891.01</v>
      </c>
      <c r="B249" s="5">
        <v>4.84</v>
      </c>
      <c r="C249" s="6">
        <v>0.22</v>
      </c>
      <c r="D249" s="6">
        <f t="shared" si="9"/>
        <v>0.46</v>
      </c>
      <c r="E249" s="5">
        <v>0.2942</v>
      </c>
      <c r="F249" s="5">
        <v>7.801941983</v>
      </c>
      <c r="G249" s="6">
        <f t="shared" si="10"/>
        <v>1891.041667</v>
      </c>
      <c r="H249" s="7">
        <v>3.62</v>
      </c>
      <c r="I249" s="6">
        <f t="shared" si="1"/>
        <v>189.0231949</v>
      </c>
      <c r="J249" s="6">
        <f t="shared" si="2"/>
        <v>8.591963404</v>
      </c>
      <c r="K249" s="8">
        <f t="shared" si="11"/>
        <v>577.2351843</v>
      </c>
      <c r="L249" s="6">
        <f t="shared" si="12"/>
        <v>11.48979833</v>
      </c>
      <c r="M249" s="8">
        <f t="shared" si="3"/>
        <v>35.08731223</v>
      </c>
      <c r="N249" s="29">
        <f t="shared" si="14"/>
        <v>15.42898009</v>
      </c>
      <c r="O249" s="9"/>
      <c r="P249" s="10">
        <f t="shared" si="15"/>
        <v>19.54697673</v>
      </c>
      <c r="Q249" s="10"/>
      <c r="R249" s="31">
        <f t="shared" si="16"/>
        <v>0.009949380825</v>
      </c>
      <c r="S249" s="7">
        <f t="shared" si="4"/>
        <v>1.003155368</v>
      </c>
      <c r="T249" s="7">
        <f t="shared" si="13"/>
        <v>4.195583789</v>
      </c>
      <c r="U249" s="13">
        <f t="shared" si="5"/>
        <v>0.08554876991</v>
      </c>
      <c r="V249" s="13">
        <f t="shared" si="6"/>
        <v>0.04084676663</v>
      </c>
      <c r="W249" s="13">
        <f t="shared" si="7"/>
        <v>0.04470200328</v>
      </c>
      <c r="X249" s="13">
        <f t="shared" si="8"/>
        <v>-0.0001137375963</v>
      </c>
      <c r="Y249" s="14"/>
      <c r="Z249" s="30"/>
      <c r="AA249" s="30"/>
    </row>
    <row r="250" ht="12.75" customHeight="1">
      <c r="A250" s="4">
        <v>1891.02</v>
      </c>
      <c r="B250" s="5">
        <v>4.9</v>
      </c>
      <c r="C250" s="6">
        <v>0.22</v>
      </c>
      <c r="D250" s="6">
        <f t="shared" si="9"/>
        <v>0.28</v>
      </c>
      <c r="E250" s="5">
        <v>0.2983</v>
      </c>
      <c r="F250" s="5">
        <v>7.897091074</v>
      </c>
      <c r="G250" s="6">
        <f t="shared" si="10"/>
        <v>1891.125</v>
      </c>
      <c r="H250" s="7">
        <f>H249*11/12+H261*1/12</f>
        <v>3.618333333</v>
      </c>
      <c r="I250" s="6">
        <f t="shared" si="1"/>
        <v>189.0607549</v>
      </c>
      <c r="J250" s="6">
        <f t="shared" si="2"/>
        <v>8.488442057</v>
      </c>
      <c r="K250" s="8">
        <f t="shared" si="11"/>
        <v>579.5100369</v>
      </c>
      <c r="L250" s="6">
        <f t="shared" si="12"/>
        <v>11.50955575</v>
      </c>
      <c r="M250" s="8">
        <f t="shared" si="3"/>
        <v>35.27915184</v>
      </c>
      <c r="N250" s="29">
        <f t="shared" si="14"/>
        <v>15.47652233</v>
      </c>
      <c r="O250" s="9"/>
      <c r="P250" s="10">
        <f t="shared" si="15"/>
        <v>19.5907606</v>
      </c>
      <c r="Q250" s="10"/>
      <c r="R250" s="31">
        <f t="shared" si="16"/>
        <v>0.009970047116</v>
      </c>
      <c r="S250" s="7">
        <f t="shared" si="4"/>
        <v>1.00315399</v>
      </c>
      <c r="T250" s="7">
        <f t="shared" si="13"/>
        <v>4.158111878</v>
      </c>
      <c r="U250" s="13">
        <f t="shared" si="5"/>
        <v>0.08958470893</v>
      </c>
      <c r="V250" s="13">
        <f t="shared" si="6"/>
        <v>0.04328585441</v>
      </c>
      <c r="W250" s="13">
        <f t="shared" si="7"/>
        <v>0.04629885452</v>
      </c>
      <c r="X250" s="13">
        <f t="shared" si="8"/>
        <v>-0.0001130279722</v>
      </c>
      <c r="Y250" s="14"/>
      <c r="Z250" s="30"/>
      <c r="AA250" s="30"/>
    </row>
    <row r="251" ht="12.75" customHeight="1">
      <c r="A251" s="4">
        <v>1891.03</v>
      </c>
      <c r="B251" s="5">
        <v>4.81</v>
      </c>
      <c r="C251" s="6">
        <v>0.22</v>
      </c>
      <c r="D251" s="6">
        <f t="shared" si="9"/>
        <v>0.13</v>
      </c>
      <c r="E251" s="5">
        <v>0.3025</v>
      </c>
      <c r="F251" s="5">
        <v>7.992232066</v>
      </c>
      <c r="G251" s="6">
        <f t="shared" si="10"/>
        <v>1891.208333</v>
      </c>
      <c r="H251" s="7">
        <f>H249*10/12+H261*2/12</f>
        <v>3.616666667</v>
      </c>
      <c r="I251" s="6">
        <f t="shared" si="1"/>
        <v>183.3789344</v>
      </c>
      <c r="J251" s="6">
        <f t="shared" si="2"/>
        <v>8.38739409</v>
      </c>
      <c r="K251" s="8">
        <f t="shared" si="11"/>
        <v>564.2365142</v>
      </c>
      <c r="L251" s="6">
        <f t="shared" si="12"/>
        <v>11.53266687</v>
      </c>
      <c r="M251" s="8">
        <f t="shared" si="3"/>
        <v>35.4847288</v>
      </c>
      <c r="N251" s="29">
        <f t="shared" si="14"/>
        <v>15.05162336</v>
      </c>
      <c r="O251" s="9"/>
      <c r="P251" s="10">
        <f t="shared" si="15"/>
        <v>19.03883652</v>
      </c>
      <c r="Q251" s="10"/>
      <c r="R251" s="31">
        <f t="shared" si="16"/>
        <v>0.01298688803</v>
      </c>
      <c r="S251" s="7">
        <f t="shared" si="4"/>
        <v>1.003152612</v>
      </c>
      <c r="T251" s="7">
        <f t="shared" si="13"/>
        <v>4.121571479</v>
      </c>
      <c r="U251" s="13">
        <f t="shared" si="5"/>
        <v>0.09672540487</v>
      </c>
      <c r="V251" s="13">
        <f t="shared" si="6"/>
        <v>0.04441793897</v>
      </c>
      <c r="W251" s="13">
        <f t="shared" si="7"/>
        <v>0.05230746589</v>
      </c>
      <c r="X251" s="13">
        <f t="shared" si="8"/>
        <v>-0.0001123183586</v>
      </c>
      <c r="Y251" s="14"/>
      <c r="Z251" s="30"/>
      <c r="AA251" s="30"/>
    </row>
    <row r="252" ht="12.75" customHeight="1">
      <c r="A252" s="4">
        <v>1891.04</v>
      </c>
      <c r="B252" s="5">
        <v>4.97</v>
      </c>
      <c r="C252" s="6">
        <v>0.22</v>
      </c>
      <c r="D252" s="6">
        <f t="shared" si="9"/>
        <v>0.38</v>
      </c>
      <c r="E252" s="5">
        <v>0.3067</v>
      </c>
      <c r="F252" s="5">
        <v>8.087381157</v>
      </c>
      <c r="G252" s="6">
        <f t="shared" si="10"/>
        <v>1891.291667</v>
      </c>
      <c r="H252" s="7">
        <f>H249*9/12+H261*3/12</f>
        <v>3.615</v>
      </c>
      <c r="I252" s="6">
        <f t="shared" si="1"/>
        <v>187.249614</v>
      </c>
      <c r="J252" s="6">
        <f t="shared" si="2"/>
        <v>8.288715308</v>
      </c>
      <c r="K252" s="8">
        <f t="shared" si="11"/>
        <v>578.2714509</v>
      </c>
      <c r="L252" s="6">
        <f t="shared" si="12"/>
        <v>11.55522266</v>
      </c>
      <c r="M252" s="8">
        <f t="shared" si="3"/>
        <v>35.68528249</v>
      </c>
      <c r="N252" s="29">
        <f t="shared" si="14"/>
        <v>15.40894513</v>
      </c>
      <c r="O252" s="9"/>
      <c r="P252" s="10">
        <f t="shared" si="15"/>
        <v>19.47415288</v>
      </c>
      <c r="Q252" s="10"/>
      <c r="R252" s="31">
        <f t="shared" si="16"/>
        <v>0.0116487527</v>
      </c>
      <c r="S252" s="7">
        <f t="shared" si="4"/>
        <v>1.003151234</v>
      </c>
      <c r="T252" s="7">
        <f t="shared" si="13"/>
        <v>4.085921499</v>
      </c>
      <c r="U252" s="13">
        <f t="shared" si="5"/>
        <v>0.1046170736</v>
      </c>
      <c r="V252" s="13">
        <f t="shared" si="6"/>
        <v>0.0468533153</v>
      </c>
      <c r="W252" s="13">
        <f t="shared" si="7"/>
        <v>0.05776375827</v>
      </c>
      <c r="X252" s="13">
        <f t="shared" si="8"/>
        <v>-0.0001116087554</v>
      </c>
      <c r="Y252" s="14"/>
      <c r="Z252" s="30"/>
      <c r="AA252" s="30"/>
    </row>
    <row r="253" ht="12.75" customHeight="1">
      <c r="A253" s="4">
        <v>1891.05</v>
      </c>
      <c r="B253" s="5">
        <v>4.95</v>
      </c>
      <c r="C253" s="6">
        <v>0.22</v>
      </c>
      <c r="D253" s="6">
        <f t="shared" si="9"/>
        <v>0.2</v>
      </c>
      <c r="E253" s="5">
        <v>0.3108</v>
      </c>
      <c r="F253" s="5">
        <v>7.992232066</v>
      </c>
      <c r="G253" s="6">
        <f t="shared" si="10"/>
        <v>1891.375</v>
      </c>
      <c r="H253" s="7">
        <f>H249*8/12+H261*4/12</f>
        <v>3.613333333</v>
      </c>
      <c r="I253" s="6">
        <f t="shared" si="1"/>
        <v>188.716367</v>
      </c>
      <c r="J253" s="6">
        <f t="shared" si="2"/>
        <v>8.38739409</v>
      </c>
      <c r="K253" s="8">
        <f t="shared" si="11"/>
        <v>584.9596566</v>
      </c>
      <c r="L253" s="6">
        <f t="shared" si="12"/>
        <v>11.84910038</v>
      </c>
      <c r="M253" s="8">
        <f t="shared" si="3"/>
        <v>36.72837602</v>
      </c>
      <c r="N253" s="29">
        <f t="shared" si="14"/>
        <v>15.56649523</v>
      </c>
      <c r="O253" s="9"/>
      <c r="P253" s="10">
        <f t="shared" si="15"/>
        <v>19.65739202</v>
      </c>
      <c r="Q253" s="10"/>
      <c r="R253" s="31">
        <f t="shared" si="16"/>
        <v>0.01082274111</v>
      </c>
      <c r="S253" s="7">
        <f t="shared" si="4"/>
        <v>1.003149856</v>
      </c>
      <c r="T253" s="7">
        <f t="shared" si="13"/>
        <v>4.147594179</v>
      </c>
      <c r="U253" s="13">
        <f t="shared" si="5"/>
        <v>0.09802429219</v>
      </c>
      <c r="V253" s="13">
        <f t="shared" si="6"/>
        <v>0.04549840929</v>
      </c>
      <c r="W253" s="13">
        <f t="shared" si="7"/>
        <v>0.0525258829</v>
      </c>
      <c r="X253" s="13">
        <f t="shared" si="8"/>
        <v>-0.0001108991628</v>
      </c>
      <c r="Y253" s="14"/>
      <c r="Z253" s="30"/>
      <c r="AA253" s="30"/>
    </row>
    <row r="254" ht="12.75" customHeight="1">
      <c r="A254" s="4">
        <v>1891.06</v>
      </c>
      <c r="B254" s="5">
        <v>4.85</v>
      </c>
      <c r="C254" s="6">
        <v>0.22</v>
      </c>
      <c r="D254" s="6">
        <f t="shared" si="9"/>
        <v>0.12</v>
      </c>
      <c r="E254" s="5">
        <v>0.315</v>
      </c>
      <c r="F254" s="5">
        <v>7.801941983</v>
      </c>
      <c r="G254" s="6">
        <f t="shared" si="10"/>
        <v>1891.458333</v>
      </c>
      <c r="H254" s="7">
        <f>H249*7/12+H261*5/12</f>
        <v>3.611666667</v>
      </c>
      <c r="I254" s="6">
        <f t="shared" si="1"/>
        <v>189.4137387</v>
      </c>
      <c r="J254" s="6">
        <f t="shared" si="2"/>
        <v>8.591963404</v>
      </c>
      <c r="K254" s="8">
        <f t="shared" si="11"/>
        <v>589.3406418</v>
      </c>
      <c r="L254" s="6">
        <f t="shared" si="12"/>
        <v>12.30212942</v>
      </c>
      <c r="M254" s="8">
        <f t="shared" si="3"/>
        <v>38.27676334</v>
      </c>
      <c r="N254" s="29">
        <f t="shared" si="14"/>
        <v>15.6582114</v>
      </c>
      <c r="O254" s="9"/>
      <c r="P254" s="10">
        <f t="shared" si="15"/>
        <v>19.7574839</v>
      </c>
      <c r="Q254" s="10"/>
      <c r="R254" s="31">
        <f t="shared" si="16"/>
        <v>0.008097887936</v>
      </c>
      <c r="S254" s="7">
        <f t="shared" si="4"/>
        <v>1.003148478</v>
      </c>
      <c r="T254" s="7">
        <f t="shared" si="13"/>
        <v>4.262137348</v>
      </c>
      <c r="U254" s="13">
        <f t="shared" si="5"/>
        <v>0.1080098855</v>
      </c>
      <c r="V254" s="13">
        <f t="shared" si="6"/>
        <v>0.04286639686</v>
      </c>
      <c r="W254" s="13">
        <f t="shared" si="7"/>
        <v>0.06514348866</v>
      </c>
      <c r="X254" s="13">
        <f t="shared" si="8"/>
        <v>-0.0001101895806</v>
      </c>
      <c r="Y254" s="14"/>
      <c r="Z254" s="30"/>
      <c r="AA254" s="30"/>
    </row>
    <row r="255" ht="12.75" customHeight="1">
      <c r="A255" s="4">
        <v>1891.07</v>
      </c>
      <c r="B255" s="5">
        <v>4.77</v>
      </c>
      <c r="C255" s="6">
        <v>0.22</v>
      </c>
      <c r="D255" s="6">
        <f t="shared" si="9"/>
        <v>0.14</v>
      </c>
      <c r="E255" s="5">
        <v>0.3192</v>
      </c>
      <c r="F255" s="5">
        <v>7.706792893</v>
      </c>
      <c r="G255" s="6">
        <f t="shared" si="10"/>
        <v>1891.541667</v>
      </c>
      <c r="H255" s="7">
        <f>H249*6/12+H261*6/12</f>
        <v>3.61</v>
      </c>
      <c r="I255" s="6">
        <f t="shared" si="1"/>
        <v>188.5893419</v>
      </c>
      <c r="J255" s="6">
        <f t="shared" si="2"/>
        <v>8.698040927</v>
      </c>
      <c r="K255" s="8">
        <f t="shared" si="11"/>
        <v>589.0308715</v>
      </c>
      <c r="L255" s="6">
        <f t="shared" si="12"/>
        <v>12.62006665</v>
      </c>
      <c r="M255" s="8">
        <f t="shared" si="3"/>
        <v>39.41690863</v>
      </c>
      <c r="N255" s="29">
        <f t="shared" si="14"/>
        <v>15.61791924</v>
      </c>
      <c r="O255" s="9"/>
      <c r="P255" s="10">
        <f t="shared" si="15"/>
        <v>19.69089764</v>
      </c>
      <c r="Q255" s="10"/>
      <c r="R255" s="31">
        <f t="shared" si="16"/>
        <v>0.006103937149</v>
      </c>
      <c r="S255" s="7">
        <f t="shared" si="4"/>
        <v>1.0031471</v>
      </c>
      <c r="T255" s="7">
        <f t="shared" si="13"/>
        <v>4.328343185</v>
      </c>
      <c r="U255" s="13">
        <f t="shared" si="5"/>
        <v>0.09937943186</v>
      </c>
      <c r="V255" s="13">
        <f t="shared" si="6"/>
        <v>0.04016348611</v>
      </c>
      <c r="W255" s="13">
        <f t="shared" si="7"/>
        <v>0.05921594574</v>
      </c>
      <c r="X255" s="13">
        <f t="shared" si="8"/>
        <v>-0.0001094800089</v>
      </c>
      <c r="Y255" s="14"/>
      <c r="Z255" s="30"/>
      <c r="AA255" s="30"/>
    </row>
    <row r="256" ht="12.75" customHeight="1">
      <c r="A256" s="4">
        <v>1891.08</v>
      </c>
      <c r="B256" s="5">
        <v>4.93</v>
      </c>
      <c r="C256" s="6">
        <v>0.22</v>
      </c>
      <c r="D256" s="6">
        <f t="shared" si="9"/>
        <v>0.38</v>
      </c>
      <c r="E256" s="5">
        <v>0.3233</v>
      </c>
      <c r="F256" s="5">
        <v>7.706792893</v>
      </c>
      <c r="G256" s="6">
        <f t="shared" si="10"/>
        <v>1891.625</v>
      </c>
      <c r="H256" s="7">
        <f>H249*5/12+H261*7/12</f>
        <v>3.608333333</v>
      </c>
      <c r="I256" s="6">
        <f t="shared" si="1"/>
        <v>194.9151899</v>
      </c>
      <c r="J256" s="6">
        <f t="shared" si="2"/>
        <v>8.698040927</v>
      </c>
      <c r="K256" s="8">
        <f t="shared" si="11"/>
        <v>611.0526406</v>
      </c>
      <c r="L256" s="6">
        <f t="shared" si="12"/>
        <v>12.78216651</v>
      </c>
      <c r="M256" s="8">
        <f t="shared" si="3"/>
        <v>40.07166708</v>
      </c>
      <c r="N256" s="29">
        <f t="shared" si="14"/>
        <v>16.16399851</v>
      </c>
      <c r="O256" s="9"/>
      <c r="P256" s="10">
        <f t="shared" si="15"/>
        <v>20.36026349</v>
      </c>
      <c r="Q256" s="10"/>
      <c r="R256" s="31">
        <f t="shared" si="16"/>
        <v>0.002040896709</v>
      </c>
      <c r="S256" s="7">
        <f t="shared" si="4"/>
        <v>1.003145722</v>
      </c>
      <c r="T256" s="7">
        <f t="shared" si="13"/>
        <v>4.341964914</v>
      </c>
      <c r="U256" s="13">
        <f t="shared" si="5"/>
        <v>0.09585516807</v>
      </c>
      <c r="V256" s="13">
        <f t="shared" si="6"/>
        <v>0.03875847023</v>
      </c>
      <c r="W256" s="13">
        <f t="shared" si="7"/>
        <v>0.05709669784</v>
      </c>
      <c r="X256" s="13">
        <f t="shared" si="8"/>
        <v>-0.0001087704477</v>
      </c>
      <c r="Y256" s="14"/>
      <c r="Z256" s="30"/>
      <c r="AA256" s="30"/>
    </row>
    <row r="257" ht="12.75" customHeight="1">
      <c r="A257" s="4">
        <v>1891.09</v>
      </c>
      <c r="B257" s="5">
        <v>5.33</v>
      </c>
      <c r="C257" s="6">
        <v>0.22</v>
      </c>
      <c r="D257" s="6">
        <f t="shared" si="9"/>
        <v>0.62</v>
      </c>
      <c r="E257" s="5">
        <v>0.3275</v>
      </c>
      <c r="F257" s="5">
        <v>7.611651901</v>
      </c>
      <c r="G257" s="6">
        <f t="shared" si="10"/>
        <v>1891.708333</v>
      </c>
      <c r="H257" s="7">
        <f>H249*4/12+H261*8/12</f>
        <v>3.606666667</v>
      </c>
      <c r="I257" s="6">
        <f t="shared" si="1"/>
        <v>213.3638034</v>
      </c>
      <c r="J257" s="6">
        <f t="shared" si="2"/>
        <v>8.806761117</v>
      </c>
      <c r="K257" s="8">
        <f t="shared" si="11"/>
        <v>671.1891728</v>
      </c>
      <c r="L257" s="6">
        <f t="shared" si="12"/>
        <v>13.11006485</v>
      </c>
      <c r="M257" s="8">
        <f t="shared" si="3"/>
        <v>41.24098576</v>
      </c>
      <c r="N257" s="29">
        <f t="shared" si="14"/>
        <v>17.71126141</v>
      </c>
      <c r="O257" s="9"/>
      <c r="P257" s="10">
        <f t="shared" si="15"/>
        <v>22.28294116</v>
      </c>
      <c r="Q257" s="10"/>
      <c r="R257" s="31">
        <f t="shared" si="16"/>
        <v>-0.008266833211</v>
      </c>
      <c r="S257" s="7">
        <f t="shared" si="4"/>
        <v>1.003144344</v>
      </c>
      <c r="T257" s="7">
        <f t="shared" si="13"/>
        <v>4.410066158</v>
      </c>
      <c r="U257" s="13">
        <f t="shared" si="5"/>
        <v>0.08409986168</v>
      </c>
      <c r="V257" s="13">
        <f t="shared" si="6"/>
        <v>0.03608397693</v>
      </c>
      <c r="W257" s="13">
        <f t="shared" si="7"/>
        <v>0.04801588475</v>
      </c>
      <c r="X257" s="13">
        <f t="shared" si="8"/>
        <v>-0.000108060897</v>
      </c>
      <c r="Y257" s="14"/>
      <c r="Z257" s="30"/>
      <c r="AA257" s="30"/>
    </row>
    <row r="258" ht="12.75" customHeight="1">
      <c r="A258" s="4">
        <v>1891.1</v>
      </c>
      <c r="B258" s="5">
        <v>5.33</v>
      </c>
      <c r="C258" s="6">
        <v>0.22</v>
      </c>
      <c r="D258" s="6">
        <f t="shared" si="9"/>
        <v>0.22</v>
      </c>
      <c r="E258" s="5">
        <v>0.3317</v>
      </c>
      <c r="F258" s="5">
        <v>7.611651901</v>
      </c>
      <c r="G258" s="6">
        <f t="shared" si="10"/>
        <v>1891.791667</v>
      </c>
      <c r="H258" s="7">
        <f>H249*3/12+H261*9/12</f>
        <v>3.605</v>
      </c>
      <c r="I258" s="6">
        <f t="shared" si="1"/>
        <v>213.3638034</v>
      </c>
      <c r="J258" s="6">
        <f t="shared" si="2"/>
        <v>8.806761117</v>
      </c>
      <c r="K258" s="8">
        <f t="shared" si="11"/>
        <v>673.4978285</v>
      </c>
      <c r="L258" s="6">
        <f t="shared" si="12"/>
        <v>13.27819392</v>
      </c>
      <c r="M258" s="8">
        <f t="shared" si="3"/>
        <v>41.91355154</v>
      </c>
      <c r="N258" s="29">
        <f t="shared" si="14"/>
        <v>17.71656859</v>
      </c>
      <c r="O258" s="9"/>
      <c r="P258" s="10">
        <f t="shared" si="15"/>
        <v>22.26463731</v>
      </c>
      <c r="Q258" s="10"/>
      <c r="R258" s="31">
        <f t="shared" si="16"/>
        <v>-0.009170423</v>
      </c>
      <c r="S258" s="7">
        <f t="shared" si="4"/>
        <v>1.003142966</v>
      </c>
      <c r="T258" s="7">
        <f t="shared" si="13"/>
        <v>4.423932923</v>
      </c>
      <c r="U258" s="13">
        <f t="shared" si="5"/>
        <v>0.08286289799</v>
      </c>
      <c r="V258" s="13">
        <f t="shared" si="6"/>
        <v>0.03597201677</v>
      </c>
      <c r="W258" s="13">
        <f t="shared" si="7"/>
        <v>0.04689088122</v>
      </c>
      <c r="X258" s="13">
        <f t="shared" si="8"/>
        <v>-0.0001073513567</v>
      </c>
      <c r="Y258" s="14"/>
      <c r="Z258" s="30"/>
      <c r="AA258" s="30"/>
    </row>
    <row r="259" ht="12.75" customHeight="1">
      <c r="A259" s="4">
        <v>1891.11</v>
      </c>
      <c r="B259" s="5">
        <v>5.25</v>
      </c>
      <c r="C259" s="6">
        <v>0.22</v>
      </c>
      <c r="D259" s="6">
        <f t="shared" si="9"/>
        <v>0.14</v>
      </c>
      <c r="E259" s="5">
        <v>0.3358</v>
      </c>
      <c r="F259" s="5">
        <v>7.51650281</v>
      </c>
      <c r="G259" s="6">
        <f t="shared" si="10"/>
        <v>1891.875</v>
      </c>
      <c r="H259" s="7">
        <f>H249*2/12+H261*10/12</f>
        <v>3.603333333</v>
      </c>
      <c r="I259" s="6">
        <f t="shared" si="1"/>
        <v>212.8217125</v>
      </c>
      <c r="J259" s="6">
        <f t="shared" si="2"/>
        <v>8.91824319</v>
      </c>
      <c r="K259" s="8">
        <f t="shared" si="11"/>
        <v>674.1326021</v>
      </c>
      <c r="L259" s="6">
        <f t="shared" si="12"/>
        <v>13.61248211</v>
      </c>
      <c r="M259" s="8">
        <f t="shared" si="3"/>
        <v>43.11880529</v>
      </c>
      <c r="N259" s="29">
        <f t="shared" si="14"/>
        <v>17.67173917</v>
      </c>
      <c r="O259" s="9"/>
      <c r="P259" s="10">
        <f t="shared" si="15"/>
        <v>22.18504065</v>
      </c>
      <c r="Q259" s="10"/>
      <c r="R259" s="31">
        <f t="shared" si="16"/>
        <v>-0.009328328165</v>
      </c>
      <c r="S259" s="7">
        <f t="shared" si="4"/>
        <v>1.003141588</v>
      </c>
      <c r="T259" s="7">
        <f t="shared" si="13"/>
        <v>4.494014406</v>
      </c>
      <c r="U259" s="13">
        <f t="shared" si="5"/>
        <v>0.08410648408</v>
      </c>
      <c r="V259" s="13">
        <f t="shared" si="6"/>
        <v>0.03330527752</v>
      </c>
      <c r="W259" s="13">
        <f t="shared" si="7"/>
        <v>0.05080120657</v>
      </c>
      <c r="X259" s="13">
        <f t="shared" si="8"/>
        <v>-0.0001066418268</v>
      </c>
      <c r="Y259" s="14"/>
      <c r="Z259" s="30"/>
      <c r="AA259" s="30"/>
    </row>
    <row r="260" ht="12.75" customHeight="1">
      <c r="A260" s="4">
        <v>1891.12</v>
      </c>
      <c r="B260" s="5">
        <v>5.41</v>
      </c>
      <c r="C260" s="6">
        <v>0.22</v>
      </c>
      <c r="D260" s="6">
        <f t="shared" si="9"/>
        <v>0.38</v>
      </c>
      <c r="E260" s="5">
        <v>0.34</v>
      </c>
      <c r="F260" s="5">
        <v>7.51650281</v>
      </c>
      <c r="G260" s="6">
        <f t="shared" si="10"/>
        <v>1891.958333</v>
      </c>
      <c r="H260" s="7">
        <f>H249*1/12+H261*11/12</f>
        <v>3.601666667</v>
      </c>
      <c r="I260" s="6">
        <f t="shared" si="1"/>
        <v>219.3077075</v>
      </c>
      <c r="J260" s="6">
        <f t="shared" si="2"/>
        <v>8.91824319</v>
      </c>
      <c r="K260" s="8">
        <f t="shared" si="11"/>
        <v>697.0317095</v>
      </c>
      <c r="L260" s="6">
        <f t="shared" si="12"/>
        <v>13.78273948</v>
      </c>
      <c r="M260" s="8">
        <f t="shared" si="3"/>
        <v>43.80605938</v>
      </c>
      <c r="N260" s="29">
        <f t="shared" si="14"/>
        <v>18.206303</v>
      </c>
      <c r="O260" s="9"/>
      <c r="P260" s="10">
        <f t="shared" si="15"/>
        <v>22.82874423</v>
      </c>
      <c r="Q260" s="10"/>
      <c r="R260" s="31">
        <f t="shared" si="16"/>
        <v>-0.01097315446</v>
      </c>
      <c r="S260" s="7">
        <f t="shared" si="4"/>
        <v>1.00314021</v>
      </c>
      <c r="T260" s="7">
        <f t="shared" si="13"/>
        <v>4.508132748</v>
      </c>
      <c r="U260" s="13">
        <f t="shared" si="5"/>
        <v>0.07780981928</v>
      </c>
      <c r="V260" s="13">
        <f t="shared" si="6"/>
        <v>0.03195851091</v>
      </c>
      <c r="W260" s="13">
        <f t="shared" si="7"/>
        <v>0.04585130837</v>
      </c>
      <c r="X260" s="13">
        <f t="shared" si="8"/>
        <v>-0.0001059323074</v>
      </c>
      <c r="Y260" s="14"/>
      <c r="Z260" s="30"/>
      <c r="AA260" s="30"/>
    </row>
    <row r="261" ht="12.75" customHeight="1">
      <c r="A261" s="4">
        <v>1892.01</v>
      </c>
      <c r="B261" s="5">
        <v>5.51</v>
      </c>
      <c r="C261" s="6">
        <v>0.2217</v>
      </c>
      <c r="D261" s="6">
        <f t="shared" si="9"/>
        <v>0.3217</v>
      </c>
      <c r="E261" s="5">
        <v>0.3425</v>
      </c>
      <c r="F261" s="5">
        <v>7.326212727</v>
      </c>
      <c r="G261" s="6">
        <f t="shared" si="10"/>
        <v>1892.041667</v>
      </c>
      <c r="H261" s="7">
        <v>3.6</v>
      </c>
      <c r="I261" s="6">
        <f t="shared" si="1"/>
        <v>229.1630154</v>
      </c>
      <c r="J261" s="6">
        <f t="shared" si="2"/>
        <v>9.220588115</v>
      </c>
      <c r="K261" s="8">
        <f t="shared" si="11"/>
        <v>730.7972758</v>
      </c>
      <c r="L261" s="6">
        <f t="shared" si="12"/>
        <v>14.24470649</v>
      </c>
      <c r="M261" s="8">
        <f t="shared" si="3"/>
        <v>45.42614646</v>
      </c>
      <c r="N261" s="29">
        <f t="shared" si="14"/>
        <v>19.0163884</v>
      </c>
      <c r="O261" s="9"/>
      <c r="P261" s="10">
        <f t="shared" si="15"/>
        <v>23.8152222</v>
      </c>
      <c r="Q261" s="10"/>
      <c r="R261" s="31">
        <f t="shared" si="16"/>
        <v>-0.01578071542</v>
      </c>
      <c r="S261" s="7">
        <f t="shared" si="4"/>
        <v>1.001959453</v>
      </c>
      <c r="T261" s="7">
        <f t="shared" si="13"/>
        <v>4.639750575</v>
      </c>
      <c r="U261" s="13">
        <f t="shared" si="5"/>
        <v>0.07663731675</v>
      </c>
      <c r="V261" s="13">
        <f t="shared" si="6"/>
        <v>0.03043996194</v>
      </c>
      <c r="W261" s="13">
        <f t="shared" si="7"/>
        <v>0.0461973548</v>
      </c>
      <c r="X261" s="13">
        <f t="shared" si="8"/>
        <v>-0.00001583187631</v>
      </c>
      <c r="Y261" s="14"/>
      <c r="Z261" s="30"/>
      <c r="AA261" s="30"/>
    </row>
    <row r="262" ht="12.75" customHeight="1">
      <c r="A262" s="4">
        <v>1892.02</v>
      </c>
      <c r="B262" s="5">
        <v>5.52</v>
      </c>
      <c r="C262" s="6">
        <v>0.2233</v>
      </c>
      <c r="D262" s="6">
        <f t="shared" si="9"/>
        <v>0.2333</v>
      </c>
      <c r="E262" s="5">
        <v>0.345</v>
      </c>
      <c r="F262" s="5">
        <v>7.326212727</v>
      </c>
      <c r="G262" s="6">
        <f t="shared" si="10"/>
        <v>1892.125</v>
      </c>
      <c r="H262" s="7">
        <f>H261*11/12+H273*1/12</f>
        <v>3.6125</v>
      </c>
      <c r="I262" s="6">
        <f t="shared" si="1"/>
        <v>229.5789192</v>
      </c>
      <c r="J262" s="6">
        <f t="shared" si="2"/>
        <v>9.287132729</v>
      </c>
      <c r="K262" s="8">
        <f t="shared" si="11"/>
        <v>734.5916301</v>
      </c>
      <c r="L262" s="6">
        <f t="shared" si="12"/>
        <v>14.34868245</v>
      </c>
      <c r="M262" s="8">
        <f t="shared" si="3"/>
        <v>45.91197688</v>
      </c>
      <c r="N262" s="29">
        <f t="shared" si="14"/>
        <v>19.03642504</v>
      </c>
      <c r="O262" s="9"/>
      <c r="P262" s="10">
        <f t="shared" si="15"/>
        <v>23.81006823</v>
      </c>
      <c r="Q262" s="10"/>
      <c r="R262" s="31">
        <f t="shared" si="16"/>
        <v>-0.01686096142</v>
      </c>
      <c r="S262" s="7">
        <f t="shared" si="4"/>
        <v>1.001970479</v>
      </c>
      <c r="T262" s="7">
        <f t="shared" si="13"/>
        <v>4.648841947</v>
      </c>
      <c r="U262" s="13">
        <f t="shared" si="5"/>
        <v>0.07735600264</v>
      </c>
      <c r="V262" s="13">
        <f t="shared" si="6"/>
        <v>0.03042364815</v>
      </c>
      <c r="W262" s="13">
        <f t="shared" si="7"/>
        <v>0.0469323545</v>
      </c>
      <c r="X262" s="13">
        <f t="shared" si="8"/>
        <v>-0.00001606048152</v>
      </c>
      <c r="Y262" s="14"/>
      <c r="Z262" s="30"/>
      <c r="AA262" s="30"/>
    </row>
    <row r="263" ht="12.75" customHeight="1">
      <c r="A263" s="4">
        <v>1892.03</v>
      </c>
      <c r="B263" s="5">
        <v>5.58</v>
      </c>
      <c r="C263" s="6">
        <v>0.225</v>
      </c>
      <c r="D263" s="6">
        <f t="shared" si="9"/>
        <v>0.285</v>
      </c>
      <c r="E263" s="5">
        <v>0.3475</v>
      </c>
      <c r="F263" s="5">
        <v>7.135922645</v>
      </c>
      <c r="G263" s="6">
        <f t="shared" si="10"/>
        <v>1892.208333</v>
      </c>
      <c r="H263" s="7">
        <f>H261*10/12+H273*2/12</f>
        <v>3.625</v>
      </c>
      <c r="I263" s="6">
        <f t="shared" si="1"/>
        <v>238.2629528</v>
      </c>
      <c r="J263" s="6">
        <f t="shared" si="2"/>
        <v>9.607377127</v>
      </c>
      <c r="K263" s="8">
        <f t="shared" si="11"/>
        <v>764.9399881</v>
      </c>
      <c r="L263" s="6">
        <f t="shared" si="12"/>
        <v>14.83806023</v>
      </c>
      <c r="M263" s="8">
        <f t="shared" si="3"/>
        <v>47.63739173</v>
      </c>
      <c r="N263" s="29">
        <f t="shared" si="14"/>
        <v>19.73805485</v>
      </c>
      <c r="O263" s="9"/>
      <c r="P263" s="10">
        <f t="shared" si="15"/>
        <v>24.65669246</v>
      </c>
      <c r="Q263" s="10"/>
      <c r="R263" s="31">
        <f t="shared" si="16"/>
        <v>-0.02139410041</v>
      </c>
      <c r="S263" s="7">
        <f t="shared" si="4"/>
        <v>1.001981505</v>
      </c>
      <c r="T263" s="7">
        <f t="shared" si="13"/>
        <v>4.782215015</v>
      </c>
      <c r="U263" s="13">
        <f t="shared" si="5"/>
        <v>0.07348553435</v>
      </c>
      <c r="V263" s="13">
        <f t="shared" si="6"/>
        <v>0.02769892676</v>
      </c>
      <c r="W263" s="13">
        <f t="shared" si="7"/>
        <v>0.04578660759</v>
      </c>
      <c r="X263" s="13">
        <f t="shared" si="8"/>
        <v>-0.00001628905888</v>
      </c>
      <c r="Y263" s="14"/>
      <c r="Z263" s="30"/>
      <c r="AA263" s="30"/>
    </row>
    <row r="264" ht="12.75" customHeight="1">
      <c r="A264" s="4">
        <v>1892.04</v>
      </c>
      <c r="B264" s="5">
        <v>5.57</v>
      </c>
      <c r="C264" s="6">
        <v>0.2267</v>
      </c>
      <c r="D264" s="6">
        <f t="shared" si="9"/>
        <v>0.2167</v>
      </c>
      <c r="E264" s="5">
        <v>0.35</v>
      </c>
      <c r="F264" s="5">
        <v>7.040773554</v>
      </c>
      <c r="G264" s="6">
        <f t="shared" si="10"/>
        <v>1892.291667</v>
      </c>
      <c r="H264" s="7">
        <f>H261*9/12+H273*3/12</f>
        <v>3.6375</v>
      </c>
      <c r="I264" s="6">
        <f t="shared" si="1"/>
        <v>241.050076</v>
      </c>
      <c r="J264" s="6">
        <f t="shared" si="2"/>
        <v>9.810781368</v>
      </c>
      <c r="K264" s="8">
        <f t="shared" si="11"/>
        <v>776.5127913</v>
      </c>
      <c r="L264" s="6">
        <f t="shared" si="12"/>
        <v>15.14677318</v>
      </c>
      <c r="M264" s="8">
        <f t="shared" si="3"/>
        <v>48.7934429</v>
      </c>
      <c r="N264" s="29">
        <f t="shared" si="14"/>
        <v>19.94326524</v>
      </c>
      <c r="O264" s="9"/>
      <c r="P264" s="10">
        <f t="shared" si="15"/>
        <v>24.88113365</v>
      </c>
      <c r="Q264" s="10"/>
      <c r="R264" s="31">
        <f t="shared" si="16"/>
        <v>-0.02422107275</v>
      </c>
      <c r="S264" s="7">
        <f t="shared" si="4"/>
        <v>1.001992531</v>
      </c>
      <c r="T264" s="7">
        <f t="shared" si="13"/>
        <v>4.856445964</v>
      </c>
      <c r="U264" s="13">
        <f t="shared" si="5"/>
        <v>0.07453344598</v>
      </c>
      <c r="V264" s="13">
        <f t="shared" si="6"/>
        <v>0.02507527665</v>
      </c>
      <c r="W264" s="13">
        <f t="shared" si="7"/>
        <v>0.04945816933</v>
      </c>
      <c r="X264" s="13">
        <f t="shared" si="8"/>
        <v>-0.0000165176084</v>
      </c>
      <c r="Y264" s="14"/>
      <c r="Z264" s="30"/>
      <c r="AA264" s="30"/>
    </row>
    <row r="265" ht="12.75" customHeight="1">
      <c r="A265" s="4">
        <v>1892.05</v>
      </c>
      <c r="B265" s="5">
        <v>5.57</v>
      </c>
      <c r="C265" s="6">
        <v>0.2283</v>
      </c>
      <c r="D265" s="6">
        <f t="shared" si="9"/>
        <v>0.2283</v>
      </c>
      <c r="E265" s="5">
        <v>0.3525</v>
      </c>
      <c r="F265" s="5">
        <v>7.040773554</v>
      </c>
      <c r="G265" s="6">
        <f t="shared" si="10"/>
        <v>1892.375</v>
      </c>
      <c r="H265" s="7">
        <f>H261*8/12+H273*4/12</f>
        <v>3.65</v>
      </c>
      <c r="I265" s="6">
        <f t="shared" si="1"/>
        <v>241.050076</v>
      </c>
      <c r="J265" s="6">
        <f t="shared" si="2"/>
        <v>9.88002376</v>
      </c>
      <c r="K265" s="8">
        <f t="shared" si="11"/>
        <v>779.1650634</v>
      </c>
      <c r="L265" s="6">
        <f t="shared" si="12"/>
        <v>15.25496441</v>
      </c>
      <c r="M265" s="8">
        <f t="shared" si="3"/>
        <v>49.30981775</v>
      </c>
      <c r="N265" s="29">
        <f t="shared" si="14"/>
        <v>19.91146521</v>
      </c>
      <c r="O265" s="9"/>
      <c r="P265" s="10">
        <f t="shared" si="15"/>
        <v>24.81009139</v>
      </c>
      <c r="Q265" s="10"/>
      <c r="R265" s="31">
        <f t="shared" si="16"/>
        <v>-0.02514358023</v>
      </c>
      <c r="S265" s="7">
        <f t="shared" si="4"/>
        <v>1.002003556</v>
      </c>
      <c r="T265" s="7">
        <f t="shared" si="13"/>
        <v>4.866122582</v>
      </c>
      <c r="U265" s="13">
        <f t="shared" si="5"/>
        <v>0.07298534383</v>
      </c>
      <c r="V265" s="13">
        <f t="shared" si="6"/>
        <v>0.02384591749</v>
      </c>
      <c r="W265" s="13">
        <f t="shared" si="7"/>
        <v>0.04913942634</v>
      </c>
      <c r="X265" s="13">
        <f t="shared" si="8"/>
        <v>-0.00001674613012</v>
      </c>
      <c r="Y265" s="14"/>
      <c r="Z265" s="30"/>
      <c r="AA265" s="30"/>
    </row>
    <row r="266" ht="12.75" customHeight="1">
      <c r="A266" s="4">
        <v>1892.06</v>
      </c>
      <c r="B266" s="5">
        <v>5.54</v>
      </c>
      <c r="C266" s="6">
        <v>0.23</v>
      </c>
      <c r="D266" s="6">
        <f t="shared" si="9"/>
        <v>0.2</v>
      </c>
      <c r="E266" s="5">
        <v>0.355</v>
      </c>
      <c r="F266" s="5">
        <v>7.040773554</v>
      </c>
      <c r="G266" s="6">
        <f t="shared" si="10"/>
        <v>1892.458333</v>
      </c>
      <c r="H266" s="7">
        <f>H261*7/12+H273*5/12</f>
        <v>3.6625</v>
      </c>
      <c r="I266" s="6">
        <f t="shared" si="1"/>
        <v>239.7517811</v>
      </c>
      <c r="J266" s="6">
        <f t="shared" si="2"/>
        <v>9.953593801</v>
      </c>
      <c r="K266" s="8">
        <f t="shared" si="11"/>
        <v>777.6496316</v>
      </c>
      <c r="L266" s="6">
        <f t="shared" si="12"/>
        <v>15.36315565</v>
      </c>
      <c r="M266" s="8">
        <f t="shared" si="3"/>
        <v>49.83133921</v>
      </c>
      <c r="N266" s="29">
        <f t="shared" si="14"/>
        <v>19.7692844</v>
      </c>
      <c r="O266" s="9"/>
      <c r="P266" s="10">
        <f t="shared" si="15"/>
        <v>24.603632</v>
      </c>
      <c r="Q266" s="10"/>
      <c r="R266" s="31">
        <f t="shared" si="16"/>
        <v>-0.02577697883</v>
      </c>
      <c r="S266" s="7">
        <f t="shared" si="4"/>
        <v>1.002014581</v>
      </c>
      <c r="T266" s="7">
        <f t="shared" si="13"/>
        <v>4.875872131</v>
      </c>
      <c r="U266" s="13">
        <f t="shared" si="5"/>
        <v>0.07164922126</v>
      </c>
      <c r="V266" s="13">
        <f t="shared" si="6"/>
        <v>0.02263215741</v>
      </c>
      <c r="W266" s="13">
        <f t="shared" si="7"/>
        <v>0.04901706384</v>
      </c>
      <c r="X266" s="13">
        <f t="shared" si="8"/>
        <v>-0.00001697462406</v>
      </c>
      <c r="Y266" s="14"/>
      <c r="Z266" s="30"/>
      <c r="AA266" s="30"/>
    </row>
    <row r="267" ht="12.75" customHeight="1">
      <c r="A267" s="4">
        <v>1892.07</v>
      </c>
      <c r="B267" s="5">
        <v>5.54</v>
      </c>
      <c r="C267" s="6">
        <v>0.2317</v>
      </c>
      <c r="D267" s="6">
        <f t="shared" si="9"/>
        <v>0.2317</v>
      </c>
      <c r="E267" s="5">
        <v>0.3575</v>
      </c>
      <c r="F267" s="5">
        <v>7.231071736</v>
      </c>
      <c r="G267" s="6">
        <f t="shared" si="10"/>
        <v>1892.541667</v>
      </c>
      <c r="H267" s="7">
        <f>H261*6/12+H273*6/12</f>
        <v>3.675</v>
      </c>
      <c r="I267" s="6">
        <f t="shared" si="1"/>
        <v>233.4422976</v>
      </c>
      <c r="J267" s="6">
        <f t="shared" si="2"/>
        <v>9.763281651</v>
      </c>
      <c r="K267" s="8">
        <f t="shared" si="11"/>
        <v>759.8234178</v>
      </c>
      <c r="L267" s="6">
        <f t="shared" si="12"/>
        <v>15.06419159</v>
      </c>
      <c r="M267" s="8">
        <f t="shared" si="3"/>
        <v>49.03192633</v>
      </c>
      <c r="N267" s="29">
        <f t="shared" si="14"/>
        <v>19.21188643</v>
      </c>
      <c r="O267" s="9"/>
      <c r="P267" s="10">
        <f t="shared" si="15"/>
        <v>23.88278858</v>
      </c>
      <c r="Q267" s="10"/>
      <c r="R267" s="31">
        <f t="shared" si="16"/>
        <v>-0.02099810176</v>
      </c>
      <c r="S267" s="7">
        <f t="shared" si="4"/>
        <v>1.002025605</v>
      </c>
      <c r="T267" s="7">
        <f t="shared" si="13"/>
        <v>4.75711944</v>
      </c>
      <c r="U267" s="13">
        <f t="shared" si="5"/>
        <v>0.07687902407</v>
      </c>
      <c r="V267" s="13">
        <f t="shared" si="6"/>
        <v>0.02534567199</v>
      </c>
      <c r="W267" s="13">
        <f t="shared" si="7"/>
        <v>0.05153335209</v>
      </c>
      <c r="X267" s="13">
        <f t="shared" si="8"/>
        <v>-0.00001720309026</v>
      </c>
      <c r="Y267" s="14"/>
      <c r="Z267" s="30"/>
      <c r="AA267" s="30"/>
    </row>
    <row r="268" ht="12.75" customHeight="1">
      <c r="A268" s="4">
        <v>1892.08</v>
      </c>
      <c r="B268" s="5">
        <v>5.62</v>
      </c>
      <c r="C268" s="6">
        <v>0.2333</v>
      </c>
      <c r="D268" s="6">
        <f t="shared" si="9"/>
        <v>0.3133</v>
      </c>
      <c r="E268" s="5">
        <v>0.36</v>
      </c>
      <c r="F268" s="5">
        <v>7.326212727</v>
      </c>
      <c r="G268" s="6">
        <f t="shared" si="10"/>
        <v>1892.625</v>
      </c>
      <c r="H268" s="7">
        <f>H261*5/12+H273*7/12</f>
        <v>3.6875</v>
      </c>
      <c r="I268" s="6">
        <f t="shared" si="1"/>
        <v>233.7379576</v>
      </c>
      <c r="J268" s="6">
        <f t="shared" si="2"/>
        <v>9.703036569</v>
      </c>
      <c r="K268" s="8">
        <f t="shared" si="11"/>
        <v>763.4175921</v>
      </c>
      <c r="L268" s="6">
        <f t="shared" si="12"/>
        <v>14.97253821</v>
      </c>
      <c r="M268" s="8">
        <f t="shared" si="3"/>
        <v>48.90219451</v>
      </c>
      <c r="N268" s="29">
        <f t="shared" si="14"/>
        <v>19.2043038</v>
      </c>
      <c r="O268" s="9"/>
      <c r="P268" s="10">
        <f t="shared" si="15"/>
        <v>23.84698501</v>
      </c>
      <c r="Q268" s="10"/>
      <c r="R268" s="31">
        <f t="shared" si="16"/>
        <v>-0.02071509095</v>
      </c>
      <c r="S268" s="7">
        <f t="shared" si="4"/>
        <v>1.002036628</v>
      </c>
      <c r="T268" s="7">
        <f t="shared" si="13"/>
        <v>4.704852579</v>
      </c>
      <c r="U268" s="13">
        <f t="shared" si="5"/>
        <v>0.08081104989</v>
      </c>
      <c r="V268" s="13">
        <f t="shared" si="6"/>
        <v>0.02787049919</v>
      </c>
      <c r="W268" s="13">
        <f t="shared" si="7"/>
        <v>0.0529405507</v>
      </c>
      <c r="X268" s="13">
        <f t="shared" si="8"/>
        <v>-0.00001743152873</v>
      </c>
      <c r="Y268" s="14"/>
      <c r="Z268" s="30"/>
      <c r="AA268" s="30"/>
    </row>
    <row r="269" ht="12.75" customHeight="1">
      <c r="A269" s="4">
        <v>1892.09</v>
      </c>
      <c r="B269" s="5">
        <v>5.48</v>
      </c>
      <c r="C269" s="6">
        <v>0.235</v>
      </c>
      <c r="D269" s="6">
        <f t="shared" si="9"/>
        <v>0.095</v>
      </c>
      <c r="E269" s="5">
        <v>0.3625</v>
      </c>
      <c r="F269" s="5">
        <v>7.326212727</v>
      </c>
      <c r="G269" s="6">
        <f t="shared" si="10"/>
        <v>1892.708333</v>
      </c>
      <c r="H269" s="7">
        <f>H261*4/12+H273*8/12</f>
        <v>3.7</v>
      </c>
      <c r="I269" s="6">
        <f t="shared" si="1"/>
        <v>227.9153039</v>
      </c>
      <c r="J269" s="6">
        <f t="shared" si="2"/>
        <v>9.773740221</v>
      </c>
      <c r="K269" s="8">
        <f t="shared" si="11"/>
        <v>747.0602608</v>
      </c>
      <c r="L269" s="6">
        <f t="shared" si="12"/>
        <v>15.07651417</v>
      </c>
      <c r="M269" s="8">
        <f t="shared" si="3"/>
        <v>49.4177636</v>
      </c>
      <c r="N269" s="29">
        <f t="shared" si="14"/>
        <v>18.69427181</v>
      </c>
      <c r="O269" s="9"/>
      <c r="P269" s="10">
        <f t="shared" si="15"/>
        <v>23.19198491</v>
      </c>
      <c r="Q269" s="10"/>
      <c r="R269" s="31">
        <f t="shared" si="16"/>
        <v>-0.01677451143</v>
      </c>
      <c r="S269" s="7">
        <f t="shared" si="4"/>
        <v>1.002047651</v>
      </c>
      <c r="T269" s="7">
        <f t="shared" si="13"/>
        <v>4.714434615</v>
      </c>
      <c r="U269" s="13">
        <f t="shared" si="5"/>
        <v>0.0824666445</v>
      </c>
      <c r="V269" s="13">
        <f t="shared" si="6"/>
        <v>0.02665126432</v>
      </c>
      <c r="W269" s="13">
        <f t="shared" si="7"/>
        <v>0.05581538017</v>
      </c>
      <c r="X269" s="13">
        <f t="shared" si="8"/>
        <v>-0.00001765993951</v>
      </c>
      <c r="Y269" s="14"/>
      <c r="Z269" s="30"/>
      <c r="AA269" s="30"/>
    </row>
    <row r="270" ht="12.75" customHeight="1">
      <c r="A270" s="4">
        <v>1892.1</v>
      </c>
      <c r="B270" s="5">
        <v>5.59</v>
      </c>
      <c r="C270" s="6">
        <v>0.2367</v>
      </c>
      <c r="D270" s="6">
        <f t="shared" si="9"/>
        <v>0.3467</v>
      </c>
      <c r="E270" s="5">
        <v>0.365</v>
      </c>
      <c r="F270" s="5">
        <v>7.326212727</v>
      </c>
      <c r="G270" s="6">
        <f t="shared" si="10"/>
        <v>1892.791667</v>
      </c>
      <c r="H270" s="7">
        <f>H261*3/12+H273*9/12</f>
        <v>3.7125</v>
      </c>
      <c r="I270" s="6">
        <f t="shared" si="1"/>
        <v>232.4902461</v>
      </c>
      <c r="J270" s="6">
        <f t="shared" si="2"/>
        <v>9.844443874</v>
      </c>
      <c r="K270" s="8">
        <f t="shared" si="11"/>
        <v>764.745004</v>
      </c>
      <c r="L270" s="6">
        <f t="shared" si="12"/>
        <v>15.18049013</v>
      </c>
      <c r="M270" s="8">
        <f t="shared" si="3"/>
        <v>49.934155</v>
      </c>
      <c r="N270" s="29">
        <f t="shared" si="14"/>
        <v>19.04021492</v>
      </c>
      <c r="O270" s="9"/>
      <c r="P270" s="10">
        <f t="shared" si="15"/>
        <v>23.59682128</v>
      </c>
      <c r="Q270" s="10"/>
      <c r="R270" s="31">
        <f t="shared" si="16"/>
        <v>-0.01697152068</v>
      </c>
      <c r="S270" s="7">
        <f t="shared" si="4"/>
        <v>1.002058674</v>
      </c>
      <c r="T270" s="7">
        <f t="shared" si="13"/>
        <v>4.724088133</v>
      </c>
      <c r="U270" s="13">
        <f t="shared" si="5"/>
        <v>0.06957556491</v>
      </c>
      <c r="V270" s="13">
        <f t="shared" si="6"/>
        <v>0.01973224446</v>
      </c>
      <c r="W270" s="13">
        <f t="shared" si="7"/>
        <v>0.04984332045</v>
      </c>
      <c r="X270" s="13">
        <f t="shared" si="8"/>
        <v>-0.00001788832262</v>
      </c>
      <c r="Y270" s="14"/>
      <c r="Z270" s="30"/>
      <c r="AA270" s="30"/>
    </row>
    <row r="271" ht="12.75" customHeight="1">
      <c r="A271" s="4">
        <v>1892.11</v>
      </c>
      <c r="B271" s="5">
        <v>5.57</v>
      </c>
      <c r="C271" s="6">
        <v>0.2383</v>
      </c>
      <c r="D271" s="6">
        <f t="shared" si="9"/>
        <v>0.2183</v>
      </c>
      <c r="E271" s="5">
        <v>0.3675</v>
      </c>
      <c r="F271" s="5">
        <v>7.51650281</v>
      </c>
      <c r="G271" s="6">
        <f t="shared" si="10"/>
        <v>1892.875</v>
      </c>
      <c r="H271" s="7">
        <f>H261*2/12+H273*10/12</f>
        <v>3.725</v>
      </c>
      <c r="I271" s="6">
        <f t="shared" si="1"/>
        <v>225.7937026</v>
      </c>
      <c r="J271" s="6">
        <f t="shared" si="2"/>
        <v>9.660078874</v>
      </c>
      <c r="K271" s="8">
        <f t="shared" si="11"/>
        <v>745.3655955</v>
      </c>
      <c r="L271" s="6">
        <f t="shared" si="12"/>
        <v>14.89751987</v>
      </c>
      <c r="M271" s="8">
        <f t="shared" si="3"/>
        <v>49.17807115</v>
      </c>
      <c r="N271" s="29">
        <f t="shared" si="14"/>
        <v>18.46331269</v>
      </c>
      <c r="O271" s="9"/>
      <c r="P271" s="10">
        <f t="shared" si="15"/>
        <v>22.85880722</v>
      </c>
      <c r="Q271" s="10"/>
      <c r="R271" s="31">
        <f t="shared" si="16"/>
        <v>-0.01205952689</v>
      </c>
      <c r="S271" s="7">
        <f t="shared" si="4"/>
        <v>1.002069696</v>
      </c>
      <c r="T271" s="7">
        <f t="shared" si="13"/>
        <v>4.61397082</v>
      </c>
      <c r="U271" s="13">
        <f t="shared" si="5"/>
        <v>0.07202588337</v>
      </c>
      <c r="V271" s="13">
        <f t="shared" si="6"/>
        <v>0.02572772211</v>
      </c>
      <c r="W271" s="13">
        <f t="shared" si="7"/>
        <v>0.04629816126</v>
      </c>
      <c r="X271" s="13">
        <f t="shared" si="8"/>
        <v>-0.00001811667809</v>
      </c>
      <c r="Y271" s="14"/>
      <c r="Z271" s="30"/>
      <c r="AA271" s="30"/>
    </row>
    <row r="272" ht="12.75" customHeight="1">
      <c r="A272" s="4">
        <v>1892.12</v>
      </c>
      <c r="B272" s="5">
        <v>5.51</v>
      </c>
      <c r="C272" s="6">
        <v>0.24</v>
      </c>
      <c r="D272" s="6">
        <f t="shared" si="9"/>
        <v>0.18</v>
      </c>
      <c r="E272" s="5">
        <v>0.37</v>
      </c>
      <c r="F272" s="5">
        <v>7.611651901</v>
      </c>
      <c r="G272" s="6">
        <f t="shared" si="10"/>
        <v>1892.958333</v>
      </c>
      <c r="H272" s="7">
        <f>H261*1/12+H273*11/12</f>
        <v>3.7375</v>
      </c>
      <c r="I272" s="6">
        <f t="shared" si="1"/>
        <v>220.5693353</v>
      </c>
      <c r="J272" s="6">
        <f t="shared" si="2"/>
        <v>9.607375764</v>
      </c>
      <c r="K272" s="8">
        <f t="shared" si="11"/>
        <v>730.7623846</v>
      </c>
      <c r="L272" s="6">
        <f t="shared" si="12"/>
        <v>14.81137097</v>
      </c>
      <c r="M272" s="8">
        <f t="shared" si="3"/>
        <v>49.07115831</v>
      </c>
      <c r="N272" s="29">
        <f t="shared" si="14"/>
        <v>18.01300925</v>
      </c>
      <c r="O272" s="9"/>
      <c r="P272" s="10">
        <f t="shared" si="15"/>
        <v>22.28136209</v>
      </c>
      <c r="Q272" s="10"/>
      <c r="R272" s="31">
        <f t="shared" si="16"/>
        <v>-0.008686892999</v>
      </c>
      <c r="S272" s="7">
        <f t="shared" si="4"/>
        <v>1.002080718</v>
      </c>
      <c r="T272" s="7">
        <f t="shared" si="13"/>
        <v>4.565724242</v>
      </c>
      <c r="U272" s="13">
        <f t="shared" si="5"/>
        <v>0.0708144196</v>
      </c>
      <c r="V272" s="13">
        <f t="shared" si="6"/>
        <v>0.02585311813</v>
      </c>
      <c r="W272" s="13">
        <f t="shared" si="7"/>
        <v>0.04496130147</v>
      </c>
      <c r="X272" s="13">
        <f t="shared" si="8"/>
        <v>-0.00001834500595</v>
      </c>
      <c r="Y272" s="14"/>
      <c r="Z272" s="30"/>
      <c r="AA272" s="30"/>
    </row>
    <row r="273" ht="12.75" customHeight="1">
      <c r="A273" s="4">
        <v>1893.01</v>
      </c>
      <c r="B273" s="5">
        <v>5.61</v>
      </c>
      <c r="C273" s="6">
        <v>0.2408</v>
      </c>
      <c r="D273" s="6">
        <f t="shared" si="9"/>
        <v>0.3408</v>
      </c>
      <c r="E273" s="5">
        <v>0.3608</v>
      </c>
      <c r="F273" s="5">
        <v>7.897091074</v>
      </c>
      <c r="G273" s="6">
        <f t="shared" si="10"/>
        <v>1893.041667</v>
      </c>
      <c r="H273" s="7">
        <v>3.75</v>
      </c>
      <c r="I273" s="6">
        <f t="shared" si="1"/>
        <v>216.4552725</v>
      </c>
      <c r="J273" s="6">
        <f t="shared" si="2"/>
        <v>9.29098567</v>
      </c>
      <c r="K273" s="8">
        <f t="shared" si="11"/>
        <v>719.6973358</v>
      </c>
      <c r="L273" s="6">
        <f t="shared" si="12"/>
        <v>13.92104497</v>
      </c>
      <c r="M273" s="8">
        <f t="shared" si="3"/>
        <v>46.28641689</v>
      </c>
      <c r="N273" s="29">
        <f t="shared" si="14"/>
        <v>17.65664371</v>
      </c>
      <c r="O273" s="9"/>
      <c r="P273" s="10">
        <f t="shared" si="15"/>
        <v>21.82018974</v>
      </c>
      <c r="Q273" s="10"/>
      <c r="R273" s="31">
        <f t="shared" si="16"/>
        <v>-0.004102154836</v>
      </c>
      <c r="S273" s="7">
        <f t="shared" si="4"/>
        <v>1.003469689</v>
      </c>
      <c r="T273" s="7">
        <f t="shared" si="13"/>
        <v>4.409853432</v>
      </c>
      <c r="U273" s="13">
        <f t="shared" si="5"/>
        <v>0.07695105906</v>
      </c>
      <c r="V273" s="13">
        <f t="shared" si="6"/>
        <v>0.02848047384</v>
      </c>
      <c r="W273" s="13">
        <f t="shared" si="7"/>
        <v>0.04847058523</v>
      </c>
      <c r="X273" s="13">
        <f t="shared" si="8"/>
        <v>-0.000141936834</v>
      </c>
      <c r="Y273" s="14"/>
      <c r="Z273" s="30"/>
      <c r="AA273" s="30"/>
    </row>
    <row r="274" ht="12.75" customHeight="1">
      <c r="A274" s="4">
        <v>1893.02</v>
      </c>
      <c r="B274" s="5">
        <v>5.51</v>
      </c>
      <c r="C274" s="6">
        <v>0.2417</v>
      </c>
      <c r="D274" s="6">
        <f t="shared" si="9"/>
        <v>0.1417</v>
      </c>
      <c r="E274" s="5">
        <v>0.3517</v>
      </c>
      <c r="F274" s="5">
        <v>7.992232066</v>
      </c>
      <c r="G274" s="6">
        <f t="shared" si="10"/>
        <v>1893.125</v>
      </c>
      <c r="H274" s="7">
        <f>H273*11/12+H285*1/12</f>
        <v>3.745833333</v>
      </c>
      <c r="I274" s="6">
        <f t="shared" si="1"/>
        <v>210.0660974</v>
      </c>
      <c r="J274" s="6">
        <f t="shared" si="2"/>
        <v>9.214696144</v>
      </c>
      <c r="K274" s="8">
        <f t="shared" si="11"/>
        <v>701.0069948</v>
      </c>
      <c r="L274" s="6">
        <f t="shared" si="12"/>
        <v>13.40839319</v>
      </c>
      <c r="M274" s="8">
        <f t="shared" si="3"/>
        <v>44.74485663</v>
      </c>
      <c r="N274" s="29">
        <f t="shared" si="14"/>
        <v>17.12519385</v>
      </c>
      <c r="O274" s="9"/>
      <c r="P274" s="10">
        <f t="shared" si="15"/>
        <v>21.14892073</v>
      </c>
      <c r="Q274" s="10"/>
      <c r="R274" s="31">
        <f t="shared" si="16"/>
        <v>-0.002058381759</v>
      </c>
      <c r="S274" s="7">
        <f t="shared" si="4"/>
        <v>1.003466284</v>
      </c>
      <c r="T274" s="7">
        <f t="shared" si="13"/>
        <v>4.372476407</v>
      </c>
      <c r="U274" s="13">
        <f t="shared" si="5"/>
        <v>0.07950455644</v>
      </c>
      <c r="V274" s="13">
        <f t="shared" si="6"/>
        <v>0.02956672504</v>
      </c>
      <c r="W274" s="13">
        <f t="shared" si="7"/>
        <v>0.04993783141</v>
      </c>
      <c r="X274" s="13">
        <f t="shared" si="8"/>
        <v>-0.0001408770409</v>
      </c>
      <c r="Y274" s="14"/>
      <c r="Z274" s="30"/>
      <c r="AA274" s="30"/>
    </row>
    <row r="275" ht="12.75" customHeight="1">
      <c r="A275" s="4">
        <v>1893.03</v>
      </c>
      <c r="B275" s="5">
        <v>5.31</v>
      </c>
      <c r="C275" s="6">
        <v>0.2425</v>
      </c>
      <c r="D275" s="6">
        <f t="shared" si="9"/>
        <v>0.0425</v>
      </c>
      <c r="E275" s="5">
        <v>0.3425</v>
      </c>
      <c r="F275" s="5">
        <v>7.801941983</v>
      </c>
      <c r="G275" s="6">
        <f t="shared" si="10"/>
        <v>1893.208333</v>
      </c>
      <c r="H275" s="7">
        <f>H273*10/12+H285*2/12</f>
        <v>3.741666667</v>
      </c>
      <c r="I275" s="6">
        <f t="shared" si="1"/>
        <v>207.3787531</v>
      </c>
      <c r="J275" s="6">
        <f t="shared" si="2"/>
        <v>9.470686934</v>
      </c>
      <c r="K275" s="8">
        <f t="shared" si="11"/>
        <v>694.6728183</v>
      </c>
      <c r="L275" s="6">
        <f t="shared" si="12"/>
        <v>13.37612485</v>
      </c>
      <c r="M275" s="8">
        <f t="shared" si="3"/>
        <v>44.8070509</v>
      </c>
      <c r="N275" s="29">
        <f t="shared" si="14"/>
        <v>16.89958903</v>
      </c>
      <c r="O275" s="9"/>
      <c r="P275" s="10">
        <f t="shared" si="15"/>
        <v>20.86175045</v>
      </c>
      <c r="Q275" s="10"/>
      <c r="R275" s="31">
        <f t="shared" si="16"/>
        <v>-0.00266498396</v>
      </c>
      <c r="S275" s="7">
        <f t="shared" si="4"/>
        <v>1.003462879</v>
      </c>
      <c r="T275" s="7">
        <f t="shared" si="13"/>
        <v>4.494647416</v>
      </c>
      <c r="U275" s="13">
        <f t="shared" si="5"/>
        <v>0.0801542257</v>
      </c>
      <c r="V275" s="13">
        <f t="shared" si="6"/>
        <v>0.03039212595</v>
      </c>
      <c r="W275" s="13">
        <f t="shared" si="7"/>
        <v>0.04976209975</v>
      </c>
      <c r="X275" s="13">
        <f t="shared" si="8"/>
        <v>-0.0001398172675</v>
      </c>
      <c r="Y275" s="14"/>
      <c r="Z275" s="30"/>
      <c r="AA275" s="30"/>
    </row>
    <row r="276" ht="12.75" customHeight="1">
      <c r="A276" s="4">
        <v>1893.04</v>
      </c>
      <c r="B276" s="5">
        <v>5.31</v>
      </c>
      <c r="C276" s="6">
        <v>0.2433</v>
      </c>
      <c r="D276" s="6">
        <f t="shared" si="9"/>
        <v>0.2433</v>
      </c>
      <c r="E276" s="5">
        <v>0.3333</v>
      </c>
      <c r="F276" s="5">
        <v>7.706792893</v>
      </c>
      <c r="G276" s="6">
        <f t="shared" si="10"/>
        <v>1893.291667</v>
      </c>
      <c r="H276" s="7">
        <f>H273*9/12+H285*3/12</f>
        <v>3.7375</v>
      </c>
      <c r="I276" s="6">
        <f t="shared" si="1"/>
        <v>209.9390787</v>
      </c>
      <c r="J276" s="6">
        <f t="shared" si="2"/>
        <v>9.619242534</v>
      </c>
      <c r="K276" s="8">
        <f t="shared" si="11"/>
        <v>705.9345354</v>
      </c>
      <c r="L276" s="6">
        <f t="shared" si="12"/>
        <v>13.177532</v>
      </c>
      <c r="M276" s="8">
        <f t="shared" si="3"/>
        <v>44.31035417</v>
      </c>
      <c r="N276" s="29">
        <f t="shared" si="14"/>
        <v>17.10254158</v>
      </c>
      <c r="O276" s="9"/>
      <c r="P276" s="10">
        <f t="shared" si="15"/>
        <v>21.1040348</v>
      </c>
      <c r="Q276" s="10"/>
      <c r="R276" s="31">
        <f t="shared" si="16"/>
        <v>-0.003588799163</v>
      </c>
      <c r="S276" s="7">
        <f t="shared" si="4"/>
        <v>1.003459474</v>
      </c>
      <c r="T276" s="7">
        <f t="shared" si="13"/>
        <v>4.565895512</v>
      </c>
      <c r="U276" s="13">
        <f t="shared" si="5"/>
        <v>0.07431920692</v>
      </c>
      <c r="V276" s="13">
        <f t="shared" si="6"/>
        <v>0.02898466452</v>
      </c>
      <c r="W276" s="13">
        <f t="shared" si="7"/>
        <v>0.04533454241</v>
      </c>
      <c r="X276" s="13">
        <f t="shared" si="8"/>
        <v>-0.0001387575138</v>
      </c>
      <c r="Y276" s="14"/>
      <c r="Z276" s="30"/>
      <c r="AA276" s="30"/>
    </row>
    <row r="277" ht="12.75" customHeight="1">
      <c r="A277" s="4">
        <v>1893.05</v>
      </c>
      <c r="B277" s="5">
        <v>4.84</v>
      </c>
      <c r="C277" s="6">
        <v>0.2442</v>
      </c>
      <c r="D277" s="6">
        <f t="shared" si="9"/>
        <v>-0.2258</v>
      </c>
      <c r="E277" s="5">
        <v>0.3242</v>
      </c>
      <c r="F277" s="5">
        <v>7.611651901</v>
      </c>
      <c r="G277" s="6">
        <f t="shared" si="10"/>
        <v>1893.375</v>
      </c>
      <c r="H277" s="7">
        <f>H273*8/12+H285*4/12</f>
        <v>3.733333333</v>
      </c>
      <c r="I277" s="6">
        <f t="shared" si="1"/>
        <v>193.7487446</v>
      </c>
      <c r="J277" s="6">
        <f t="shared" si="2"/>
        <v>9.77550484</v>
      </c>
      <c r="K277" s="8">
        <f t="shared" si="11"/>
        <v>654.2326613</v>
      </c>
      <c r="L277" s="6">
        <f t="shared" si="12"/>
        <v>12.97796343</v>
      </c>
      <c r="M277" s="8">
        <f t="shared" si="3"/>
        <v>43.82277454</v>
      </c>
      <c r="N277" s="29">
        <f t="shared" si="14"/>
        <v>15.78098731</v>
      </c>
      <c r="O277" s="9"/>
      <c r="P277" s="10">
        <f t="shared" si="15"/>
        <v>19.47376764</v>
      </c>
      <c r="Q277" s="10"/>
      <c r="R277" s="31">
        <f t="shared" si="16"/>
        <v>0.001080460642</v>
      </c>
      <c r="S277" s="7">
        <f t="shared" si="4"/>
        <v>1.003456069</v>
      </c>
      <c r="T277" s="7">
        <f t="shared" si="13"/>
        <v>4.638959445</v>
      </c>
      <c r="U277" s="13">
        <f t="shared" si="5"/>
        <v>0.08329609491</v>
      </c>
      <c r="V277" s="13">
        <f t="shared" si="6"/>
        <v>0.02993018559</v>
      </c>
      <c r="W277" s="13">
        <f t="shared" si="7"/>
        <v>0.05336590932</v>
      </c>
      <c r="X277" s="13">
        <f t="shared" si="8"/>
        <v>-0.0001376977798</v>
      </c>
      <c r="Y277" s="14"/>
      <c r="Z277" s="30"/>
      <c r="AA277" s="30"/>
    </row>
    <row r="278" ht="12.75" customHeight="1">
      <c r="A278" s="4">
        <v>1893.06</v>
      </c>
      <c r="B278" s="5">
        <v>4.61</v>
      </c>
      <c r="C278" s="6">
        <v>0.245</v>
      </c>
      <c r="D278" s="6">
        <f t="shared" si="9"/>
        <v>0.015</v>
      </c>
      <c r="E278" s="5">
        <v>0.315</v>
      </c>
      <c r="F278" s="5">
        <v>7.421361818</v>
      </c>
      <c r="G278" s="6">
        <f t="shared" si="10"/>
        <v>1893.458333</v>
      </c>
      <c r="H278" s="7">
        <f>H273*7/12+H285*5/12</f>
        <v>3.729166667</v>
      </c>
      <c r="I278" s="6">
        <f t="shared" si="1"/>
        <v>189.273483</v>
      </c>
      <c r="J278" s="6">
        <f t="shared" si="2"/>
        <v>10.05900289</v>
      </c>
      <c r="K278" s="8">
        <f t="shared" si="11"/>
        <v>641.9515412</v>
      </c>
      <c r="L278" s="6">
        <f t="shared" si="12"/>
        <v>12.93300372</v>
      </c>
      <c r="M278" s="8">
        <f t="shared" si="3"/>
        <v>43.86436778</v>
      </c>
      <c r="N278" s="29">
        <f t="shared" si="14"/>
        <v>15.41650386</v>
      </c>
      <c r="O278" s="9"/>
      <c r="P278" s="10">
        <f t="shared" si="15"/>
        <v>19.02923582</v>
      </c>
      <c r="Q278" s="10"/>
      <c r="R278" s="31">
        <f t="shared" si="16"/>
        <v>0.003033680296</v>
      </c>
      <c r="S278" s="7">
        <f t="shared" si="4"/>
        <v>1.003452664</v>
      </c>
      <c r="T278" s="7">
        <f t="shared" si="13"/>
        <v>4.774349998</v>
      </c>
      <c r="U278" s="13">
        <f t="shared" si="5"/>
        <v>0.07962343258</v>
      </c>
      <c r="V278" s="13">
        <f t="shared" si="6"/>
        <v>0.02718448253</v>
      </c>
      <c r="W278" s="13">
        <f t="shared" si="7"/>
        <v>0.05243895005</v>
      </c>
      <c r="X278" s="13">
        <f t="shared" si="8"/>
        <v>-0.0001366380655</v>
      </c>
      <c r="Y278" s="14"/>
      <c r="Z278" s="30"/>
      <c r="AA278" s="30"/>
    </row>
    <row r="279" ht="12.75" customHeight="1">
      <c r="A279" s="4">
        <v>1893.07</v>
      </c>
      <c r="B279" s="5">
        <v>4.18</v>
      </c>
      <c r="C279" s="6">
        <v>0.2458</v>
      </c>
      <c r="D279" s="6">
        <f t="shared" si="9"/>
        <v>-0.1842</v>
      </c>
      <c r="E279" s="5">
        <v>0.3058</v>
      </c>
      <c r="F279" s="5">
        <v>7.231071736</v>
      </c>
      <c r="G279" s="6">
        <f t="shared" si="10"/>
        <v>1893.541667</v>
      </c>
      <c r="H279" s="7">
        <f>H273*6/12+H285*6/12</f>
        <v>3.725</v>
      </c>
      <c r="I279" s="6">
        <f t="shared" si="1"/>
        <v>176.1351632</v>
      </c>
      <c r="J279" s="6">
        <f t="shared" si="2"/>
        <v>10.3574218</v>
      </c>
      <c r="K279" s="8">
        <f t="shared" si="11"/>
        <v>600.3182162</v>
      </c>
      <c r="L279" s="6">
        <f t="shared" si="12"/>
        <v>12.88567773</v>
      </c>
      <c r="M279" s="8">
        <f t="shared" si="3"/>
        <v>43.91801687</v>
      </c>
      <c r="N279" s="29">
        <f t="shared" si="14"/>
        <v>14.34985418</v>
      </c>
      <c r="O279" s="9"/>
      <c r="P279" s="10">
        <f t="shared" si="15"/>
        <v>17.72505987</v>
      </c>
      <c r="Q279" s="10"/>
      <c r="R279" s="31">
        <f t="shared" si="16"/>
        <v>0.007334390772</v>
      </c>
      <c r="S279" s="7">
        <f t="shared" si="4"/>
        <v>1.003449259</v>
      </c>
      <c r="T279" s="7">
        <f t="shared" si="13"/>
        <v>4.916907963</v>
      </c>
      <c r="U279" s="13">
        <f t="shared" si="5"/>
        <v>0.08223393161</v>
      </c>
      <c r="V279" s="13">
        <f t="shared" si="6"/>
        <v>0.02437981247</v>
      </c>
      <c r="W279" s="13">
        <f t="shared" si="7"/>
        <v>0.05785411914</v>
      </c>
      <c r="X279" s="13">
        <f t="shared" si="8"/>
        <v>-0.0001355783708</v>
      </c>
      <c r="Y279" s="14"/>
      <c r="Z279" s="30"/>
      <c r="AA279" s="30"/>
    </row>
    <row r="280" ht="12.75" customHeight="1">
      <c r="A280" s="4">
        <v>1893.08</v>
      </c>
      <c r="B280" s="5">
        <v>4.08</v>
      </c>
      <c r="C280" s="6">
        <v>0.2467</v>
      </c>
      <c r="D280" s="6">
        <f t="shared" si="9"/>
        <v>0.1467</v>
      </c>
      <c r="E280" s="5">
        <v>0.2967</v>
      </c>
      <c r="F280" s="5">
        <v>6.945632562</v>
      </c>
      <c r="G280" s="6">
        <f t="shared" si="10"/>
        <v>1893.625</v>
      </c>
      <c r="H280" s="7">
        <f>H273*5/12+H285*7/12</f>
        <v>3.720833333</v>
      </c>
      <c r="I280" s="6">
        <f t="shared" si="1"/>
        <v>178.9867214</v>
      </c>
      <c r="J280" s="6">
        <f t="shared" si="2"/>
        <v>10.82255494</v>
      </c>
      <c r="K280" s="8">
        <f t="shared" si="11"/>
        <v>613.1109887</v>
      </c>
      <c r="L280" s="6">
        <f t="shared" si="12"/>
        <v>13.01601966</v>
      </c>
      <c r="M280" s="8">
        <f t="shared" si="3"/>
        <v>44.58579175</v>
      </c>
      <c r="N280" s="29">
        <f t="shared" si="14"/>
        <v>14.58805654</v>
      </c>
      <c r="O280" s="9"/>
      <c r="P280" s="10">
        <f t="shared" si="15"/>
        <v>18.03391274</v>
      </c>
      <c r="Q280" s="10"/>
      <c r="R280" s="31">
        <f t="shared" si="16"/>
        <v>0.002319739746</v>
      </c>
      <c r="S280" s="7">
        <f t="shared" si="4"/>
        <v>1.003445854</v>
      </c>
      <c r="T280" s="7">
        <f t="shared" si="13"/>
        <v>5.136630914</v>
      </c>
      <c r="U280" s="13">
        <f t="shared" si="5"/>
        <v>0.07689826785</v>
      </c>
      <c r="V280" s="13">
        <f t="shared" si="6"/>
        <v>0.02012417522</v>
      </c>
      <c r="W280" s="13">
        <f t="shared" si="7"/>
        <v>0.05677409263</v>
      </c>
      <c r="X280" s="13">
        <f t="shared" si="8"/>
        <v>-0.0001345186959</v>
      </c>
      <c r="Y280" s="14"/>
      <c r="Z280" s="30"/>
      <c r="AA280" s="30"/>
    </row>
    <row r="281" ht="12.75" customHeight="1">
      <c r="A281" s="4">
        <v>1893.09</v>
      </c>
      <c r="B281" s="5">
        <v>4.37</v>
      </c>
      <c r="C281" s="6">
        <v>0.2475</v>
      </c>
      <c r="D281" s="6">
        <f t="shared" si="9"/>
        <v>0.5375</v>
      </c>
      <c r="E281" s="5">
        <v>0.2875</v>
      </c>
      <c r="F281" s="5">
        <v>7.231071736</v>
      </c>
      <c r="G281" s="6">
        <f t="shared" si="10"/>
        <v>1893.708333</v>
      </c>
      <c r="H281" s="7">
        <f>H273*4/12+H285*8/12</f>
        <v>3.716666667</v>
      </c>
      <c r="I281" s="6">
        <f t="shared" si="1"/>
        <v>184.1413069</v>
      </c>
      <c r="J281" s="6">
        <f t="shared" si="2"/>
        <v>10.42905571</v>
      </c>
      <c r="K281" s="8">
        <f t="shared" si="11"/>
        <v>633.7448123</v>
      </c>
      <c r="L281" s="6">
        <f t="shared" si="12"/>
        <v>12.11455967</v>
      </c>
      <c r="M281" s="8">
        <f t="shared" si="3"/>
        <v>41.69373765</v>
      </c>
      <c r="N281" s="29">
        <f t="shared" si="14"/>
        <v>15.01206908</v>
      </c>
      <c r="O281" s="9"/>
      <c r="P281" s="10">
        <f t="shared" si="15"/>
        <v>18.56701455</v>
      </c>
      <c r="Q281" s="10"/>
      <c r="R281" s="31">
        <f t="shared" si="16"/>
        <v>0.005344300357</v>
      </c>
      <c r="S281" s="7">
        <f t="shared" si="4"/>
        <v>1.00344245</v>
      </c>
      <c r="T281" s="7">
        <f t="shared" si="13"/>
        <v>4.950869043</v>
      </c>
      <c r="U281" s="13">
        <f t="shared" si="5"/>
        <v>0.06995766175</v>
      </c>
      <c r="V281" s="13">
        <f t="shared" si="6"/>
        <v>0.02291964142</v>
      </c>
      <c r="W281" s="13">
        <f t="shared" si="7"/>
        <v>0.04703802033</v>
      </c>
      <c r="X281" s="13">
        <f t="shared" si="8"/>
        <v>-0.0001334590405</v>
      </c>
      <c r="Y281" s="14"/>
      <c r="Z281" s="30"/>
      <c r="AA281" s="30"/>
    </row>
    <row r="282" ht="12.75" customHeight="1">
      <c r="A282" s="4">
        <v>1893.1</v>
      </c>
      <c r="B282" s="5">
        <v>4.5</v>
      </c>
      <c r="C282" s="6">
        <v>0.2483</v>
      </c>
      <c r="D282" s="6">
        <f t="shared" si="9"/>
        <v>0.3783</v>
      </c>
      <c r="E282" s="5">
        <v>0.2783</v>
      </c>
      <c r="F282" s="5">
        <v>7.326212727</v>
      </c>
      <c r="G282" s="6">
        <f t="shared" si="10"/>
        <v>1893.791667</v>
      </c>
      <c r="H282" s="7">
        <f>H273*3/12+H285*9/12</f>
        <v>3.7125</v>
      </c>
      <c r="I282" s="6">
        <f t="shared" si="1"/>
        <v>187.1567276</v>
      </c>
      <c r="J282" s="6">
        <f t="shared" si="2"/>
        <v>10.32689233</v>
      </c>
      <c r="K282" s="8">
        <f t="shared" si="11"/>
        <v>647.0845231</v>
      </c>
      <c r="L282" s="6">
        <f t="shared" si="12"/>
        <v>11.57460385</v>
      </c>
      <c r="M282" s="8">
        <f t="shared" si="3"/>
        <v>40.01858284</v>
      </c>
      <c r="N282" s="29">
        <f t="shared" si="14"/>
        <v>15.27179415</v>
      </c>
      <c r="O282" s="9"/>
      <c r="P282" s="10">
        <f t="shared" si="15"/>
        <v>18.89753357</v>
      </c>
      <c r="Q282" s="10"/>
      <c r="R282" s="31">
        <f t="shared" si="16"/>
        <v>0.005529562016</v>
      </c>
      <c r="S282" s="7">
        <f t="shared" si="4"/>
        <v>1.003439045</v>
      </c>
      <c r="T282" s="7">
        <f t="shared" si="13"/>
        <v>4.903396959</v>
      </c>
      <c r="U282" s="13">
        <f t="shared" si="5"/>
        <v>0.06593592812</v>
      </c>
      <c r="V282" s="13">
        <f t="shared" si="6"/>
        <v>0.0253058203</v>
      </c>
      <c r="W282" s="13">
        <f t="shared" si="7"/>
        <v>0.04063010782</v>
      </c>
      <c r="X282" s="13">
        <f t="shared" si="8"/>
        <v>-0.0001323994049</v>
      </c>
      <c r="Y282" s="14"/>
      <c r="Z282" s="30"/>
      <c r="AA282" s="30"/>
    </row>
    <row r="283" ht="12.75" customHeight="1">
      <c r="A283" s="4">
        <v>1893.11</v>
      </c>
      <c r="B283" s="5">
        <v>4.57</v>
      </c>
      <c r="C283" s="6">
        <v>0.2492</v>
      </c>
      <c r="D283" s="6">
        <f t="shared" si="9"/>
        <v>0.3192</v>
      </c>
      <c r="E283" s="5">
        <v>0.2692</v>
      </c>
      <c r="F283" s="5">
        <v>7.135922645</v>
      </c>
      <c r="G283" s="6">
        <f t="shared" si="10"/>
        <v>1893.875</v>
      </c>
      <c r="H283" s="7">
        <f>H273*2/12+H285*10/12</f>
        <v>3.708333333</v>
      </c>
      <c r="I283" s="6">
        <f t="shared" si="1"/>
        <v>195.1365043</v>
      </c>
      <c r="J283" s="6">
        <f t="shared" si="2"/>
        <v>10.64070391</v>
      </c>
      <c r="K283" s="8">
        <f t="shared" si="11"/>
        <v>677.7399865</v>
      </c>
      <c r="L283" s="6">
        <f t="shared" si="12"/>
        <v>11.49469299</v>
      </c>
      <c r="M283" s="8">
        <f t="shared" si="3"/>
        <v>39.92288936</v>
      </c>
      <c r="N283" s="29">
        <f t="shared" si="14"/>
        <v>15.9424114</v>
      </c>
      <c r="O283" s="9"/>
      <c r="P283" s="10">
        <f t="shared" si="15"/>
        <v>19.73791773</v>
      </c>
      <c r="Q283" s="10"/>
      <c r="R283" s="31">
        <f t="shared" si="16"/>
        <v>0.001258378497</v>
      </c>
      <c r="S283" s="7">
        <f t="shared" si="4"/>
        <v>1.00343564</v>
      </c>
      <c r="T283" s="7">
        <f t="shared" si="13"/>
        <v>5.051466073</v>
      </c>
      <c r="U283" s="13">
        <f t="shared" si="5"/>
        <v>0.06308396429</v>
      </c>
      <c r="V283" s="13">
        <f t="shared" si="6"/>
        <v>0.02367209388</v>
      </c>
      <c r="W283" s="13">
        <f t="shared" si="7"/>
        <v>0.03941187041</v>
      </c>
      <c r="X283" s="13">
        <f t="shared" si="8"/>
        <v>-0.0001313397889</v>
      </c>
      <c r="Y283" s="14"/>
      <c r="Z283" s="30"/>
      <c r="AA283" s="30"/>
    </row>
    <row r="284" ht="12.75" customHeight="1">
      <c r="A284" s="4">
        <v>1893.12</v>
      </c>
      <c r="B284" s="5">
        <v>4.41</v>
      </c>
      <c r="C284" s="6">
        <v>0.25</v>
      </c>
      <c r="D284" s="6">
        <f t="shared" si="9"/>
        <v>0.09</v>
      </c>
      <c r="E284" s="5">
        <v>0.26</v>
      </c>
      <c r="F284" s="5">
        <v>7.040773554</v>
      </c>
      <c r="G284" s="6">
        <f t="shared" si="10"/>
        <v>1893.958333</v>
      </c>
      <c r="H284" s="7">
        <f>H273*1/12+H285*11/12</f>
        <v>3.704166667</v>
      </c>
      <c r="I284" s="6">
        <f t="shared" si="1"/>
        <v>190.849342</v>
      </c>
      <c r="J284" s="6">
        <f t="shared" si="2"/>
        <v>10.8191237</v>
      </c>
      <c r="K284" s="8">
        <f t="shared" si="11"/>
        <v>665.9813703</v>
      </c>
      <c r="L284" s="6">
        <f t="shared" si="12"/>
        <v>11.25188864</v>
      </c>
      <c r="M284" s="8">
        <f t="shared" si="3"/>
        <v>39.26420777</v>
      </c>
      <c r="N284" s="29">
        <f t="shared" si="14"/>
        <v>15.61269434</v>
      </c>
      <c r="O284" s="9"/>
      <c r="P284" s="10">
        <f t="shared" si="15"/>
        <v>19.34352063</v>
      </c>
      <c r="Q284" s="10"/>
      <c r="R284" s="31">
        <f t="shared" si="16"/>
        <v>0.0003074989232</v>
      </c>
      <c r="S284" s="7">
        <f t="shared" si="4"/>
        <v>1.003432235</v>
      </c>
      <c r="T284" s="7">
        <f t="shared" si="13"/>
        <v>5.137321195</v>
      </c>
      <c r="U284" s="13">
        <f t="shared" si="5"/>
        <v>0.07023861222</v>
      </c>
      <c r="V284" s="13">
        <f t="shared" si="6"/>
        <v>0.02216461985</v>
      </c>
      <c r="W284" s="13">
        <f t="shared" si="7"/>
        <v>0.04807399236</v>
      </c>
      <c r="X284" s="13">
        <f t="shared" si="8"/>
        <v>-0.0001302801925</v>
      </c>
      <c r="Y284" s="14"/>
      <c r="Z284" s="30"/>
      <c r="AA284" s="30"/>
    </row>
    <row r="285" ht="12.75" customHeight="1">
      <c r="A285" s="4">
        <v>1894.01</v>
      </c>
      <c r="B285" s="5">
        <v>4.32</v>
      </c>
      <c r="C285" s="6">
        <v>0.2467</v>
      </c>
      <c r="D285" s="6">
        <f t="shared" si="9"/>
        <v>0.1567</v>
      </c>
      <c r="E285" s="5">
        <v>0.2517</v>
      </c>
      <c r="F285" s="5">
        <v>6.850483471</v>
      </c>
      <c r="G285" s="6">
        <f t="shared" si="10"/>
        <v>1894.041667</v>
      </c>
      <c r="H285" s="7">
        <v>3.7</v>
      </c>
      <c r="I285" s="6">
        <f t="shared" si="1"/>
        <v>192.1476062</v>
      </c>
      <c r="J285" s="6">
        <f t="shared" si="2"/>
        <v>10.97287371</v>
      </c>
      <c r="K285" s="8">
        <f t="shared" si="11"/>
        <v>673.7026292</v>
      </c>
      <c r="L285" s="6">
        <f t="shared" si="12"/>
        <v>11.19526678</v>
      </c>
      <c r="M285" s="8">
        <f t="shared" si="3"/>
        <v>39.25253513</v>
      </c>
      <c r="N285" s="29">
        <f t="shared" si="14"/>
        <v>15.73986935</v>
      </c>
      <c r="O285" s="9"/>
      <c r="P285" s="10">
        <f t="shared" si="15"/>
        <v>19.51707033</v>
      </c>
      <c r="Q285" s="10"/>
      <c r="R285" s="31">
        <f t="shared" si="16"/>
        <v>-0.002831422459</v>
      </c>
      <c r="S285" s="7">
        <f t="shared" si="4"/>
        <v>1.004742949</v>
      </c>
      <c r="T285" s="7">
        <f t="shared" si="13"/>
        <v>5.298146001</v>
      </c>
      <c r="U285" s="13">
        <f t="shared" si="5"/>
        <v>0.06875576791</v>
      </c>
      <c r="V285" s="13">
        <f t="shared" si="6"/>
        <v>0.01686728883</v>
      </c>
      <c r="W285" s="13">
        <f t="shared" si="7"/>
        <v>0.05188847907</v>
      </c>
      <c r="X285" s="13">
        <f t="shared" si="8"/>
        <v>-0.0002461032725</v>
      </c>
      <c r="Y285" s="14"/>
      <c r="Z285" s="30"/>
      <c r="AA285" s="30"/>
    </row>
    <row r="286" ht="12.75" customHeight="1">
      <c r="A286" s="4">
        <v>1894.02</v>
      </c>
      <c r="B286" s="5">
        <v>4.38</v>
      </c>
      <c r="C286" s="6">
        <v>0.2433</v>
      </c>
      <c r="D286" s="6">
        <f t="shared" si="9"/>
        <v>0.3033</v>
      </c>
      <c r="E286" s="5">
        <v>0.2433</v>
      </c>
      <c r="F286" s="5">
        <v>6.755342479</v>
      </c>
      <c r="G286" s="6">
        <f t="shared" si="10"/>
        <v>1894.125</v>
      </c>
      <c r="H286" s="7">
        <f>H285*11/12+H297*1/12</f>
        <v>3.68</v>
      </c>
      <c r="I286" s="6">
        <f t="shared" si="1"/>
        <v>197.5600799</v>
      </c>
      <c r="J286" s="6">
        <f t="shared" si="2"/>
        <v>10.97405649</v>
      </c>
      <c r="K286" s="8">
        <f t="shared" si="11"/>
        <v>695.8861064</v>
      </c>
      <c r="L286" s="6">
        <f t="shared" si="12"/>
        <v>10.97405649</v>
      </c>
      <c r="M286" s="8">
        <f t="shared" si="3"/>
        <v>38.65504331</v>
      </c>
      <c r="N286" s="29">
        <f t="shared" si="14"/>
        <v>16.2027366</v>
      </c>
      <c r="O286" s="9"/>
      <c r="P286" s="10">
        <f t="shared" si="15"/>
        <v>20.10579074</v>
      </c>
      <c r="Q286" s="10"/>
      <c r="R286" s="31">
        <f t="shared" si="16"/>
        <v>-0.005802921444</v>
      </c>
      <c r="S286" s="7">
        <f t="shared" si="4"/>
        <v>1.004727838</v>
      </c>
      <c r="T286" s="7">
        <f t="shared" si="13"/>
        <v>5.398246854</v>
      </c>
      <c r="U286" s="13">
        <f t="shared" si="5"/>
        <v>0.06044716139</v>
      </c>
      <c r="V286" s="13">
        <f t="shared" si="6"/>
        <v>0.01289199019</v>
      </c>
      <c r="W286" s="13">
        <f t="shared" si="7"/>
        <v>0.0475551712</v>
      </c>
      <c r="X286" s="13">
        <f t="shared" si="8"/>
        <v>-0.0002440280106</v>
      </c>
      <c r="Y286" s="14"/>
      <c r="Z286" s="30"/>
      <c r="AA286" s="30"/>
    </row>
    <row r="287" ht="12.75" customHeight="1">
      <c r="A287" s="4">
        <v>1894.03</v>
      </c>
      <c r="B287" s="5">
        <v>4.51</v>
      </c>
      <c r="C287" s="6">
        <v>0.24</v>
      </c>
      <c r="D287" s="6">
        <f t="shared" si="9"/>
        <v>0.37</v>
      </c>
      <c r="E287" s="5">
        <v>0.235</v>
      </c>
      <c r="F287" s="5">
        <v>6.565052397</v>
      </c>
      <c r="G287" s="6">
        <f t="shared" si="10"/>
        <v>1894.208333</v>
      </c>
      <c r="H287" s="7">
        <f>H285*10/12+H297*2/12</f>
        <v>3.66</v>
      </c>
      <c r="I287" s="6">
        <f t="shared" si="1"/>
        <v>209.3200354</v>
      </c>
      <c r="J287" s="6">
        <f t="shared" si="2"/>
        <v>11.13898193</v>
      </c>
      <c r="K287" s="8">
        <f t="shared" si="11"/>
        <v>740.5790669</v>
      </c>
      <c r="L287" s="6">
        <f t="shared" si="12"/>
        <v>10.9069198</v>
      </c>
      <c r="M287" s="8">
        <f t="shared" si="3"/>
        <v>38.58893142</v>
      </c>
      <c r="N287" s="29">
        <f t="shared" si="14"/>
        <v>17.18762209</v>
      </c>
      <c r="O287" s="9"/>
      <c r="P287" s="10">
        <f t="shared" si="15"/>
        <v>21.34101665</v>
      </c>
      <c r="Q287" s="10"/>
      <c r="R287" s="31">
        <f t="shared" si="16"/>
        <v>-0.01190507166</v>
      </c>
      <c r="S287" s="7">
        <f t="shared" si="4"/>
        <v>1.00471273</v>
      </c>
      <c r="T287" s="7">
        <f t="shared" si="13"/>
        <v>5.580978518</v>
      </c>
      <c r="U287" s="13">
        <f t="shared" si="5"/>
        <v>0.05519267465</v>
      </c>
      <c r="V287" s="13">
        <f t="shared" si="6"/>
        <v>0.01089638514</v>
      </c>
      <c r="W287" s="13">
        <f t="shared" si="7"/>
        <v>0.0442962895</v>
      </c>
      <c r="X287" s="13">
        <f t="shared" si="8"/>
        <v>-0.000241952934</v>
      </c>
      <c r="Y287" s="14"/>
      <c r="Z287" s="30"/>
      <c r="AA287" s="30"/>
    </row>
    <row r="288" ht="12.75" customHeight="1">
      <c r="A288" s="4">
        <v>1894.04</v>
      </c>
      <c r="B288" s="5">
        <v>4.57</v>
      </c>
      <c r="C288" s="6">
        <v>0.2367</v>
      </c>
      <c r="D288" s="6">
        <f t="shared" si="9"/>
        <v>0.2967</v>
      </c>
      <c r="E288" s="5">
        <v>0.2267</v>
      </c>
      <c r="F288" s="5">
        <v>6.565052397</v>
      </c>
      <c r="G288" s="6">
        <f t="shared" si="10"/>
        <v>1894.291667</v>
      </c>
      <c r="H288" s="7">
        <f>H285*9/12+H297*3/12</f>
        <v>3.64</v>
      </c>
      <c r="I288" s="6">
        <f t="shared" si="1"/>
        <v>212.1047809</v>
      </c>
      <c r="J288" s="6">
        <f t="shared" si="2"/>
        <v>10.98582093</v>
      </c>
      <c r="K288" s="8">
        <f t="shared" si="11"/>
        <v>753.6705671</v>
      </c>
      <c r="L288" s="6">
        <f t="shared" si="12"/>
        <v>10.52169668</v>
      </c>
      <c r="M288" s="8">
        <f t="shared" si="3"/>
        <v>37.3866778</v>
      </c>
      <c r="N288" s="29">
        <f t="shared" si="14"/>
        <v>17.43484908</v>
      </c>
      <c r="O288" s="9"/>
      <c r="P288" s="10">
        <f t="shared" si="15"/>
        <v>21.65977828</v>
      </c>
      <c r="Q288" s="10"/>
      <c r="R288" s="31">
        <f t="shared" si="16"/>
        <v>-0.01051478339</v>
      </c>
      <c r="S288" s="7">
        <f t="shared" si="4"/>
        <v>1.004697623</v>
      </c>
      <c r="T288" s="7">
        <f t="shared" si="13"/>
        <v>5.607280163</v>
      </c>
      <c r="U288" s="13">
        <f t="shared" si="5"/>
        <v>0.05757125259</v>
      </c>
      <c r="V288" s="13">
        <f t="shared" si="6"/>
        <v>0.01180773552</v>
      </c>
      <c r="W288" s="13">
        <f t="shared" si="7"/>
        <v>0.04576351707</v>
      </c>
      <c r="X288" s="13">
        <f t="shared" si="8"/>
        <v>-0.0002398780429</v>
      </c>
      <c r="Y288" s="14"/>
      <c r="Z288" s="30"/>
      <c r="AA288" s="30"/>
    </row>
    <row r="289" ht="12.75" customHeight="1">
      <c r="A289" s="4">
        <v>1894.05</v>
      </c>
      <c r="B289" s="5">
        <v>4.4</v>
      </c>
      <c r="C289" s="6">
        <v>0.2333</v>
      </c>
      <c r="D289" s="6">
        <f t="shared" si="9"/>
        <v>0.0633</v>
      </c>
      <c r="E289" s="5">
        <v>0.2183</v>
      </c>
      <c r="F289" s="5">
        <v>6.565052397</v>
      </c>
      <c r="G289" s="6">
        <f t="shared" si="10"/>
        <v>1894.375</v>
      </c>
      <c r="H289" s="7">
        <f>H285*8/12+H297*4/12</f>
        <v>3.62</v>
      </c>
      <c r="I289" s="6">
        <f t="shared" si="1"/>
        <v>204.2146687</v>
      </c>
      <c r="J289" s="6">
        <f t="shared" si="2"/>
        <v>10.82801868</v>
      </c>
      <c r="K289" s="8">
        <f t="shared" si="11"/>
        <v>728.8409425</v>
      </c>
      <c r="L289" s="6">
        <f t="shared" si="12"/>
        <v>10.13183231</v>
      </c>
      <c r="M289" s="8">
        <f t="shared" si="3"/>
        <v>36.16044949</v>
      </c>
      <c r="N289" s="29">
        <f t="shared" si="14"/>
        <v>16.80875192</v>
      </c>
      <c r="O289" s="9"/>
      <c r="P289" s="10">
        <f t="shared" si="15"/>
        <v>20.89676944</v>
      </c>
      <c r="Q289" s="10"/>
      <c r="R289" s="31">
        <f t="shared" si="16"/>
        <v>-0.006114954823</v>
      </c>
      <c r="S289" s="7">
        <f t="shared" si="4"/>
        <v>1.004682519</v>
      </c>
      <c r="T289" s="7">
        <f t="shared" si="13"/>
        <v>5.633621054</v>
      </c>
      <c r="U289" s="13">
        <f t="shared" si="5"/>
        <v>0.06177939943</v>
      </c>
      <c r="V289" s="13">
        <f t="shared" si="6"/>
        <v>0.01392042974</v>
      </c>
      <c r="W289" s="13">
        <f t="shared" si="7"/>
        <v>0.04785896969</v>
      </c>
      <c r="X289" s="13">
        <f t="shared" si="8"/>
        <v>-0.0002378033377</v>
      </c>
      <c r="Y289" s="14"/>
      <c r="Z289" s="30"/>
      <c r="AA289" s="30"/>
    </row>
    <row r="290" ht="12.75" customHeight="1">
      <c r="A290" s="4">
        <v>1894.06</v>
      </c>
      <c r="B290" s="5">
        <v>4.34</v>
      </c>
      <c r="C290" s="6">
        <v>0.23</v>
      </c>
      <c r="D290" s="6">
        <f t="shared" si="9"/>
        <v>0.17</v>
      </c>
      <c r="E290" s="5">
        <v>0.21</v>
      </c>
      <c r="F290" s="5">
        <v>6.565052397</v>
      </c>
      <c r="G290" s="6">
        <f t="shared" si="10"/>
        <v>1894.458333</v>
      </c>
      <c r="H290" s="7">
        <f>H285*7/12+H297*5/12</f>
        <v>3.6</v>
      </c>
      <c r="I290" s="6">
        <f t="shared" si="1"/>
        <v>201.4299232</v>
      </c>
      <c r="J290" s="6">
        <f t="shared" si="2"/>
        <v>10.67485768</v>
      </c>
      <c r="K290" s="8">
        <f t="shared" si="11"/>
        <v>722.0770777</v>
      </c>
      <c r="L290" s="6">
        <f t="shared" si="12"/>
        <v>9.746609186</v>
      </c>
      <c r="M290" s="8">
        <f t="shared" si="3"/>
        <v>34.93921344</v>
      </c>
      <c r="N290" s="29">
        <f t="shared" si="14"/>
        <v>16.6063197</v>
      </c>
      <c r="O290" s="9"/>
      <c r="P290" s="10">
        <f t="shared" si="15"/>
        <v>20.66103103</v>
      </c>
      <c r="Q290" s="10"/>
      <c r="R290" s="31">
        <f t="shared" si="16"/>
        <v>-0.005189733128</v>
      </c>
      <c r="S290" s="7">
        <f t="shared" si="4"/>
        <v>1.004667417</v>
      </c>
      <c r="T290" s="7">
        <f t="shared" si="13"/>
        <v>5.660000591</v>
      </c>
      <c r="U290" s="13">
        <f t="shared" si="5"/>
        <v>0.06338137569</v>
      </c>
      <c r="V290" s="13">
        <f t="shared" si="6"/>
        <v>0.01367931608</v>
      </c>
      <c r="W290" s="13">
        <f t="shared" si="7"/>
        <v>0.04970205961</v>
      </c>
      <c r="X290" s="13">
        <f t="shared" si="8"/>
        <v>-0.0002357288188</v>
      </c>
      <c r="Y290" s="14"/>
      <c r="Z290" s="30"/>
      <c r="AA290" s="30"/>
    </row>
    <row r="291" ht="12.75" customHeight="1">
      <c r="A291" s="4">
        <v>1894.07</v>
      </c>
      <c r="B291" s="5">
        <v>4.25</v>
      </c>
      <c r="C291" s="6">
        <v>0.2267</v>
      </c>
      <c r="D291" s="6">
        <f t="shared" si="9"/>
        <v>0.1367</v>
      </c>
      <c r="E291" s="5">
        <v>0.2017</v>
      </c>
      <c r="F291" s="5">
        <v>6.565052397</v>
      </c>
      <c r="G291" s="6">
        <f t="shared" si="10"/>
        <v>1894.541667</v>
      </c>
      <c r="H291" s="7">
        <f>H285*6/12+H297*6/12</f>
        <v>3.58</v>
      </c>
      <c r="I291" s="6">
        <f t="shared" si="1"/>
        <v>197.252805</v>
      </c>
      <c r="J291" s="6">
        <f t="shared" si="2"/>
        <v>10.52169668</v>
      </c>
      <c r="K291" s="8">
        <f t="shared" si="11"/>
        <v>710.2462718</v>
      </c>
      <c r="L291" s="6">
        <f t="shared" si="12"/>
        <v>9.361386061</v>
      </c>
      <c r="M291" s="8">
        <f t="shared" si="3"/>
        <v>33.70745248</v>
      </c>
      <c r="N291" s="29">
        <f t="shared" si="14"/>
        <v>16.28967971</v>
      </c>
      <c r="O291" s="9"/>
      <c r="P291" s="10">
        <f t="shared" si="15"/>
        <v>20.28546527</v>
      </c>
      <c r="Q291" s="10"/>
      <c r="R291" s="31">
        <f t="shared" si="16"/>
        <v>-0.002770020673</v>
      </c>
      <c r="S291" s="7">
        <f t="shared" si="4"/>
        <v>1.004652316</v>
      </c>
      <c r="T291" s="7">
        <f t="shared" si="13"/>
        <v>5.686418172</v>
      </c>
      <c r="U291" s="13">
        <f t="shared" si="5"/>
        <v>0.06990550227</v>
      </c>
      <c r="V291" s="13">
        <f t="shared" si="6"/>
        <v>0.01344036265</v>
      </c>
      <c r="W291" s="13">
        <f t="shared" si="7"/>
        <v>0.05646513962</v>
      </c>
      <c r="X291" s="13">
        <f t="shared" si="8"/>
        <v>-0.0002336544863</v>
      </c>
      <c r="Y291" s="14"/>
      <c r="Z291" s="30"/>
      <c r="AA291" s="30"/>
    </row>
    <row r="292" ht="12.75" customHeight="1">
      <c r="A292" s="4">
        <v>1894.08</v>
      </c>
      <c r="B292" s="5">
        <v>4.41</v>
      </c>
      <c r="C292" s="6">
        <v>0.2233</v>
      </c>
      <c r="D292" s="6">
        <f t="shared" si="9"/>
        <v>0.3833</v>
      </c>
      <c r="E292" s="5">
        <v>0.1933</v>
      </c>
      <c r="F292" s="5">
        <v>6.755342479</v>
      </c>
      <c r="G292" s="6">
        <f t="shared" si="10"/>
        <v>1894.625</v>
      </c>
      <c r="H292" s="7">
        <f>H285*5/12+H297*7/12</f>
        <v>3.56</v>
      </c>
      <c r="I292" s="6">
        <f t="shared" si="1"/>
        <v>198.9132311</v>
      </c>
      <c r="J292" s="6">
        <f t="shared" si="2"/>
        <v>10.07195567</v>
      </c>
      <c r="K292" s="8">
        <f t="shared" si="11"/>
        <v>719.2471185</v>
      </c>
      <c r="L292" s="6">
        <f t="shared" si="12"/>
        <v>8.71880444</v>
      </c>
      <c r="M292" s="8">
        <f t="shared" si="3"/>
        <v>31.52618322</v>
      </c>
      <c r="N292" s="29">
        <f t="shared" si="14"/>
        <v>16.45777707</v>
      </c>
      <c r="O292" s="9"/>
      <c r="P292" s="10">
        <f t="shared" si="15"/>
        <v>20.51054955</v>
      </c>
      <c r="Q292" s="10"/>
      <c r="R292" s="31">
        <f t="shared" si="16"/>
        <v>-0.0004167757894</v>
      </c>
      <c r="S292" s="7">
        <f t="shared" si="4"/>
        <v>1.004637218</v>
      </c>
      <c r="T292" s="7">
        <f t="shared" si="13"/>
        <v>5.551948244</v>
      </c>
      <c r="U292" s="13">
        <f t="shared" si="5"/>
        <v>0.07128751878</v>
      </c>
      <c r="V292" s="13">
        <f t="shared" si="6"/>
        <v>0.01491516792</v>
      </c>
      <c r="W292" s="13">
        <f t="shared" si="7"/>
        <v>0.05637235086</v>
      </c>
      <c r="X292" s="13">
        <f t="shared" si="8"/>
        <v>-0.0002315803407</v>
      </c>
      <c r="Y292" s="14"/>
      <c r="Z292" s="30"/>
      <c r="AA292" s="30"/>
    </row>
    <row r="293" ht="12.75" customHeight="1">
      <c r="A293" s="4">
        <v>1894.09</v>
      </c>
      <c r="B293" s="5">
        <v>4.48</v>
      </c>
      <c r="C293" s="6">
        <v>0.22</v>
      </c>
      <c r="D293" s="6">
        <f t="shared" si="9"/>
        <v>0.29</v>
      </c>
      <c r="E293" s="5">
        <v>0.185</v>
      </c>
      <c r="F293" s="5">
        <v>6.850483471</v>
      </c>
      <c r="G293" s="6">
        <f t="shared" si="10"/>
        <v>1894.708333</v>
      </c>
      <c r="H293" s="7">
        <f>H285*4/12+H297*8/12</f>
        <v>3.54</v>
      </c>
      <c r="I293" s="6">
        <f t="shared" si="1"/>
        <v>199.2641842</v>
      </c>
      <c r="J293" s="6">
        <f t="shared" si="2"/>
        <v>9.785294758</v>
      </c>
      <c r="K293" s="8">
        <f t="shared" si="11"/>
        <v>723.4646645</v>
      </c>
      <c r="L293" s="6">
        <f t="shared" si="12"/>
        <v>8.228543319</v>
      </c>
      <c r="M293" s="8">
        <f t="shared" si="3"/>
        <v>29.87521494</v>
      </c>
      <c r="N293" s="29">
        <f t="shared" si="14"/>
        <v>16.52231544</v>
      </c>
      <c r="O293" s="9"/>
      <c r="P293" s="10">
        <f t="shared" si="15"/>
        <v>20.60726507</v>
      </c>
      <c r="Q293" s="10"/>
      <c r="R293" s="31">
        <f t="shared" si="16"/>
        <v>0.001976862353</v>
      </c>
      <c r="S293" s="7">
        <f t="shared" si="4"/>
        <v>1.004622122</v>
      </c>
      <c r="T293" s="7">
        <f t="shared" si="13"/>
        <v>5.500229622</v>
      </c>
      <c r="U293" s="13">
        <f t="shared" si="5"/>
        <v>0.07445238349</v>
      </c>
      <c r="V293" s="13">
        <f t="shared" si="6"/>
        <v>0.01492595411</v>
      </c>
      <c r="W293" s="13">
        <f t="shared" si="7"/>
        <v>0.05952642938</v>
      </c>
      <c r="X293" s="13">
        <f t="shared" si="8"/>
        <v>-0.0002295063822</v>
      </c>
      <c r="Y293" s="14"/>
      <c r="Z293" s="30"/>
      <c r="AA293" s="30"/>
    </row>
    <row r="294" ht="12.75" customHeight="1">
      <c r="A294" s="4">
        <v>1894.1</v>
      </c>
      <c r="B294" s="5">
        <v>4.34</v>
      </c>
      <c r="C294" s="6">
        <v>0.2167</v>
      </c>
      <c r="D294" s="6">
        <f t="shared" si="9"/>
        <v>0.0767</v>
      </c>
      <c r="E294" s="5">
        <v>0.1767</v>
      </c>
      <c r="F294" s="5">
        <v>6.660193388</v>
      </c>
      <c r="G294" s="6">
        <f t="shared" si="10"/>
        <v>1894.791667</v>
      </c>
      <c r="H294" s="7">
        <f>H285*3/12+H297*9/12</f>
        <v>3.52</v>
      </c>
      <c r="I294" s="6">
        <f t="shared" si="1"/>
        <v>198.5524928</v>
      </c>
      <c r="J294" s="6">
        <f t="shared" si="2"/>
        <v>9.913899815</v>
      </c>
      <c r="K294" s="8">
        <f t="shared" si="11"/>
        <v>723.8802576</v>
      </c>
      <c r="L294" s="6">
        <f t="shared" si="12"/>
        <v>8.083922923</v>
      </c>
      <c r="M294" s="8">
        <f t="shared" si="3"/>
        <v>29.47226763</v>
      </c>
      <c r="N294" s="29">
        <f t="shared" si="14"/>
        <v>16.50290421</v>
      </c>
      <c r="O294" s="9"/>
      <c r="P294" s="10">
        <f t="shared" si="15"/>
        <v>20.60291484</v>
      </c>
      <c r="Q294" s="10"/>
      <c r="R294" s="31">
        <f t="shared" si="16"/>
        <v>0.0005772497777</v>
      </c>
      <c r="S294" s="7">
        <f t="shared" si="4"/>
        <v>1.004607027</v>
      </c>
      <c r="T294" s="7">
        <f t="shared" si="13"/>
        <v>5.683527174</v>
      </c>
      <c r="U294" s="13">
        <f t="shared" si="5"/>
        <v>0.08090851315</v>
      </c>
      <c r="V294" s="13">
        <f t="shared" si="6"/>
        <v>0.01183858249</v>
      </c>
      <c r="W294" s="13">
        <f t="shared" si="7"/>
        <v>0.06906993065</v>
      </c>
      <c r="X294" s="13">
        <f t="shared" si="8"/>
        <v>-0.0002274326111</v>
      </c>
      <c r="Y294" s="14"/>
      <c r="Z294" s="30"/>
      <c r="AA294" s="30"/>
    </row>
    <row r="295" ht="12.75" customHeight="1">
      <c r="A295" s="4">
        <v>1894.11</v>
      </c>
      <c r="B295" s="5">
        <v>4.34</v>
      </c>
      <c r="C295" s="6">
        <v>0.2133</v>
      </c>
      <c r="D295" s="6">
        <f t="shared" si="9"/>
        <v>0.2133</v>
      </c>
      <c r="E295" s="5">
        <v>0.1683</v>
      </c>
      <c r="F295" s="5">
        <v>6.660193388</v>
      </c>
      <c r="G295" s="6">
        <f t="shared" si="10"/>
        <v>1894.875</v>
      </c>
      <c r="H295" s="7">
        <f>H285*2/12+H297*10/12</f>
        <v>3.5</v>
      </c>
      <c r="I295" s="6">
        <f t="shared" si="1"/>
        <v>198.5524928</v>
      </c>
      <c r="J295" s="6">
        <f t="shared" si="2"/>
        <v>9.75835178</v>
      </c>
      <c r="K295" s="8">
        <f t="shared" si="11"/>
        <v>726.8449976</v>
      </c>
      <c r="L295" s="6">
        <f t="shared" si="12"/>
        <v>7.699627775</v>
      </c>
      <c r="M295" s="8">
        <f t="shared" si="3"/>
        <v>28.18617813</v>
      </c>
      <c r="N295" s="29">
        <f t="shared" si="14"/>
        <v>16.54278445</v>
      </c>
      <c r="O295" s="9"/>
      <c r="P295" s="10">
        <f t="shared" si="15"/>
        <v>20.67227635</v>
      </c>
      <c r="Q295" s="10"/>
      <c r="R295" s="31">
        <f t="shared" si="16"/>
        <v>0.002824663669</v>
      </c>
      <c r="S295" s="7">
        <f t="shared" si="4"/>
        <v>1.004591935</v>
      </c>
      <c r="T295" s="7">
        <f t="shared" si="13"/>
        <v>5.709711339</v>
      </c>
      <c r="U295" s="13">
        <f t="shared" si="5"/>
        <v>0.08406461338</v>
      </c>
      <c r="V295" s="13">
        <f t="shared" si="6"/>
        <v>0.009312358492</v>
      </c>
      <c r="W295" s="13">
        <f t="shared" si="7"/>
        <v>0.07475225489</v>
      </c>
      <c r="X295" s="13">
        <f t="shared" si="8"/>
        <v>-0.0002253590277</v>
      </c>
      <c r="Y295" s="14"/>
      <c r="Z295" s="30"/>
      <c r="AA295" s="30"/>
    </row>
    <row r="296" ht="12.75" customHeight="1">
      <c r="A296" s="4">
        <v>1894.12</v>
      </c>
      <c r="B296" s="5">
        <v>4.3</v>
      </c>
      <c r="C296" s="6">
        <v>0.21</v>
      </c>
      <c r="D296" s="6">
        <f t="shared" si="9"/>
        <v>0.17</v>
      </c>
      <c r="E296" s="5">
        <v>0.16</v>
      </c>
      <c r="F296" s="5">
        <v>6.565052397</v>
      </c>
      <c r="G296" s="6">
        <f t="shared" si="10"/>
        <v>1894.958333</v>
      </c>
      <c r="H296" s="7">
        <f>H285*1/12+H297*11/12</f>
        <v>3.48</v>
      </c>
      <c r="I296" s="6">
        <f t="shared" si="1"/>
        <v>199.5734262</v>
      </c>
      <c r="J296" s="6">
        <f t="shared" si="2"/>
        <v>9.746609186</v>
      </c>
      <c r="K296" s="8">
        <f t="shared" si="11"/>
        <v>733.5556486</v>
      </c>
      <c r="L296" s="6">
        <f t="shared" si="12"/>
        <v>7.425987951</v>
      </c>
      <c r="M296" s="8">
        <f t="shared" si="3"/>
        <v>27.2950939</v>
      </c>
      <c r="N296" s="29">
        <f t="shared" si="14"/>
        <v>16.67246633</v>
      </c>
      <c r="O296" s="9"/>
      <c r="P296" s="10">
        <f t="shared" si="15"/>
        <v>20.85501361</v>
      </c>
      <c r="Q296" s="10"/>
      <c r="R296" s="31">
        <f t="shared" si="16"/>
        <v>0.002265509078</v>
      </c>
      <c r="S296" s="7">
        <f t="shared" si="4"/>
        <v>1.004576845</v>
      </c>
      <c r="T296" s="7">
        <f t="shared" si="13"/>
        <v>5.81905528</v>
      </c>
      <c r="U296" s="13">
        <f t="shared" si="5"/>
        <v>0.08446367646</v>
      </c>
      <c r="V296" s="13">
        <f t="shared" si="6"/>
        <v>0.007634070197</v>
      </c>
      <c r="W296" s="13">
        <f t="shared" si="7"/>
        <v>0.07682960627</v>
      </c>
      <c r="X296" s="13">
        <f t="shared" si="8"/>
        <v>-0.0002232856325</v>
      </c>
      <c r="Y296" s="14"/>
      <c r="Z296" s="30"/>
      <c r="AA296" s="30"/>
    </row>
    <row r="297" ht="12.75" customHeight="1">
      <c r="A297" s="4">
        <v>1895.01</v>
      </c>
      <c r="B297" s="5">
        <v>4.25</v>
      </c>
      <c r="C297" s="6">
        <v>0.2083</v>
      </c>
      <c r="D297" s="6">
        <f t="shared" si="9"/>
        <v>0.1583</v>
      </c>
      <c r="E297" s="5">
        <v>0.1675</v>
      </c>
      <c r="F297" s="5">
        <v>6.565052397</v>
      </c>
      <c r="G297" s="6">
        <f t="shared" si="10"/>
        <v>1895.041667</v>
      </c>
      <c r="H297" s="7">
        <v>3.46</v>
      </c>
      <c r="I297" s="6">
        <f t="shared" si="1"/>
        <v>197.252805</v>
      </c>
      <c r="J297" s="6">
        <f t="shared" si="2"/>
        <v>9.667708064</v>
      </c>
      <c r="K297" s="8">
        <f t="shared" si="11"/>
        <v>727.9871651</v>
      </c>
      <c r="L297" s="6">
        <f t="shared" si="12"/>
        <v>7.774081137</v>
      </c>
      <c r="M297" s="8">
        <f t="shared" si="3"/>
        <v>28.69125886</v>
      </c>
      <c r="N297" s="29">
        <f t="shared" si="14"/>
        <v>16.52444394</v>
      </c>
      <c r="O297" s="9"/>
      <c r="P297" s="10">
        <f t="shared" si="15"/>
        <v>20.69216708</v>
      </c>
      <c r="Q297" s="10"/>
      <c r="R297" s="31">
        <f t="shared" si="16"/>
        <v>0.003002789152</v>
      </c>
      <c r="S297" s="7">
        <f t="shared" si="4"/>
        <v>1.00190571</v>
      </c>
      <c r="T297" s="7">
        <f t="shared" si="13"/>
        <v>5.845688193</v>
      </c>
      <c r="U297" s="13">
        <f t="shared" si="5"/>
        <v>0.08796999613</v>
      </c>
      <c r="V297" s="13">
        <f t="shared" si="6"/>
        <v>0.007409079987</v>
      </c>
      <c r="W297" s="13">
        <f t="shared" si="7"/>
        <v>0.08056091615</v>
      </c>
      <c r="X297" s="13">
        <f t="shared" si="8"/>
        <v>0.000134000873</v>
      </c>
      <c r="Y297" s="14"/>
      <c r="Z297" s="30"/>
      <c r="AA297" s="30"/>
    </row>
    <row r="298" ht="12.75" customHeight="1">
      <c r="A298" s="4">
        <v>1895.02</v>
      </c>
      <c r="B298" s="5">
        <v>4.19</v>
      </c>
      <c r="C298" s="6">
        <v>0.2067</v>
      </c>
      <c r="D298" s="6">
        <f t="shared" si="9"/>
        <v>0.1467</v>
      </c>
      <c r="E298" s="5">
        <v>0.175</v>
      </c>
      <c r="F298" s="5">
        <v>6.565052397</v>
      </c>
      <c r="G298" s="6">
        <f t="shared" si="10"/>
        <v>1895.125</v>
      </c>
      <c r="H298" s="7">
        <f>H297*11/12+H309*1/12</f>
        <v>3.471666667</v>
      </c>
      <c r="I298" s="6">
        <f t="shared" si="1"/>
        <v>194.4680595</v>
      </c>
      <c r="J298" s="6">
        <f t="shared" si="2"/>
        <v>9.593448185</v>
      </c>
      <c r="K298" s="8">
        <f t="shared" si="11"/>
        <v>720.6601884</v>
      </c>
      <c r="L298" s="6">
        <f t="shared" si="12"/>
        <v>8.122174322</v>
      </c>
      <c r="M298" s="8">
        <f t="shared" si="3"/>
        <v>30.09917255</v>
      </c>
      <c r="N298" s="29">
        <f t="shared" si="14"/>
        <v>16.33123769</v>
      </c>
      <c r="O298" s="9"/>
      <c r="P298" s="10">
        <f t="shared" si="15"/>
        <v>20.47204639</v>
      </c>
      <c r="Q298" s="10"/>
      <c r="R298" s="31">
        <f t="shared" si="16"/>
        <v>0.002485787819</v>
      </c>
      <c r="S298" s="7">
        <f t="shared" si="4"/>
        <v>1.001915969</v>
      </c>
      <c r="T298" s="7">
        <f t="shared" si="13"/>
        <v>5.856828382</v>
      </c>
      <c r="U298" s="13">
        <f t="shared" si="5"/>
        <v>0.09408334193</v>
      </c>
      <c r="V298" s="13">
        <f t="shared" si="6"/>
        <v>0.007544073683</v>
      </c>
      <c r="W298" s="13">
        <f t="shared" si="7"/>
        <v>0.08653926825</v>
      </c>
      <c r="X298" s="13">
        <f t="shared" si="8"/>
        <v>0.0001326375271</v>
      </c>
      <c r="Y298" s="14"/>
      <c r="Z298" s="30"/>
      <c r="AA298" s="30"/>
    </row>
    <row r="299" ht="12.75" customHeight="1">
      <c r="A299" s="4">
        <v>1895.03</v>
      </c>
      <c r="B299" s="5">
        <v>4.19</v>
      </c>
      <c r="C299" s="6">
        <v>0.205</v>
      </c>
      <c r="D299" s="6">
        <f t="shared" si="9"/>
        <v>0.205</v>
      </c>
      <c r="E299" s="5">
        <v>0.1825</v>
      </c>
      <c r="F299" s="5">
        <v>6.565052397</v>
      </c>
      <c r="G299" s="6">
        <f t="shared" si="10"/>
        <v>1895.208333</v>
      </c>
      <c r="H299" s="7">
        <f>H297*10/12+H309*2/12</f>
        <v>3.483333333</v>
      </c>
      <c r="I299" s="6">
        <f t="shared" si="1"/>
        <v>194.4680595</v>
      </c>
      <c r="J299" s="6">
        <f t="shared" si="2"/>
        <v>9.514547063</v>
      </c>
      <c r="K299" s="8">
        <f t="shared" si="11"/>
        <v>723.598441</v>
      </c>
      <c r="L299" s="6">
        <f t="shared" si="12"/>
        <v>8.470267507</v>
      </c>
      <c r="M299" s="8">
        <f t="shared" si="3"/>
        <v>31.51711587</v>
      </c>
      <c r="N299" s="29">
        <f t="shared" si="14"/>
        <v>16.36462543</v>
      </c>
      <c r="O299" s="9"/>
      <c r="P299" s="10">
        <f t="shared" si="15"/>
        <v>20.53464199</v>
      </c>
      <c r="Q299" s="10"/>
      <c r="R299" s="31">
        <f t="shared" si="16"/>
        <v>0.00449094402</v>
      </c>
      <c r="S299" s="7">
        <f t="shared" si="4"/>
        <v>1.001926227</v>
      </c>
      <c r="T299" s="7">
        <f t="shared" si="13"/>
        <v>5.868049883</v>
      </c>
      <c r="U299" s="13">
        <f t="shared" si="5"/>
        <v>0.0982633511</v>
      </c>
      <c r="V299" s="13">
        <f t="shared" si="6"/>
        <v>0.008816251759</v>
      </c>
      <c r="W299" s="13">
        <f t="shared" si="7"/>
        <v>0.08944709934</v>
      </c>
      <c r="X299" s="13">
        <f t="shared" si="8"/>
        <v>0.0001312742348</v>
      </c>
      <c r="Y299" s="14"/>
      <c r="Z299" s="30"/>
      <c r="AA299" s="30"/>
    </row>
    <row r="300" ht="12.75" customHeight="1">
      <c r="A300" s="4">
        <v>1895.04</v>
      </c>
      <c r="B300" s="5">
        <v>4.37</v>
      </c>
      <c r="C300" s="6">
        <v>0.2033</v>
      </c>
      <c r="D300" s="6">
        <f t="shared" si="9"/>
        <v>0.3833</v>
      </c>
      <c r="E300" s="5">
        <v>0.19</v>
      </c>
      <c r="F300" s="5">
        <v>6.850483471</v>
      </c>
      <c r="G300" s="6">
        <f t="shared" si="10"/>
        <v>1895.291667</v>
      </c>
      <c r="H300" s="7">
        <f>H297*9/12+H309*3/12</f>
        <v>3.495</v>
      </c>
      <c r="I300" s="6">
        <f t="shared" si="1"/>
        <v>194.3715368</v>
      </c>
      <c r="J300" s="6">
        <f t="shared" si="2"/>
        <v>9.042501929</v>
      </c>
      <c r="K300" s="8">
        <f t="shared" si="11"/>
        <v>726.043151</v>
      </c>
      <c r="L300" s="6">
        <f t="shared" si="12"/>
        <v>8.450936382</v>
      </c>
      <c r="M300" s="8">
        <f t="shared" si="3"/>
        <v>31.56709352</v>
      </c>
      <c r="N300" s="29">
        <f t="shared" si="14"/>
        <v>16.38754382</v>
      </c>
      <c r="O300" s="9"/>
      <c r="P300" s="10">
        <f t="shared" si="15"/>
        <v>20.5784534</v>
      </c>
      <c r="Q300" s="10"/>
      <c r="R300" s="31">
        <f t="shared" si="16"/>
        <v>0.007325555809</v>
      </c>
      <c r="S300" s="7">
        <f t="shared" si="4"/>
        <v>1.001936484</v>
      </c>
      <c r="T300" s="7">
        <f t="shared" si="13"/>
        <v>5.634384957</v>
      </c>
      <c r="U300" s="13">
        <f t="shared" si="5"/>
        <v>0.09687445684</v>
      </c>
      <c r="V300" s="13">
        <f t="shared" si="6"/>
        <v>0.01325179211</v>
      </c>
      <c r="W300" s="13">
        <f t="shared" si="7"/>
        <v>0.08362266473</v>
      </c>
      <c r="X300" s="13">
        <f t="shared" si="8"/>
        <v>0.0001299109961</v>
      </c>
      <c r="Y300" s="14"/>
      <c r="Z300" s="30"/>
      <c r="AA300" s="30"/>
    </row>
    <row r="301" ht="12.75" customHeight="1">
      <c r="A301" s="4">
        <v>1895.05</v>
      </c>
      <c r="B301" s="5">
        <v>4.61</v>
      </c>
      <c r="C301" s="6">
        <v>0.2017</v>
      </c>
      <c r="D301" s="6">
        <f t="shared" si="9"/>
        <v>0.4417</v>
      </c>
      <c r="E301" s="5">
        <v>0.1975</v>
      </c>
      <c r="F301" s="5">
        <v>6.945632562</v>
      </c>
      <c r="G301" s="6">
        <f t="shared" si="10"/>
        <v>1895.375</v>
      </c>
      <c r="H301" s="7">
        <f>H297*8/12+H309*4/12</f>
        <v>3.506666667</v>
      </c>
      <c r="I301" s="6">
        <f t="shared" si="1"/>
        <v>202.2374474</v>
      </c>
      <c r="J301" s="6">
        <f t="shared" si="2"/>
        <v>8.84843669</v>
      </c>
      <c r="K301" s="8">
        <f t="shared" si="11"/>
        <v>758.1793006</v>
      </c>
      <c r="L301" s="6">
        <f t="shared" si="12"/>
        <v>8.664185654</v>
      </c>
      <c r="M301" s="8">
        <f t="shared" si="3"/>
        <v>32.48165116</v>
      </c>
      <c r="N301" s="29">
        <f t="shared" si="14"/>
        <v>17.08036955</v>
      </c>
      <c r="O301" s="9"/>
      <c r="P301" s="10">
        <f t="shared" si="15"/>
        <v>21.46014977</v>
      </c>
      <c r="Q301" s="10"/>
      <c r="R301" s="31">
        <f t="shared" si="16"/>
        <v>0.008376111408</v>
      </c>
      <c r="S301" s="7">
        <f t="shared" si="4"/>
        <v>1.001946742</v>
      </c>
      <c r="T301" s="7">
        <f t="shared" si="13"/>
        <v>5.56796024</v>
      </c>
      <c r="U301" s="13">
        <f t="shared" si="5"/>
        <v>0.08821791804</v>
      </c>
      <c r="V301" s="13">
        <f t="shared" si="6"/>
        <v>0.0159428964</v>
      </c>
      <c r="W301" s="13">
        <f t="shared" si="7"/>
        <v>0.07227502163</v>
      </c>
      <c r="X301" s="13">
        <f t="shared" si="8"/>
        <v>0.0001285478111</v>
      </c>
      <c r="Y301" s="14"/>
      <c r="Z301" s="30"/>
      <c r="AA301" s="30"/>
    </row>
    <row r="302" ht="12.75" customHeight="1">
      <c r="A302" s="4">
        <v>1895.06</v>
      </c>
      <c r="B302" s="5">
        <v>4.7</v>
      </c>
      <c r="C302" s="6">
        <v>0.2</v>
      </c>
      <c r="D302" s="6">
        <f t="shared" si="9"/>
        <v>0.29</v>
      </c>
      <c r="E302" s="5">
        <v>0.205</v>
      </c>
      <c r="F302" s="5">
        <v>7.040773554</v>
      </c>
      <c r="G302" s="6">
        <f t="shared" si="10"/>
        <v>1895.458333</v>
      </c>
      <c r="H302" s="7">
        <f>H297*7/12+H309*5/12</f>
        <v>3.518333333</v>
      </c>
      <c r="I302" s="6">
        <f t="shared" si="1"/>
        <v>203.3995255</v>
      </c>
      <c r="J302" s="6">
        <f t="shared" si="2"/>
        <v>8.655298957</v>
      </c>
      <c r="K302" s="8">
        <f t="shared" si="11"/>
        <v>765.2399082</v>
      </c>
      <c r="L302" s="6">
        <f t="shared" si="12"/>
        <v>8.871681431</v>
      </c>
      <c r="M302" s="8">
        <f t="shared" si="3"/>
        <v>33.37748536</v>
      </c>
      <c r="N302" s="29">
        <f t="shared" si="14"/>
        <v>17.20741354</v>
      </c>
      <c r="O302" s="9"/>
      <c r="P302" s="10">
        <f t="shared" si="15"/>
        <v>21.62827321</v>
      </c>
      <c r="Q302" s="10"/>
      <c r="R302" s="31">
        <f t="shared" si="16"/>
        <v>0.011519127</v>
      </c>
      <c r="S302" s="7">
        <f t="shared" si="4"/>
        <v>1.001956998</v>
      </c>
      <c r="T302" s="7">
        <f t="shared" si="13"/>
        <v>5.503414077</v>
      </c>
      <c r="U302" s="13">
        <f t="shared" si="5"/>
        <v>0.08881905555</v>
      </c>
      <c r="V302" s="13">
        <f t="shared" si="6"/>
        <v>0.01745680142</v>
      </c>
      <c r="W302" s="13">
        <f t="shared" si="7"/>
        <v>0.07136225413</v>
      </c>
      <c r="X302" s="13">
        <f t="shared" si="8"/>
        <v>0.0001271846796</v>
      </c>
      <c r="Y302" s="14"/>
      <c r="Z302" s="30"/>
      <c r="AA302" s="30"/>
    </row>
    <row r="303" ht="12.75" customHeight="1">
      <c r="A303" s="4">
        <v>1895.07</v>
      </c>
      <c r="B303" s="5">
        <v>4.72</v>
      </c>
      <c r="C303" s="6">
        <v>0.1983</v>
      </c>
      <c r="D303" s="6">
        <f t="shared" si="9"/>
        <v>0.2183</v>
      </c>
      <c r="E303" s="5">
        <v>0.2125</v>
      </c>
      <c r="F303" s="5">
        <v>6.945632562</v>
      </c>
      <c r="G303" s="6">
        <f t="shared" si="10"/>
        <v>1895.541667</v>
      </c>
      <c r="H303" s="7">
        <f>H297*6/12+H309*6/12</f>
        <v>3.53</v>
      </c>
      <c r="I303" s="6">
        <f t="shared" si="1"/>
        <v>207.0630698</v>
      </c>
      <c r="J303" s="6">
        <f t="shared" si="2"/>
        <v>8.699281089</v>
      </c>
      <c r="K303" s="8">
        <f t="shared" si="11"/>
        <v>781.7504845</v>
      </c>
      <c r="L303" s="6">
        <f t="shared" si="12"/>
        <v>9.322225071</v>
      </c>
      <c r="M303" s="8">
        <f t="shared" si="3"/>
        <v>35.19533431</v>
      </c>
      <c r="N303" s="29">
        <f t="shared" si="14"/>
        <v>17.54601465</v>
      </c>
      <c r="O303" s="9"/>
      <c r="P303" s="10">
        <f t="shared" si="15"/>
        <v>22.06040315</v>
      </c>
      <c r="Q303" s="10"/>
      <c r="R303" s="31">
        <f t="shared" si="16"/>
        <v>0.007755338058</v>
      </c>
      <c r="S303" s="7">
        <f t="shared" si="4"/>
        <v>1.001967255</v>
      </c>
      <c r="T303" s="7">
        <f t="shared" si="13"/>
        <v>5.589717321</v>
      </c>
      <c r="U303" s="13">
        <f t="shared" si="5"/>
        <v>0.09019010633</v>
      </c>
      <c r="V303" s="13">
        <f t="shared" si="6"/>
        <v>0.01620272262</v>
      </c>
      <c r="W303" s="13">
        <f t="shared" si="7"/>
        <v>0.07398738371</v>
      </c>
      <c r="X303" s="13">
        <f t="shared" si="8"/>
        <v>0.0001258216016</v>
      </c>
      <c r="Y303" s="14"/>
      <c r="Z303" s="30"/>
      <c r="AA303" s="30"/>
    </row>
    <row r="304" ht="12.75" customHeight="1">
      <c r="A304" s="4">
        <v>1895.08</v>
      </c>
      <c r="B304" s="5">
        <v>4.79</v>
      </c>
      <c r="C304" s="6">
        <v>0.1967</v>
      </c>
      <c r="D304" s="6">
        <f t="shared" si="9"/>
        <v>0.2667</v>
      </c>
      <c r="E304" s="5">
        <v>0.22</v>
      </c>
      <c r="F304" s="5">
        <v>6.850483471</v>
      </c>
      <c r="G304" s="6">
        <f t="shared" si="10"/>
        <v>1895.625</v>
      </c>
      <c r="H304" s="7">
        <f>H297*5/12+H309*7/12</f>
        <v>3.541666667</v>
      </c>
      <c r="I304" s="6">
        <f t="shared" si="1"/>
        <v>213.0525541</v>
      </c>
      <c r="J304" s="6">
        <f t="shared" si="2"/>
        <v>8.748943086</v>
      </c>
      <c r="K304" s="8">
        <f t="shared" si="11"/>
        <v>807.115895</v>
      </c>
      <c r="L304" s="6">
        <f t="shared" si="12"/>
        <v>9.785294758</v>
      </c>
      <c r="M304" s="8">
        <f t="shared" si="3"/>
        <v>37.07004111</v>
      </c>
      <c r="N304" s="29">
        <f t="shared" si="14"/>
        <v>18.07407255</v>
      </c>
      <c r="O304" s="9"/>
      <c r="P304" s="10">
        <f t="shared" si="15"/>
        <v>22.72836964</v>
      </c>
      <c r="Q304" s="10"/>
      <c r="R304" s="31">
        <f t="shared" si="16"/>
        <v>0.004614326253</v>
      </c>
      <c r="S304" s="7">
        <f t="shared" si="4"/>
        <v>1.001977511</v>
      </c>
      <c r="T304" s="7">
        <f t="shared" si="13"/>
        <v>5.678504261</v>
      </c>
      <c r="U304" s="13">
        <f t="shared" si="5"/>
        <v>0.08976394337</v>
      </c>
      <c r="V304" s="13">
        <f t="shared" si="6"/>
        <v>0.01377013443</v>
      </c>
      <c r="W304" s="13">
        <f t="shared" si="7"/>
        <v>0.07599380894</v>
      </c>
      <c r="X304" s="13">
        <f t="shared" si="8"/>
        <v>0.0001244585771</v>
      </c>
      <c r="Y304" s="14"/>
      <c r="Z304" s="30"/>
      <c r="AA304" s="30"/>
    </row>
    <row r="305" ht="12.75" customHeight="1">
      <c r="A305" s="4">
        <v>1895.09</v>
      </c>
      <c r="B305" s="5">
        <v>4.82</v>
      </c>
      <c r="C305" s="6">
        <v>0.195</v>
      </c>
      <c r="D305" s="6">
        <f t="shared" si="9"/>
        <v>0.225</v>
      </c>
      <c r="E305" s="5">
        <v>0.2275</v>
      </c>
      <c r="F305" s="5">
        <v>6.850483471</v>
      </c>
      <c r="G305" s="6">
        <f t="shared" si="10"/>
        <v>1895.708333</v>
      </c>
      <c r="H305" s="7">
        <f>H297*4/12+H309*8/12</f>
        <v>3.553333333</v>
      </c>
      <c r="I305" s="6">
        <f t="shared" si="1"/>
        <v>214.3869124</v>
      </c>
      <c r="J305" s="6">
        <f t="shared" si="2"/>
        <v>8.673329445</v>
      </c>
      <c r="K305" s="8">
        <f t="shared" si="11"/>
        <v>814.9090287</v>
      </c>
      <c r="L305" s="6">
        <f t="shared" si="12"/>
        <v>10.11888435</v>
      </c>
      <c r="M305" s="8">
        <f t="shared" si="3"/>
        <v>38.46302988</v>
      </c>
      <c r="N305" s="29">
        <f t="shared" si="14"/>
        <v>18.20033595</v>
      </c>
      <c r="O305" s="9"/>
      <c r="P305" s="10">
        <f t="shared" si="15"/>
        <v>22.88866956</v>
      </c>
      <c r="Q305" s="10"/>
      <c r="R305" s="31">
        <f t="shared" si="16"/>
        <v>0.005293774766</v>
      </c>
      <c r="S305" s="7">
        <f t="shared" si="4"/>
        <v>1.001987766</v>
      </c>
      <c r="T305" s="7">
        <f t="shared" si="13"/>
        <v>5.689733564</v>
      </c>
      <c r="U305" s="13">
        <f t="shared" si="5"/>
        <v>0.09063690553</v>
      </c>
      <c r="V305" s="13">
        <f t="shared" si="6"/>
        <v>0.01505595747</v>
      </c>
      <c r="W305" s="13">
        <f t="shared" si="7"/>
        <v>0.07558094806</v>
      </c>
      <c r="X305" s="13">
        <f t="shared" si="8"/>
        <v>0.000123095606</v>
      </c>
      <c r="Y305" s="14"/>
      <c r="Z305" s="30"/>
      <c r="AA305" s="30"/>
    </row>
    <row r="306" ht="12.75" customHeight="1">
      <c r="A306" s="4">
        <v>1895.1</v>
      </c>
      <c r="B306" s="5">
        <v>4.75</v>
      </c>
      <c r="C306" s="6">
        <v>0.1933</v>
      </c>
      <c r="D306" s="6">
        <f t="shared" si="9"/>
        <v>0.1233</v>
      </c>
      <c r="E306" s="5">
        <v>0.235</v>
      </c>
      <c r="F306" s="5">
        <v>6.850483471</v>
      </c>
      <c r="G306" s="6">
        <f t="shared" si="10"/>
        <v>1895.791667</v>
      </c>
      <c r="H306" s="7">
        <f>H297*3/12+H309*9/12</f>
        <v>3.565</v>
      </c>
      <c r="I306" s="6">
        <f t="shared" si="1"/>
        <v>211.2734096</v>
      </c>
      <c r="J306" s="6">
        <f t="shared" si="2"/>
        <v>8.597715803</v>
      </c>
      <c r="K306" s="8">
        <f t="shared" si="11"/>
        <v>805.7976582</v>
      </c>
      <c r="L306" s="6">
        <f t="shared" si="12"/>
        <v>10.45247395</v>
      </c>
      <c r="M306" s="8">
        <f t="shared" si="3"/>
        <v>39.86577888</v>
      </c>
      <c r="N306" s="29">
        <f t="shared" si="14"/>
        <v>17.94470662</v>
      </c>
      <c r="O306" s="9"/>
      <c r="P306" s="10">
        <f t="shared" si="15"/>
        <v>22.56789252</v>
      </c>
      <c r="Q306" s="10"/>
      <c r="R306" s="31">
        <f t="shared" si="16"/>
        <v>0.005959807326</v>
      </c>
      <c r="S306" s="7">
        <f t="shared" si="4"/>
        <v>1.001998021</v>
      </c>
      <c r="T306" s="7">
        <f t="shared" si="13"/>
        <v>5.701043424</v>
      </c>
      <c r="U306" s="13">
        <f t="shared" si="5"/>
        <v>0.0937096777</v>
      </c>
      <c r="V306" s="13">
        <f t="shared" si="6"/>
        <v>0.0151809064</v>
      </c>
      <c r="W306" s="13">
        <f t="shared" si="7"/>
        <v>0.0785287713</v>
      </c>
      <c r="X306" s="13">
        <f t="shared" si="8"/>
        <v>0.0001217326883</v>
      </c>
      <c r="Y306" s="14"/>
      <c r="Z306" s="30"/>
      <c r="AA306" s="30"/>
    </row>
    <row r="307" ht="12.75" customHeight="1">
      <c r="A307" s="4">
        <v>1895.11</v>
      </c>
      <c r="B307" s="5">
        <v>4.59</v>
      </c>
      <c r="C307" s="6">
        <v>0.1917</v>
      </c>
      <c r="D307" s="6">
        <f t="shared" si="9"/>
        <v>0.0317</v>
      </c>
      <c r="E307" s="5">
        <v>0.2425</v>
      </c>
      <c r="F307" s="5">
        <v>6.850483471</v>
      </c>
      <c r="G307" s="6">
        <f t="shared" si="10"/>
        <v>1895.875</v>
      </c>
      <c r="H307" s="7">
        <f>H297*2/12+H309*10/12</f>
        <v>3.576666667</v>
      </c>
      <c r="I307" s="6">
        <f t="shared" si="1"/>
        <v>204.1568315</v>
      </c>
      <c r="J307" s="6">
        <f t="shared" si="2"/>
        <v>8.526550023</v>
      </c>
      <c r="K307" s="8">
        <f t="shared" si="11"/>
        <v>781.365025</v>
      </c>
      <c r="L307" s="6">
        <f t="shared" si="12"/>
        <v>10.78606354</v>
      </c>
      <c r="M307" s="8">
        <f t="shared" si="3"/>
        <v>41.28126766</v>
      </c>
      <c r="N307" s="29">
        <f t="shared" si="14"/>
        <v>17.34299899</v>
      </c>
      <c r="O307" s="9"/>
      <c r="P307" s="10">
        <f t="shared" si="15"/>
        <v>21.81294656</v>
      </c>
      <c r="Q307" s="10"/>
      <c r="R307" s="31">
        <f t="shared" si="16"/>
        <v>0.006596607148</v>
      </c>
      <c r="S307" s="7">
        <f t="shared" si="4"/>
        <v>1.002008276</v>
      </c>
      <c r="T307" s="7">
        <f t="shared" si="13"/>
        <v>5.712434231</v>
      </c>
      <c r="U307" s="13">
        <f t="shared" si="5"/>
        <v>0.09556369644</v>
      </c>
      <c r="V307" s="13">
        <f t="shared" si="6"/>
        <v>0.01414455251</v>
      </c>
      <c r="W307" s="13">
        <f t="shared" si="7"/>
        <v>0.08141914392</v>
      </c>
      <c r="X307" s="13">
        <f t="shared" si="8"/>
        <v>0.000120369824</v>
      </c>
      <c r="Y307" s="14"/>
      <c r="Z307" s="30"/>
      <c r="AA307" s="30"/>
    </row>
    <row r="308" ht="12.75" customHeight="1">
      <c r="A308" s="4">
        <v>1895.12</v>
      </c>
      <c r="B308" s="5">
        <v>4.32</v>
      </c>
      <c r="C308" s="6">
        <v>0.19</v>
      </c>
      <c r="D308" s="6">
        <f t="shared" si="9"/>
        <v>-0.08</v>
      </c>
      <c r="E308" s="5">
        <v>0.25</v>
      </c>
      <c r="F308" s="5">
        <v>6.755342479</v>
      </c>
      <c r="G308" s="6">
        <f t="shared" si="10"/>
        <v>1895.958333</v>
      </c>
      <c r="H308" s="7">
        <f>H297*1/12+H309*11/12</f>
        <v>3.588333333</v>
      </c>
      <c r="I308" s="6">
        <f t="shared" si="1"/>
        <v>194.8537774</v>
      </c>
      <c r="J308" s="6">
        <f t="shared" si="2"/>
        <v>8.569957805</v>
      </c>
      <c r="K308" s="8">
        <f t="shared" si="11"/>
        <v>748.4929484</v>
      </c>
      <c r="L308" s="6">
        <f t="shared" si="12"/>
        <v>11.27626027</v>
      </c>
      <c r="M308" s="8">
        <f t="shared" si="3"/>
        <v>43.31556415</v>
      </c>
      <c r="N308" s="29">
        <f t="shared" si="14"/>
        <v>16.54841516</v>
      </c>
      <c r="O308" s="9"/>
      <c r="P308" s="10">
        <f t="shared" si="15"/>
        <v>20.81864808</v>
      </c>
      <c r="Q308" s="10"/>
      <c r="R308" s="31">
        <f t="shared" si="16"/>
        <v>0.005561347626</v>
      </c>
      <c r="S308" s="7">
        <f t="shared" si="4"/>
        <v>1.002018531</v>
      </c>
      <c r="T308" s="7">
        <f t="shared" si="13"/>
        <v>5.804520814</v>
      </c>
      <c r="U308" s="13">
        <f t="shared" si="5"/>
        <v>0.1020434556</v>
      </c>
      <c r="V308" s="13">
        <f t="shared" si="6"/>
        <v>0.01170601642</v>
      </c>
      <c r="W308" s="13">
        <f t="shared" si="7"/>
        <v>0.09033743922</v>
      </c>
      <c r="X308" s="13">
        <f t="shared" si="8"/>
        <v>0.000119007013</v>
      </c>
      <c r="Y308" s="14"/>
      <c r="Z308" s="30"/>
      <c r="AA308" s="30"/>
    </row>
    <row r="309" ht="12.75" customHeight="1">
      <c r="A309" s="4">
        <v>1896.01</v>
      </c>
      <c r="B309" s="5">
        <v>4.27</v>
      </c>
      <c r="C309" s="6">
        <v>0.1892</v>
      </c>
      <c r="D309" s="6">
        <f t="shared" si="9"/>
        <v>0.1392</v>
      </c>
      <c r="E309" s="5">
        <v>0.2467</v>
      </c>
      <c r="F309" s="5">
        <v>6.660193388</v>
      </c>
      <c r="G309" s="6">
        <f t="shared" si="10"/>
        <v>1896.041667</v>
      </c>
      <c r="H309" s="7">
        <v>3.6</v>
      </c>
      <c r="I309" s="6">
        <f t="shared" si="1"/>
        <v>195.3500333</v>
      </c>
      <c r="J309" s="6">
        <f t="shared" si="2"/>
        <v>8.655790702</v>
      </c>
      <c r="K309" s="8">
        <f t="shared" si="11"/>
        <v>753.1700138</v>
      </c>
      <c r="L309" s="6">
        <f t="shared" si="12"/>
        <v>11.28638248</v>
      </c>
      <c r="M309" s="8">
        <f t="shared" si="3"/>
        <v>43.51452984</v>
      </c>
      <c r="N309" s="29">
        <f t="shared" si="14"/>
        <v>16.57622483</v>
      </c>
      <c r="O309" s="9"/>
      <c r="P309" s="10">
        <f t="shared" si="15"/>
        <v>20.85855216</v>
      </c>
      <c r="Q309" s="10"/>
      <c r="R309" s="31">
        <f t="shared" si="16"/>
        <v>0.006260411635</v>
      </c>
      <c r="S309" s="7">
        <f t="shared" si="4"/>
        <v>1.004389296</v>
      </c>
      <c r="T309" s="7">
        <f t="shared" si="13"/>
        <v>5.899329554</v>
      </c>
      <c r="U309" s="13">
        <f t="shared" si="5"/>
        <v>0.105421796</v>
      </c>
      <c r="V309" s="13">
        <f t="shared" si="6"/>
        <v>0.01039214321</v>
      </c>
      <c r="W309" s="13">
        <f t="shared" si="7"/>
        <v>0.09502965279</v>
      </c>
      <c r="X309" s="13">
        <f t="shared" si="8"/>
        <v>-0.0003199176837</v>
      </c>
      <c r="Y309" s="14"/>
      <c r="Z309" s="30"/>
      <c r="AA309" s="30"/>
    </row>
    <row r="310" ht="12.75" customHeight="1">
      <c r="A310" s="4">
        <v>1896.02</v>
      </c>
      <c r="B310" s="5">
        <v>4.45</v>
      </c>
      <c r="C310" s="6">
        <v>0.1883</v>
      </c>
      <c r="D310" s="6">
        <f t="shared" si="9"/>
        <v>0.3683</v>
      </c>
      <c r="E310" s="5">
        <v>0.2433</v>
      </c>
      <c r="F310" s="5">
        <v>6.565052397</v>
      </c>
      <c r="G310" s="6">
        <f t="shared" si="10"/>
        <v>1896.125</v>
      </c>
      <c r="H310" s="7">
        <f>H309*11/12+H321*1/12</f>
        <v>3.583333333</v>
      </c>
      <c r="I310" s="6">
        <f t="shared" si="1"/>
        <v>206.5352899</v>
      </c>
      <c r="J310" s="6">
        <f t="shared" si="2"/>
        <v>8.73945957</v>
      </c>
      <c r="K310" s="8">
        <f t="shared" si="11"/>
        <v>799.1025618</v>
      </c>
      <c r="L310" s="6">
        <f t="shared" si="12"/>
        <v>11.29214293</v>
      </c>
      <c r="M310" s="8">
        <f t="shared" si="3"/>
        <v>43.69025917</v>
      </c>
      <c r="N310" s="29">
        <f t="shared" si="14"/>
        <v>17.51540335</v>
      </c>
      <c r="O310" s="9"/>
      <c r="P310" s="10">
        <f t="shared" si="15"/>
        <v>22.04059203</v>
      </c>
      <c r="Q310" s="10"/>
      <c r="R310" s="31">
        <f t="shared" si="16"/>
        <v>0.001780523382</v>
      </c>
      <c r="S310" s="7">
        <f t="shared" si="4"/>
        <v>1.004376495</v>
      </c>
      <c r="T310" s="7">
        <f t="shared" si="13"/>
        <v>6.011092026</v>
      </c>
      <c r="U310" s="13">
        <f t="shared" si="5"/>
        <v>0.09843401142</v>
      </c>
      <c r="V310" s="13">
        <f t="shared" si="6"/>
        <v>0.008616655489</v>
      </c>
      <c r="W310" s="13">
        <f t="shared" si="7"/>
        <v>0.08981735593</v>
      </c>
      <c r="X310" s="13">
        <f t="shared" si="8"/>
        <v>-0.0003168218497</v>
      </c>
      <c r="Y310" s="14"/>
      <c r="Z310" s="30"/>
      <c r="AA310" s="30"/>
    </row>
    <row r="311" ht="12.75" customHeight="1">
      <c r="A311" s="4">
        <v>1896.03</v>
      </c>
      <c r="B311" s="5">
        <v>4.38</v>
      </c>
      <c r="C311" s="6">
        <v>0.1875</v>
      </c>
      <c r="D311" s="6">
        <f t="shared" si="9"/>
        <v>0.1175</v>
      </c>
      <c r="E311" s="5">
        <v>0.24</v>
      </c>
      <c r="F311" s="5">
        <v>6.565052397</v>
      </c>
      <c r="G311" s="6">
        <f t="shared" si="10"/>
        <v>1896.208333</v>
      </c>
      <c r="H311" s="7">
        <f>H309*10/12+H321*2/12</f>
        <v>3.566666667</v>
      </c>
      <c r="I311" s="6">
        <f t="shared" si="1"/>
        <v>203.2864202</v>
      </c>
      <c r="J311" s="6">
        <f t="shared" si="2"/>
        <v>8.70232963</v>
      </c>
      <c r="K311" s="8">
        <f t="shared" si="11"/>
        <v>789.3382468</v>
      </c>
      <c r="L311" s="6">
        <f t="shared" si="12"/>
        <v>11.13898193</v>
      </c>
      <c r="M311" s="8">
        <f t="shared" si="3"/>
        <v>43.25141078</v>
      </c>
      <c r="N311" s="29">
        <f t="shared" si="14"/>
        <v>17.23236271</v>
      </c>
      <c r="O311" s="9"/>
      <c r="P311" s="10">
        <f t="shared" si="15"/>
        <v>21.6850077</v>
      </c>
      <c r="Q311" s="10"/>
      <c r="R311" s="31">
        <f t="shared" si="16"/>
        <v>0.004059869954</v>
      </c>
      <c r="S311" s="7">
        <f t="shared" si="4"/>
        <v>1.004363695</v>
      </c>
      <c r="T311" s="7">
        <f t="shared" si="13"/>
        <v>6.03739954</v>
      </c>
      <c r="U311" s="13">
        <f t="shared" si="5"/>
        <v>0.09739365528</v>
      </c>
      <c r="V311" s="13">
        <f t="shared" si="6"/>
        <v>0.008297103694</v>
      </c>
      <c r="W311" s="13">
        <f t="shared" si="7"/>
        <v>0.08909655159</v>
      </c>
      <c r="X311" s="13">
        <f t="shared" si="8"/>
        <v>-0.0003137263452</v>
      </c>
      <c r="Y311" s="14"/>
      <c r="Z311" s="30"/>
      <c r="AA311" s="30"/>
    </row>
    <row r="312" ht="12.75" customHeight="1">
      <c r="A312" s="4">
        <v>1896.04</v>
      </c>
      <c r="B312" s="5">
        <v>4.42</v>
      </c>
      <c r="C312" s="6">
        <v>0.1867</v>
      </c>
      <c r="D312" s="6">
        <f t="shared" si="9"/>
        <v>0.2267</v>
      </c>
      <c r="E312" s="5">
        <v>0.2367</v>
      </c>
      <c r="F312" s="5">
        <v>6.469903306</v>
      </c>
      <c r="G312" s="6">
        <f t="shared" si="10"/>
        <v>1896.291667</v>
      </c>
      <c r="H312" s="7">
        <f>H309*9/12+H321*3/12</f>
        <v>3.55</v>
      </c>
      <c r="I312" s="6">
        <f t="shared" si="1"/>
        <v>208.1598343</v>
      </c>
      <c r="J312" s="6">
        <f t="shared" si="2"/>
        <v>8.792633724</v>
      </c>
      <c r="K312" s="8">
        <f t="shared" si="11"/>
        <v>811.1062314</v>
      </c>
      <c r="L312" s="6">
        <f t="shared" si="12"/>
        <v>11.14738298</v>
      </c>
      <c r="M312" s="8">
        <f t="shared" si="3"/>
        <v>43.43639026</v>
      </c>
      <c r="N312" s="29">
        <f t="shared" si="14"/>
        <v>17.64369938</v>
      </c>
      <c r="O312" s="9"/>
      <c r="P312" s="10">
        <f t="shared" si="15"/>
        <v>22.20184277</v>
      </c>
      <c r="Q312" s="10"/>
      <c r="R312" s="31">
        <f t="shared" si="16"/>
        <v>0.002630457407</v>
      </c>
      <c r="S312" s="7">
        <f t="shared" si="4"/>
        <v>1.004350895</v>
      </c>
      <c r="T312" s="7">
        <f t="shared" si="13"/>
        <v>6.152920864</v>
      </c>
      <c r="U312" s="13">
        <f t="shared" si="5"/>
        <v>0.09325569142</v>
      </c>
      <c r="V312" s="13">
        <f t="shared" si="6"/>
        <v>0.006510264065</v>
      </c>
      <c r="W312" s="13">
        <f t="shared" si="7"/>
        <v>0.08674542736</v>
      </c>
      <c r="X312" s="13">
        <f t="shared" si="8"/>
        <v>-0.0003106311703</v>
      </c>
      <c r="Y312" s="14"/>
      <c r="Z312" s="30"/>
      <c r="AA312" s="30"/>
    </row>
    <row r="313" ht="12.75" customHeight="1">
      <c r="A313" s="4">
        <v>1896.05</v>
      </c>
      <c r="B313" s="5">
        <v>4.4</v>
      </c>
      <c r="C313" s="6">
        <v>0.1858</v>
      </c>
      <c r="D313" s="6">
        <f t="shared" si="9"/>
        <v>0.1658</v>
      </c>
      <c r="E313" s="5">
        <v>0.2333</v>
      </c>
      <c r="F313" s="5">
        <v>6.374754215</v>
      </c>
      <c r="G313" s="6">
        <f t="shared" si="10"/>
        <v>1896.375</v>
      </c>
      <c r="H313" s="7">
        <f>H309*8/12+H321*4/12</f>
        <v>3.533333333</v>
      </c>
      <c r="I313" s="6">
        <f t="shared" si="1"/>
        <v>210.3108535</v>
      </c>
      <c r="J313" s="6">
        <f t="shared" si="2"/>
        <v>8.88085377</v>
      </c>
      <c r="K313" s="8">
        <f t="shared" si="11"/>
        <v>822.371524</v>
      </c>
      <c r="L313" s="6">
        <f t="shared" si="12"/>
        <v>11.15125503</v>
      </c>
      <c r="M313" s="8">
        <f t="shared" si="3"/>
        <v>43.60438103</v>
      </c>
      <c r="N313" s="29">
        <f t="shared" si="14"/>
        <v>17.82826689</v>
      </c>
      <c r="O313" s="9"/>
      <c r="P313" s="10">
        <f t="shared" si="15"/>
        <v>22.43225297</v>
      </c>
      <c r="Q313" s="10"/>
      <c r="R313" s="31">
        <f t="shared" si="16"/>
        <v>0.003180212721</v>
      </c>
      <c r="S313" s="7">
        <f t="shared" si="4"/>
        <v>1.004338097</v>
      </c>
      <c r="T313" s="7">
        <f t="shared" si="13"/>
        <v>6.27192918</v>
      </c>
      <c r="U313" s="13">
        <f t="shared" si="5"/>
        <v>0.08795727834</v>
      </c>
      <c r="V313" s="13">
        <f t="shared" si="6"/>
        <v>0.00358577133</v>
      </c>
      <c r="W313" s="13">
        <f t="shared" si="7"/>
        <v>0.08437150701</v>
      </c>
      <c r="X313" s="13">
        <f t="shared" si="8"/>
        <v>-0.0003075363246</v>
      </c>
      <c r="Y313" s="14"/>
      <c r="Z313" s="30"/>
      <c r="AA313" s="30"/>
    </row>
    <row r="314" ht="12.75" customHeight="1">
      <c r="A314" s="4">
        <v>1896.06</v>
      </c>
      <c r="B314" s="5">
        <v>4.32</v>
      </c>
      <c r="C314" s="6">
        <v>0.185</v>
      </c>
      <c r="D314" s="6">
        <f t="shared" si="9"/>
        <v>0.105</v>
      </c>
      <c r="E314" s="5">
        <v>0.23</v>
      </c>
      <c r="F314" s="5">
        <v>6.279613223</v>
      </c>
      <c r="G314" s="6">
        <f t="shared" si="10"/>
        <v>1896.458333</v>
      </c>
      <c r="H314" s="7">
        <f>H309*7/12+H321*5/12</f>
        <v>3.516666667</v>
      </c>
      <c r="I314" s="6">
        <f t="shared" si="1"/>
        <v>209.6154577</v>
      </c>
      <c r="J314" s="6">
        <f t="shared" si="2"/>
        <v>8.976587888</v>
      </c>
      <c r="K314" s="8">
        <f t="shared" si="11"/>
        <v>822.5774119</v>
      </c>
      <c r="L314" s="6">
        <f t="shared" si="12"/>
        <v>11.16008224</v>
      </c>
      <c r="M314" s="8">
        <f t="shared" si="3"/>
        <v>43.79463073</v>
      </c>
      <c r="N314" s="29">
        <f t="shared" si="14"/>
        <v>17.77757862</v>
      </c>
      <c r="O314" s="9"/>
      <c r="P314" s="10">
        <f t="shared" si="15"/>
        <v>22.3662604</v>
      </c>
      <c r="Q314" s="10"/>
      <c r="R314" s="31">
        <f t="shared" si="16"/>
        <v>0.003265367263</v>
      </c>
      <c r="S314" s="7">
        <f t="shared" si="4"/>
        <v>1.004325301</v>
      </c>
      <c r="T314" s="7">
        <f t="shared" si="13"/>
        <v>6.394574218</v>
      </c>
      <c r="U314" s="13">
        <f t="shared" si="5"/>
        <v>0.08969963657</v>
      </c>
      <c r="V314" s="13">
        <f t="shared" si="6"/>
        <v>0.001769623504</v>
      </c>
      <c r="W314" s="13">
        <f t="shared" si="7"/>
        <v>0.08793001306</v>
      </c>
      <c r="X314" s="13">
        <f t="shared" si="8"/>
        <v>-0.000304441808</v>
      </c>
      <c r="Y314" s="14"/>
      <c r="Z314" s="30"/>
      <c r="AA314" s="30"/>
    </row>
    <row r="315" ht="12.75" customHeight="1">
      <c r="A315" s="4">
        <v>1896.07</v>
      </c>
      <c r="B315" s="5">
        <v>4.04</v>
      </c>
      <c r="C315" s="6">
        <v>0.1842</v>
      </c>
      <c r="D315" s="6">
        <f t="shared" si="9"/>
        <v>-0.0958</v>
      </c>
      <c r="E315" s="5">
        <v>0.2267</v>
      </c>
      <c r="F315" s="5">
        <v>6.279613223</v>
      </c>
      <c r="G315" s="6">
        <f t="shared" si="10"/>
        <v>1896.541667</v>
      </c>
      <c r="H315" s="7">
        <f>H309*6/12+H321*6/12</f>
        <v>3.5</v>
      </c>
      <c r="I315" s="6">
        <f t="shared" si="1"/>
        <v>196.0292706</v>
      </c>
      <c r="J315" s="6">
        <f t="shared" si="2"/>
        <v>8.937770211</v>
      </c>
      <c r="K315" s="8">
        <f t="shared" si="11"/>
        <v>772.1850249</v>
      </c>
      <c r="L315" s="6">
        <f t="shared" si="12"/>
        <v>10.99995932</v>
      </c>
      <c r="M315" s="8">
        <f t="shared" si="3"/>
        <v>43.33028345</v>
      </c>
      <c r="N315" s="29">
        <f t="shared" si="14"/>
        <v>16.6371001</v>
      </c>
      <c r="O315" s="9"/>
      <c r="P315" s="10">
        <f t="shared" si="15"/>
        <v>20.93306153</v>
      </c>
      <c r="Q315" s="10"/>
      <c r="R315" s="31">
        <f t="shared" si="16"/>
        <v>0.006053299737</v>
      </c>
      <c r="S315" s="7">
        <f t="shared" si="4"/>
        <v>1.004312505</v>
      </c>
      <c r="T315" s="7">
        <f t="shared" si="13"/>
        <v>6.422232673</v>
      </c>
      <c r="U315" s="13">
        <f t="shared" si="5"/>
        <v>0.09783469589</v>
      </c>
      <c r="V315" s="13">
        <f t="shared" si="6"/>
        <v>0.004865262799</v>
      </c>
      <c r="W315" s="13">
        <f t="shared" si="7"/>
        <v>0.09296943309</v>
      </c>
      <c r="X315" s="13">
        <f t="shared" si="8"/>
        <v>-0.0003013476203</v>
      </c>
      <c r="Y315" s="14"/>
      <c r="Z315" s="30"/>
      <c r="AA315" s="30"/>
    </row>
    <row r="316" ht="12.75" customHeight="1">
      <c r="A316" s="4">
        <v>1896.08</v>
      </c>
      <c r="B316" s="5">
        <v>3.81</v>
      </c>
      <c r="C316" s="6">
        <v>0.1833</v>
      </c>
      <c r="D316" s="6">
        <f t="shared" si="9"/>
        <v>-0.0467</v>
      </c>
      <c r="E316" s="5">
        <v>0.2233</v>
      </c>
      <c r="F316" s="5">
        <v>6.279613223</v>
      </c>
      <c r="G316" s="6">
        <f t="shared" si="10"/>
        <v>1896.625</v>
      </c>
      <c r="H316" s="7">
        <f>H309*5/12+H321*7/12</f>
        <v>3.483333333</v>
      </c>
      <c r="I316" s="6">
        <f t="shared" si="1"/>
        <v>184.8691884</v>
      </c>
      <c r="J316" s="6">
        <f t="shared" si="2"/>
        <v>8.894100324</v>
      </c>
      <c r="K316" s="8">
        <f t="shared" si="11"/>
        <v>731.1435819</v>
      </c>
      <c r="L316" s="6">
        <f t="shared" si="12"/>
        <v>10.83498419</v>
      </c>
      <c r="M316" s="8">
        <f t="shared" si="3"/>
        <v>42.85153854</v>
      </c>
      <c r="N316" s="29">
        <f t="shared" si="14"/>
        <v>15.70337055</v>
      </c>
      <c r="O316" s="9"/>
      <c r="P316" s="10">
        <f t="shared" si="15"/>
        <v>19.76426504</v>
      </c>
      <c r="Q316" s="10"/>
      <c r="R316" s="31">
        <f t="shared" si="16"/>
        <v>0.008576166714</v>
      </c>
      <c r="S316" s="7">
        <f t="shared" si="4"/>
        <v>1.00429971</v>
      </c>
      <c r="T316" s="7">
        <f t="shared" si="13"/>
        <v>6.449928583</v>
      </c>
      <c r="U316" s="13">
        <f t="shared" si="5"/>
        <v>0.1095843328</v>
      </c>
      <c r="V316" s="13">
        <f t="shared" si="6"/>
        <v>0.002282342815</v>
      </c>
      <c r="W316" s="13">
        <f t="shared" si="7"/>
        <v>0.10730199</v>
      </c>
      <c r="X316" s="13">
        <f t="shared" si="8"/>
        <v>-0.0002982537615</v>
      </c>
      <c r="Y316" s="14"/>
      <c r="Z316" s="30"/>
      <c r="AA316" s="30"/>
    </row>
    <row r="317" ht="12.75" customHeight="1">
      <c r="A317" s="4">
        <v>1896.09</v>
      </c>
      <c r="B317" s="5">
        <v>4.01</v>
      </c>
      <c r="C317" s="6">
        <v>0.1825</v>
      </c>
      <c r="D317" s="6">
        <f t="shared" si="9"/>
        <v>0.3825</v>
      </c>
      <c r="E317" s="5">
        <v>0.22</v>
      </c>
      <c r="F317" s="5">
        <v>6.279613223</v>
      </c>
      <c r="G317" s="6">
        <f t="shared" si="10"/>
        <v>1896.708333</v>
      </c>
      <c r="H317" s="7">
        <f>H309*4/12+H321*8/12</f>
        <v>3.466666667</v>
      </c>
      <c r="I317" s="6">
        <f t="shared" si="1"/>
        <v>194.5736077</v>
      </c>
      <c r="J317" s="6">
        <f t="shared" si="2"/>
        <v>8.855282646</v>
      </c>
      <c r="K317" s="8">
        <f t="shared" si="11"/>
        <v>772.4423199</v>
      </c>
      <c r="L317" s="6">
        <f t="shared" si="12"/>
        <v>10.67486127</v>
      </c>
      <c r="M317" s="8">
        <f t="shared" si="3"/>
        <v>42.37838164</v>
      </c>
      <c r="N317" s="29">
        <f t="shared" si="14"/>
        <v>16.54433994</v>
      </c>
      <c r="O317" s="9"/>
      <c r="P317" s="10">
        <f t="shared" si="15"/>
        <v>20.8249039</v>
      </c>
      <c r="Q317" s="10"/>
      <c r="R317" s="31">
        <f t="shared" si="16"/>
        <v>0.00550586939</v>
      </c>
      <c r="S317" s="7">
        <f t="shared" si="4"/>
        <v>1.004286917</v>
      </c>
      <c r="T317" s="7">
        <f t="shared" si="13"/>
        <v>6.477661408</v>
      </c>
      <c r="U317" s="13">
        <f t="shared" si="5"/>
        <v>0.105974804</v>
      </c>
      <c r="V317" s="13">
        <f t="shared" si="6"/>
        <v>0.000864253375</v>
      </c>
      <c r="W317" s="13">
        <f t="shared" si="7"/>
        <v>0.1051105506</v>
      </c>
      <c r="X317" s="13">
        <f t="shared" si="8"/>
        <v>-0.0002951602313</v>
      </c>
      <c r="Y317" s="14"/>
      <c r="Z317" s="30"/>
      <c r="AA317" s="30"/>
    </row>
    <row r="318" ht="12.75" customHeight="1">
      <c r="A318" s="4">
        <v>1896.1</v>
      </c>
      <c r="B318" s="5">
        <v>4.1</v>
      </c>
      <c r="C318" s="6">
        <v>0.1817</v>
      </c>
      <c r="D318" s="6">
        <f t="shared" si="9"/>
        <v>0.2717</v>
      </c>
      <c r="E318" s="5">
        <v>0.2167</v>
      </c>
      <c r="F318" s="5">
        <v>6.469903306</v>
      </c>
      <c r="G318" s="6">
        <f t="shared" si="10"/>
        <v>1896.791667</v>
      </c>
      <c r="H318" s="7">
        <f>H309*3/12+H321*9/12</f>
        <v>3.45</v>
      </c>
      <c r="I318" s="6">
        <f t="shared" si="1"/>
        <v>193.089439</v>
      </c>
      <c r="J318" s="6">
        <f t="shared" si="2"/>
        <v>8.557158798</v>
      </c>
      <c r="K318" s="8">
        <f t="shared" si="11"/>
        <v>769.3812226</v>
      </c>
      <c r="L318" s="6">
        <f t="shared" si="12"/>
        <v>10.20548328</v>
      </c>
      <c r="M318" s="8">
        <f t="shared" si="3"/>
        <v>40.66461242</v>
      </c>
      <c r="N318" s="29">
        <f t="shared" si="14"/>
        <v>16.4388668</v>
      </c>
      <c r="O318" s="9"/>
      <c r="P318" s="10">
        <f t="shared" si="15"/>
        <v>20.69215179</v>
      </c>
      <c r="Q318" s="10"/>
      <c r="R318" s="31">
        <f t="shared" si="16"/>
        <v>0.008989479905</v>
      </c>
      <c r="S318" s="7">
        <f t="shared" si="4"/>
        <v>1.004274125</v>
      </c>
      <c r="T318" s="7">
        <f t="shared" si="13"/>
        <v>6.314095609</v>
      </c>
      <c r="U318" s="13">
        <f t="shared" si="5"/>
        <v>0.1010025725</v>
      </c>
      <c r="V318" s="13">
        <f t="shared" si="6"/>
        <v>0.001356529917</v>
      </c>
      <c r="W318" s="13">
        <f t="shared" si="7"/>
        <v>0.09964604259</v>
      </c>
      <c r="X318" s="13">
        <f t="shared" si="8"/>
        <v>-0.0002920670296</v>
      </c>
      <c r="Y318" s="14"/>
      <c r="Z318" s="30"/>
      <c r="AA318" s="30"/>
    </row>
    <row r="319" ht="12.75" customHeight="1">
      <c r="A319" s="4">
        <v>1896.11</v>
      </c>
      <c r="B319" s="5">
        <v>4.38</v>
      </c>
      <c r="C319" s="6">
        <v>0.1808</v>
      </c>
      <c r="D319" s="6">
        <f t="shared" si="9"/>
        <v>0.4608</v>
      </c>
      <c r="E319" s="5">
        <v>0.2133</v>
      </c>
      <c r="F319" s="5">
        <v>6.660193388</v>
      </c>
      <c r="G319" s="6">
        <f t="shared" si="10"/>
        <v>1896.875</v>
      </c>
      <c r="H319" s="7">
        <f>H309*2/12+H321*10/12</f>
        <v>3.433333333</v>
      </c>
      <c r="I319" s="6">
        <f t="shared" si="1"/>
        <v>200.3824697</v>
      </c>
      <c r="J319" s="6">
        <f t="shared" si="2"/>
        <v>8.271495554</v>
      </c>
      <c r="K319" s="8">
        <f t="shared" si="11"/>
        <v>801.1874606</v>
      </c>
      <c r="L319" s="6">
        <f t="shared" si="12"/>
        <v>9.75835178</v>
      </c>
      <c r="M319" s="8">
        <f t="shared" si="3"/>
        <v>39.01673181</v>
      </c>
      <c r="N319" s="29">
        <f t="shared" si="14"/>
        <v>17.08942524</v>
      </c>
      <c r="O319" s="9"/>
      <c r="P319" s="10">
        <f t="shared" si="15"/>
        <v>21.50667517</v>
      </c>
      <c r="Q319" s="10"/>
      <c r="R319" s="31">
        <f t="shared" si="16"/>
        <v>0.00969302008</v>
      </c>
      <c r="S319" s="7">
        <f t="shared" si="4"/>
        <v>1.004261334</v>
      </c>
      <c r="T319" s="7">
        <f t="shared" si="13"/>
        <v>6.15991015</v>
      </c>
      <c r="U319" s="13">
        <f t="shared" si="5"/>
        <v>0.09796107339</v>
      </c>
      <c r="V319" s="13">
        <f t="shared" si="6"/>
        <v>0.002885998081</v>
      </c>
      <c r="W319" s="13">
        <f t="shared" si="7"/>
        <v>0.09507507531</v>
      </c>
      <c r="X319" s="13">
        <f t="shared" si="8"/>
        <v>-0.0002889741561</v>
      </c>
      <c r="Y319" s="14"/>
      <c r="Z319" s="30"/>
      <c r="AA319" s="30"/>
    </row>
    <row r="320" ht="12.75" customHeight="1">
      <c r="A320" s="4">
        <v>1896.12</v>
      </c>
      <c r="B320" s="5">
        <v>4.22</v>
      </c>
      <c r="C320" s="6">
        <v>0.18</v>
      </c>
      <c r="D320" s="6">
        <f t="shared" si="9"/>
        <v>0.02</v>
      </c>
      <c r="E320" s="5">
        <v>0.21</v>
      </c>
      <c r="F320" s="5">
        <v>6.660193388</v>
      </c>
      <c r="G320" s="6">
        <f t="shared" si="10"/>
        <v>1896.958333</v>
      </c>
      <c r="H320" s="7">
        <f>H309*1/12+H321*11/12</f>
        <v>3.416666667</v>
      </c>
      <c r="I320" s="6">
        <f t="shared" si="1"/>
        <v>193.0625622</v>
      </c>
      <c r="J320" s="6">
        <f t="shared" si="2"/>
        <v>8.234896017</v>
      </c>
      <c r="K320" s="8">
        <f t="shared" si="11"/>
        <v>774.6641314</v>
      </c>
      <c r="L320" s="6">
        <f t="shared" si="12"/>
        <v>9.607378686</v>
      </c>
      <c r="M320" s="8">
        <f t="shared" si="3"/>
        <v>38.54963687</v>
      </c>
      <c r="N320" s="29">
        <f t="shared" si="14"/>
        <v>16.50140418</v>
      </c>
      <c r="O320" s="9"/>
      <c r="P320" s="10">
        <f t="shared" si="15"/>
        <v>20.76576412</v>
      </c>
      <c r="Q320" s="10"/>
      <c r="R320" s="31">
        <f t="shared" si="16"/>
        <v>0.01073633817</v>
      </c>
      <c r="S320" s="7">
        <f t="shared" si="4"/>
        <v>1.004248545</v>
      </c>
      <c r="T320" s="7">
        <f t="shared" si="13"/>
        <v>6.186159586</v>
      </c>
      <c r="U320" s="13">
        <f t="shared" si="5"/>
        <v>0.09985613088</v>
      </c>
      <c r="V320" s="13">
        <f t="shared" si="6"/>
        <v>0.001524233262</v>
      </c>
      <c r="W320" s="13">
        <f t="shared" si="7"/>
        <v>0.09833189762</v>
      </c>
      <c r="X320" s="13">
        <f t="shared" si="8"/>
        <v>-0.0002858816109</v>
      </c>
      <c r="Y320" s="14"/>
      <c r="Z320" s="30"/>
      <c r="AA320" s="30"/>
    </row>
    <row r="321" ht="12.75" customHeight="1">
      <c r="A321" s="4">
        <v>1897.01</v>
      </c>
      <c r="B321" s="5">
        <v>4.22</v>
      </c>
      <c r="C321" s="6">
        <v>0.18</v>
      </c>
      <c r="D321" s="6">
        <f t="shared" si="9"/>
        <v>0.18</v>
      </c>
      <c r="E321" s="5">
        <v>0.2183</v>
      </c>
      <c r="F321" s="5">
        <v>6.469903306</v>
      </c>
      <c r="G321" s="6">
        <f t="shared" si="10"/>
        <v>1897.041667</v>
      </c>
      <c r="H321" s="7">
        <v>3.4</v>
      </c>
      <c r="I321" s="6">
        <f t="shared" si="1"/>
        <v>198.7408373</v>
      </c>
      <c r="J321" s="6">
        <f t="shared" si="2"/>
        <v>8.477097324</v>
      </c>
      <c r="K321" s="8">
        <f t="shared" si="11"/>
        <v>800.2827595</v>
      </c>
      <c r="L321" s="6">
        <f t="shared" si="12"/>
        <v>10.28083525</v>
      </c>
      <c r="M321" s="8">
        <f t="shared" si="3"/>
        <v>41.39851337</v>
      </c>
      <c r="N321" s="29">
        <f t="shared" si="14"/>
        <v>17.02652128</v>
      </c>
      <c r="O321" s="9"/>
      <c r="P321" s="10">
        <f t="shared" si="15"/>
        <v>21.42590895</v>
      </c>
      <c r="Q321" s="10"/>
      <c r="R321" s="31">
        <f t="shared" si="16"/>
        <v>0.003822704751</v>
      </c>
      <c r="S321" s="7">
        <f t="shared" si="4"/>
        <v>1.003183733</v>
      </c>
      <c r="T321" s="7">
        <f t="shared" si="13"/>
        <v>6.395159492</v>
      </c>
      <c r="U321" s="13">
        <f t="shared" si="5"/>
        <v>0.09467740758</v>
      </c>
      <c r="V321" s="13">
        <f t="shared" si="6"/>
        <v>-0.0005916575123</v>
      </c>
      <c r="W321" s="13">
        <f t="shared" si="7"/>
        <v>0.09526906509</v>
      </c>
      <c r="X321" s="13">
        <f t="shared" si="8"/>
        <v>-0.0001504212492</v>
      </c>
      <c r="Y321" s="14"/>
      <c r="Z321" s="30"/>
      <c r="AA321" s="30"/>
    </row>
    <row r="322" ht="12.75" customHeight="1">
      <c r="A322" s="4">
        <v>1897.02</v>
      </c>
      <c r="B322" s="5">
        <v>4.18</v>
      </c>
      <c r="C322" s="6">
        <v>0.18</v>
      </c>
      <c r="D322" s="6">
        <f t="shared" si="9"/>
        <v>0.14</v>
      </c>
      <c r="E322" s="5">
        <v>0.2267</v>
      </c>
      <c r="F322" s="5">
        <v>6.469903306</v>
      </c>
      <c r="G322" s="6">
        <f t="shared" si="10"/>
        <v>1897.125</v>
      </c>
      <c r="H322" s="7">
        <f>H321*11/12+H333*1/12</f>
        <v>3.395833333</v>
      </c>
      <c r="I322" s="6">
        <f t="shared" si="1"/>
        <v>196.8570379</v>
      </c>
      <c r="J322" s="6">
        <f t="shared" si="2"/>
        <v>8.477097324</v>
      </c>
      <c r="K322" s="8">
        <f t="shared" si="11"/>
        <v>795.5417479</v>
      </c>
      <c r="L322" s="6">
        <f t="shared" si="12"/>
        <v>10.67643313</v>
      </c>
      <c r="M322" s="8">
        <f t="shared" si="3"/>
        <v>43.14576896</v>
      </c>
      <c r="N322" s="29">
        <f t="shared" si="14"/>
        <v>16.89402588</v>
      </c>
      <c r="O322" s="9"/>
      <c r="P322" s="10">
        <f t="shared" si="15"/>
        <v>21.25706036</v>
      </c>
      <c r="Q322" s="10"/>
      <c r="R322" s="31">
        <f t="shared" si="16"/>
        <v>0.003166932802</v>
      </c>
      <c r="S322" s="7">
        <f t="shared" si="4"/>
        <v>1.003180329</v>
      </c>
      <c r="T322" s="7">
        <f t="shared" si="13"/>
        <v>6.41551997</v>
      </c>
      <c r="U322" s="13">
        <f t="shared" si="5"/>
        <v>0.08991823036</v>
      </c>
      <c r="V322" s="13">
        <f t="shared" si="6"/>
        <v>-0.00286633242</v>
      </c>
      <c r="W322" s="13">
        <f t="shared" si="7"/>
        <v>0.09278456278</v>
      </c>
      <c r="X322" s="13">
        <f t="shared" si="8"/>
        <v>-0.0001485879937</v>
      </c>
      <c r="Y322" s="14"/>
      <c r="Z322" s="30"/>
      <c r="AA322" s="30"/>
    </row>
    <row r="323" ht="12.75" customHeight="1">
      <c r="A323" s="4">
        <v>1897.03</v>
      </c>
      <c r="B323" s="5">
        <v>4.19</v>
      </c>
      <c r="C323" s="6">
        <v>0.18</v>
      </c>
      <c r="D323" s="6">
        <f t="shared" si="9"/>
        <v>0.19</v>
      </c>
      <c r="E323" s="5">
        <v>0.235</v>
      </c>
      <c r="F323" s="5">
        <v>6.469903306</v>
      </c>
      <c r="G323" s="6">
        <f t="shared" si="10"/>
        <v>1897.208333</v>
      </c>
      <c r="H323" s="7">
        <f>H321*10/12+H333*2/12</f>
        <v>3.391666667</v>
      </c>
      <c r="I323" s="6">
        <f t="shared" si="1"/>
        <v>197.3279877</v>
      </c>
      <c r="J323" s="6">
        <f t="shared" si="2"/>
        <v>8.477097324</v>
      </c>
      <c r="K323" s="8">
        <f t="shared" si="11"/>
        <v>800.2997727</v>
      </c>
      <c r="L323" s="6">
        <f t="shared" si="12"/>
        <v>11.06732151</v>
      </c>
      <c r="M323" s="8">
        <f t="shared" si="3"/>
        <v>44.88554811</v>
      </c>
      <c r="N323" s="29">
        <f t="shared" si="14"/>
        <v>16.95803072</v>
      </c>
      <c r="O323" s="9"/>
      <c r="P323" s="10">
        <f t="shared" si="15"/>
        <v>21.33376025</v>
      </c>
      <c r="Q323" s="10"/>
      <c r="R323" s="31">
        <f t="shared" si="16"/>
        <v>0.002985188651</v>
      </c>
      <c r="S323" s="7">
        <f t="shared" si="4"/>
        <v>1.003176926</v>
      </c>
      <c r="T323" s="7">
        <f t="shared" si="13"/>
        <v>6.435923435</v>
      </c>
      <c r="U323" s="13">
        <f t="shared" si="5"/>
        <v>0.07964134356</v>
      </c>
      <c r="V323" s="13">
        <f t="shared" si="6"/>
        <v>-0.001958696323</v>
      </c>
      <c r="W323" s="13">
        <f t="shared" si="7"/>
        <v>0.08160003988</v>
      </c>
      <c r="X323" s="13">
        <f t="shared" si="8"/>
        <v>-0.0001467548744</v>
      </c>
      <c r="Y323" s="14"/>
      <c r="Z323" s="30"/>
      <c r="AA323" s="30"/>
    </row>
    <row r="324" ht="12.75" customHeight="1">
      <c r="A324" s="4">
        <v>1897.04</v>
      </c>
      <c r="B324" s="5">
        <v>4.06</v>
      </c>
      <c r="C324" s="6">
        <v>0.18</v>
      </c>
      <c r="D324" s="6">
        <f t="shared" si="9"/>
        <v>0.05</v>
      </c>
      <c r="E324" s="5">
        <v>0.2433</v>
      </c>
      <c r="F324" s="5">
        <v>6.374754215</v>
      </c>
      <c r="G324" s="6">
        <f t="shared" si="10"/>
        <v>1897.291667</v>
      </c>
      <c r="H324" s="7">
        <f>H321*9/12+H333*3/12</f>
        <v>3.3875</v>
      </c>
      <c r="I324" s="6">
        <f t="shared" si="1"/>
        <v>194.0595603</v>
      </c>
      <c r="J324" s="6">
        <f t="shared" si="2"/>
        <v>8.603625826</v>
      </c>
      <c r="K324" s="8">
        <f t="shared" si="11"/>
        <v>789.9518654</v>
      </c>
      <c r="L324" s="6">
        <f t="shared" si="12"/>
        <v>11.62923424</v>
      </c>
      <c r="M324" s="8">
        <f t="shared" si="3"/>
        <v>47.3387411</v>
      </c>
      <c r="N324" s="29">
        <f t="shared" si="14"/>
        <v>16.69685743</v>
      </c>
      <c r="O324" s="9"/>
      <c r="P324" s="10">
        <f t="shared" si="15"/>
        <v>21.00190682</v>
      </c>
      <c r="Q324" s="10"/>
      <c r="R324" s="31">
        <f t="shared" si="16"/>
        <v>0.002501457848</v>
      </c>
      <c r="S324" s="7">
        <f t="shared" si="4"/>
        <v>1.003173522</v>
      </c>
      <c r="T324" s="7">
        <f t="shared" si="13"/>
        <v>6.552737167</v>
      </c>
      <c r="U324" s="13">
        <f t="shared" si="5"/>
        <v>0.08200726959</v>
      </c>
      <c r="V324" s="13">
        <f t="shared" si="6"/>
        <v>-0.003582512917</v>
      </c>
      <c r="W324" s="13">
        <f t="shared" si="7"/>
        <v>0.08558978251</v>
      </c>
      <c r="X324" s="13">
        <f t="shared" si="8"/>
        <v>-0.0001449218911</v>
      </c>
      <c r="Y324" s="14"/>
      <c r="Z324" s="30"/>
      <c r="AA324" s="30"/>
    </row>
    <row r="325" ht="12.75" customHeight="1">
      <c r="A325" s="4">
        <v>1897.05</v>
      </c>
      <c r="B325" s="5">
        <v>4.08</v>
      </c>
      <c r="C325" s="6">
        <v>0.18</v>
      </c>
      <c r="D325" s="6">
        <f t="shared" si="9"/>
        <v>0.2</v>
      </c>
      <c r="E325" s="5">
        <v>0.2517</v>
      </c>
      <c r="F325" s="5">
        <v>6.279613223</v>
      </c>
      <c r="G325" s="6">
        <f t="shared" si="10"/>
        <v>1897.375</v>
      </c>
      <c r="H325" s="7">
        <f>H321*8/12+H333*4/12</f>
        <v>3.383333333</v>
      </c>
      <c r="I325" s="6">
        <f t="shared" si="1"/>
        <v>197.9701545</v>
      </c>
      <c r="J325" s="6">
        <f t="shared" si="2"/>
        <v>8.733977405</v>
      </c>
      <c r="K325" s="8">
        <f t="shared" si="11"/>
        <v>808.8333521</v>
      </c>
      <c r="L325" s="6">
        <f t="shared" si="12"/>
        <v>12.21301174</v>
      </c>
      <c r="M325" s="8">
        <f t="shared" si="3"/>
        <v>49.89788106</v>
      </c>
      <c r="N325" s="29">
        <f t="shared" si="14"/>
        <v>17.04775513</v>
      </c>
      <c r="O325" s="9"/>
      <c r="P325" s="10">
        <f t="shared" si="15"/>
        <v>21.43690631</v>
      </c>
      <c r="Q325" s="10"/>
      <c r="R325" s="31">
        <f t="shared" si="16"/>
        <v>-0.0001568868308</v>
      </c>
      <c r="S325" s="7">
        <f t="shared" si="4"/>
        <v>1.003170119</v>
      </c>
      <c r="T325" s="7">
        <f t="shared" si="13"/>
        <v>6.673126519</v>
      </c>
      <c r="U325" s="13">
        <f t="shared" si="5"/>
        <v>0.0738605831</v>
      </c>
      <c r="V325" s="13">
        <f t="shared" si="6"/>
        <v>-0.007316470669</v>
      </c>
      <c r="W325" s="13">
        <f t="shared" si="7"/>
        <v>0.08117705376</v>
      </c>
      <c r="X325" s="13">
        <f t="shared" si="8"/>
        <v>-0.0001430890436</v>
      </c>
      <c r="Y325" s="14"/>
      <c r="Z325" s="30"/>
      <c r="AA325" s="30"/>
    </row>
    <row r="326" ht="12.75" customHeight="1">
      <c r="A326" s="4">
        <v>1897.06</v>
      </c>
      <c r="B326" s="5">
        <v>4.27</v>
      </c>
      <c r="C326" s="6">
        <v>0.18</v>
      </c>
      <c r="D326" s="6">
        <f t="shared" si="9"/>
        <v>0.37</v>
      </c>
      <c r="E326" s="5">
        <v>0.26</v>
      </c>
      <c r="F326" s="5">
        <v>6.279613223</v>
      </c>
      <c r="G326" s="6">
        <f t="shared" si="10"/>
        <v>1897.458333</v>
      </c>
      <c r="H326" s="7">
        <f>H321*7/12+H333*5/12</f>
        <v>3.379166667</v>
      </c>
      <c r="I326" s="6">
        <f t="shared" si="1"/>
        <v>207.1893529</v>
      </c>
      <c r="J326" s="6">
        <f t="shared" si="2"/>
        <v>8.733977405</v>
      </c>
      <c r="K326" s="8">
        <f t="shared" si="11"/>
        <v>849.4732631</v>
      </c>
      <c r="L326" s="6">
        <f t="shared" si="12"/>
        <v>12.61574514</v>
      </c>
      <c r="M326" s="8">
        <f t="shared" si="3"/>
        <v>51.72436731</v>
      </c>
      <c r="N326" s="29">
        <f t="shared" si="14"/>
        <v>17.85049728</v>
      </c>
      <c r="O326" s="9"/>
      <c r="P326" s="10">
        <f t="shared" si="15"/>
        <v>22.43319698</v>
      </c>
      <c r="Q326" s="10"/>
      <c r="R326" s="31">
        <f t="shared" si="16"/>
        <v>-0.001598516006</v>
      </c>
      <c r="S326" s="7">
        <f t="shared" si="4"/>
        <v>1.003166716</v>
      </c>
      <c r="T326" s="7">
        <f t="shared" si="13"/>
        <v>6.694281124</v>
      </c>
      <c r="U326" s="13">
        <f t="shared" si="5"/>
        <v>0.06449991055</v>
      </c>
      <c r="V326" s="13">
        <f t="shared" si="6"/>
        <v>-0.008485868004</v>
      </c>
      <c r="W326" s="13">
        <f t="shared" si="7"/>
        <v>0.07298577855</v>
      </c>
      <c r="X326" s="13">
        <f t="shared" si="8"/>
        <v>-0.0001412563319</v>
      </c>
      <c r="Y326" s="14"/>
      <c r="Z326" s="30"/>
      <c r="AA326" s="30"/>
    </row>
    <row r="327" ht="12.75" customHeight="1">
      <c r="A327" s="4">
        <v>1897.07</v>
      </c>
      <c r="B327" s="5">
        <v>4.46</v>
      </c>
      <c r="C327" s="6">
        <v>0.18</v>
      </c>
      <c r="D327" s="6">
        <f t="shared" si="9"/>
        <v>0.37</v>
      </c>
      <c r="E327" s="5">
        <v>0.2683</v>
      </c>
      <c r="F327" s="5">
        <v>6.279613223</v>
      </c>
      <c r="G327" s="6">
        <f t="shared" si="10"/>
        <v>1897.541667</v>
      </c>
      <c r="H327" s="7">
        <f>H321*6/12+H333*6/12</f>
        <v>3.375</v>
      </c>
      <c r="I327" s="6">
        <f t="shared" si="1"/>
        <v>216.4085513</v>
      </c>
      <c r="J327" s="6">
        <f t="shared" si="2"/>
        <v>8.733977405</v>
      </c>
      <c r="K327" s="8">
        <f t="shared" si="11"/>
        <v>890.2559374</v>
      </c>
      <c r="L327" s="6">
        <f t="shared" si="12"/>
        <v>13.01847854</v>
      </c>
      <c r="M327" s="8">
        <f t="shared" si="3"/>
        <v>53.55508251</v>
      </c>
      <c r="N327" s="29">
        <f t="shared" si="14"/>
        <v>18.65197576</v>
      </c>
      <c r="O327" s="9"/>
      <c r="P327" s="10">
        <f t="shared" si="15"/>
        <v>23.42066632</v>
      </c>
      <c r="Q327" s="10"/>
      <c r="R327" s="31">
        <f t="shared" si="16"/>
        <v>-0.002794348769</v>
      </c>
      <c r="S327" s="7">
        <f t="shared" si="4"/>
        <v>1.003163312</v>
      </c>
      <c r="T327" s="7">
        <f t="shared" si="13"/>
        <v>6.715480008</v>
      </c>
      <c r="U327" s="13">
        <f t="shared" si="5"/>
        <v>0.06396598452</v>
      </c>
      <c r="V327" s="13">
        <f t="shared" si="6"/>
        <v>-0.008625925653</v>
      </c>
      <c r="W327" s="13">
        <f t="shared" si="7"/>
        <v>0.07259191017</v>
      </c>
      <c r="X327" s="13">
        <f t="shared" si="8"/>
        <v>-0.0001394237557</v>
      </c>
      <c r="Y327" s="14"/>
      <c r="Z327" s="30"/>
      <c r="AA327" s="30"/>
    </row>
    <row r="328" ht="12.75" customHeight="1">
      <c r="A328" s="4">
        <v>1897.08</v>
      </c>
      <c r="B328" s="5">
        <v>4.75</v>
      </c>
      <c r="C328" s="6">
        <v>0.18</v>
      </c>
      <c r="D328" s="6">
        <f t="shared" si="9"/>
        <v>0.47</v>
      </c>
      <c r="E328" s="5">
        <v>0.2767</v>
      </c>
      <c r="F328" s="5">
        <v>6.565052397</v>
      </c>
      <c r="G328" s="6">
        <f t="shared" si="10"/>
        <v>1897.625</v>
      </c>
      <c r="H328" s="7">
        <f>H321*5/12+H333*7/12</f>
        <v>3.370833333</v>
      </c>
      <c r="I328" s="6">
        <f t="shared" si="1"/>
        <v>220.4590173</v>
      </c>
      <c r="J328" s="6">
        <f t="shared" si="2"/>
        <v>8.354236445</v>
      </c>
      <c r="K328" s="8">
        <f t="shared" si="11"/>
        <v>909.7825942</v>
      </c>
      <c r="L328" s="6">
        <f t="shared" si="12"/>
        <v>12.84231791</v>
      </c>
      <c r="M328" s="8">
        <f t="shared" si="3"/>
        <v>52.99723027</v>
      </c>
      <c r="N328" s="29">
        <f t="shared" si="14"/>
        <v>19.00639601</v>
      </c>
      <c r="O328" s="9"/>
      <c r="P328" s="10">
        <f t="shared" si="15"/>
        <v>23.83814639</v>
      </c>
      <c r="Q328" s="10"/>
      <c r="R328" s="31">
        <f t="shared" si="16"/>
        <v>-0.000573213902</v>
      </c>
      <c r="S328" s="7">
        <f t="shared" si="4"/>
        <v>1.003159909</v>
      </c>
      <c r="T328" s="7">
        <f t="shared" si="13"/>
        <v>6.443819992</v>
      </c>
      <c r="U328" s="13">
        <f t="shared" si="5"/>
        <v>0.05391874035</v>
      </c>
      <c r="V328" s="13">
        <f t="shared" si="6"/>
        <v>-0.004348087429</v>
      </c>
      <c r="W328" s="13">
        <f t="shared" si="7"/>
        <v>0.05826682778</v>
      </c>
      <c r="X328" s="13">
        <f t="shared" si="8"/>
        <v>-0.0001375913149</v>
      </c>
      <c r="Y328" s="14"/>
      <c r="Z328" s="30"/>
      <c r="AA328" s="30"/>
    </row>
    <row r="329" ht="12.75" customHeight="1">
      <c r="A329" s="4">
        <v>1897.09</v>
      </c>
      <c r="B329" s="5">
        <v>4.98</v>
      </c>
      <c r="C329" s="6">
        <v>0.18</v>
      </c>
      <c r="D329" s="6">
        <f t="shared" si="9"/>
        <v>0.41</v>
      </c>
      <c r="E329" s="5">
        <v>0.285</v>
      </c>
      <c r="F329" s="5">
        <v>6.755342479</v>
      </c>
      <c r="G329" s="6">
        <f t="shared" si="10"/>
        <v>1897.708333</v>
      </c>
      <c r="H329" s="7">
        <f>H321*4/12+H333*8/12</f>
        <v>3.366666667</v>
      </c>
      <c r="I329" s="6">
        <f t="shared" si="1"/>
        <v>224.6231046</v>
      </c>
      <c r="J329" s="6">
        <f t="shared" si="2"/>
        <v>8.118907394</v>
      </c>
      <c r="K329" s="8">
        <f t="shared" si="11"/>
        <v>929.7588731</v>
      </c>
      <c r="L329" s="6">
        <f t="shared" si="12"/>
        <v>12.85493671</v>
      </c>
      <c r="M329" s="8">
        <f t="shared" si="3"/>
        <v>53.20909213</v>
      </c>
      <c r="N329" s="29">
        <f t="shared" si="14"/>
        <v>19.37237029</v>
      </c>
      <c r="O329" s="9"/>
      <c r="P329" s="10">
        <f t="shared" si="15"/>
        <v>24.26674891</v>
      </c>
      <c r="Q329" s="10"/>
      <c r="R329" s="31">
        <f t="shared" si="16"/>
        <v>0.002458461223</v>
      </c>
      <c r="S329" s="7">
        <f t="shared" si="4"/>
        <v>1.003156506</v>
      </c>
      <c r="T329" s="7">
        <f t="shared" si="13"/>
        <v>6.282093447</v>
      </c>
      <c r="U329" s="13">
        <f t="shared" si="5"/>
        <v>0.0510136924</v>
      </c>
      <c r="V329" s="13">
        <f t="shared" si="6"/>
        <v>-0.001636509967</v>
      </c>
      <c r="W329" s="13">
        <f t="shared" si="7"/>
        <v>0.05265020237</v>
      </c>
      <c r="X329" s="13">
        <f t="shared" si="8"/>
        <v>-0.0001357590094</v>
      </c>
      <c r="Y329" s="14"/>
      <c r="Z329" s="30"/>
      <c r="AA329" s="30"/>
    </row>
    <row r="330" ht="12.75" customHeight="1">
      <c r="A330" s="4">
        <v>1897.1</v>
      </c>
      <c r="B330" s="5">
        <v>4.82</v>
      </c>
      <c r="C330" s="6">
        <v>0.18</v>
      </c>
      <c r="D330" s="6">
        <f t="shared" si="9"/>
        <v>0.02</v>
      </c>
      <c r="E330" s="5">
        <v>0.2933</v>
      </c>
      <c r="F330" s="5">
        <v>6.660193388</v>
      </c>
      <c r="G330" s="6">
        <f t="shared" si="10"/>
        <v>1897.791667</v>
      </c>
      <c r="H330" s="7">
        <f>H321*3/12+H333*9/12</f>
        <v>3.3625</v>
      </c>
      <c r="I330" s="6">
        <f t="shared" si="1"/>
        <v>220.5122156</v>
      </c>
      <c r="J330" s="6">
        <f t="shared" si="2"/>
        <v>8.234896017</v>
      </c>
      <c r="K330" s="8">
        <f t="shared" si="11"/>
        <v>915.5835879</v>
      </c>
      <c r="L330" s="6">
        <f t="shared" si="12"/>
        <v>13.41830556</v>
      </c>
      <c r="M330" s="8">
        <f t="shared" si="3"/>
        <v>55.71383119</v>
      </c>
      <c r="N330" s="29">
        <f t="shared" si="14"/>
        <v>19.02803122</v>
      </c>
      <c r="O330" s="9"/>
      <c r="P330" s="10">
        <f t="shared" si="15"/>
        <v>23.8072171</v>
      </c>
      <c r="Q330" s="10"/>
      <c r="R330" s="31">
        <f t="shared" si="16"/>
        <v>0.0008620890734</v>
      </c>
      <c r="S330" s="7">
        <f t="shared" si="4"/>
        <v>1.003153102</v>
      </c>
      <c r="T330" s="7">
        <f t="shared" si="13"/>
        <v>6.391953665</v>
      </c>
      <c r="U330" s="13">
        <f t="shared" si="5"/>
        <v>0.0400801071</v>
      </c>
      <c r="V330" s="13">
        <f t="shared" si="6"/>
        <v>-0.004209115288</v>
      </c>
      <c r="W330" s="13">
        <f t="shared" si="7"/>
        <v>0.04428922239</v>
      </c>
      <c r="X330" s="13">
        <f t="shared" si="8"/>
        <v>-0.0001339268391</v>
      </c>
      <c r="Y330" s="14"/>
      <c r="Z330" s="30"/>
      <c r="AA330" s="30"/>
    </row>
    <row r="331" ht="12.75" customHeight="1">
      <c r="A331" s="4">
        <v>1897.11</v>
      </c>
      <c r="B331" s="5">
        <v>4.65</v>
      </c>
      <c r="C331" s="6">
        <v>0.18</v>
      </c>
      <c r="D331" s="6">
        <f t="shared" si="9"/>
        <v>0.01</v>
      </c>
      <c r="E331" s="5">
        <v>0.3017</v>
      </c>
      <c r="F331" s="5">
        <v>6.660193388</v>
      </c>
      <c r="G331" s="6">
        <f t="shared" si="10"/>
        <v>1897.875</v>
      </c>
      <c r="H331" s="7">
        <f>H321*2/12+H333*10/12</f>
        <v>3.358333333</v>
      </c>
      <c r="I331" s="6">
        <f t="shared" si="1"/>
        <v>212.7348138</v>
      </c>
      <c r="J331" s="6">
        <f t="shared" si="2"/>
        <v>8.234896017</v>
      </c>
      <c r="K331" s="8">
        <f t="shared" si="11"/>
        <v>886.1405472</v>
      </c>
      <c r="L331" s="6">
        <f t="shared" si="12"/>
        <v>13.80260071</v>
      </c>
      <c r="M331" s="8">
        <f t="shared" si="3"/>
        <v>57.49432325</v>
      </c>
      <c r="N331" s="29">
        <f t="shared" si="14"/>
        <v>18.3584481</v>
      </c>
      <c r="O331" s="9"/>
      <c r="P331" s="10">
        <f t="shared" si="15"/>
        <v>22.94302166</v>
      </c>
      <c r="Q331" s="10"/>
      <c r="R331" s="31">
        <f t="shared" si="16"/>
        <v>0.001659127127</v>
      </c>
      <c r="S331" s="7">
        <f t="shared" si="4"/>
        <v>1.003149699</v>
      </c>
      <c r="T331" s="7">
        <f t="shared" si="13"/>
        <v>6.412108148</v>
      </c>
      <c r="U331" s="13">
        <f t="shared" si="5"/>
        <v>0.04212419454</v>
      </c>
      <c r="V331" s="13">
        <f t="shared" si="6"/>
        <v>-0.0001846661492</v>
      </c>
      <c r="W331" s="13">
        <f t="shared" si="7"/>
        <v>0.04230886069</v>
      </c>
      <c r="X331" s="13">
        <f t="shared" si="8"/>
        <v>-0.0001320948037</v>
      </c>
      <c r="Y331" s="14"/>
      <c r="Z331" s="30"/>
      <c r="AA331" s="30"/>
    </row>
    <row r="332" ht="12.75" customHeight="1">
      <c r="A332" s="4">
        <v>1897.12</v>
      </c>
      <c r="B332" s="5">
        <v>4.75</v>
      </c>
      <c r="C332" s="6">
        <v>0.18</v>
      </c>
      <c r="D332" s="6">
        <f t="shared" si="9"/>
        <v>0.28</v>
      </c>
      <c r="E332" s="5">
        <v>0.31</v>
      </c>
      <c r="F332" s="5">
        <v>6.660193388</v>
      </c>
      <c r="G332" s="6">
        <f t="shared" si="10"/>
        <v>1897.958333</v>
      </c>
      <c r="H332" s="7">
        <f>H321*1/12+H333*11/12</f>
        <v>3.354166667</v>
      </c>
      <c r="I332" s="6">
        <f t="shared" si="1"/>
        <v>217.309756</v>
      </c>
      <c r="J332" s="6">
        <f t="shared" si="2"/>
        <v>8.234896017</v>
      </c>
      <c r="K332" s="8">
        <f t="shared" si="11"/>
        <v>908.0558511</v>
      </c>
      <c r="L332" s="6">
        <f t="shared" si="12"/>
        <v>14.18232092</v>
      </c>
      <c r="M332" s="8">
        <f t="shared" si="3"/>
        <v>59.26259239</v>
      </c>
      <c r="N332" s="29">
        <f t="shared" si="14"/>
        <v>18.74875766</v>
      </c>
      <c r="O332" s="9"/>
      <c r="P332" s="10">
        <f t="shared" si="15"/>
        <v>23.4011219</v>
      </c>
      <c r="Q332" s="10"/>
      <c r="R332" s="31">
        <f t="shared" si="16"/>
        <v>-0.001711571829</v>
      </c>
      <c r="S332" s="7">
        <f t="shared" si="4"/>
        <v>1.003146296</v>
      </c>
      <c r="T332" s="7">
        <f t="shared" si="13"/>
        <v>6.432304358</v>
      </c>
      <c r="U332" s="13">
        <f t="shared" si="5"/>
        <v>0.04761695569</v>
      </c>
      <c r="V332" s="13">
        <f t="shared" si="6"/>
        <v>0.001835042955</v>
      </c>
      <c r="W332" s="13">
        <f t="shared" si="7"/>
        <v>0.04578191274</v>
      </c>
      <c r="X332" s="13">
        <f t="shared" si="8"/>
        <v>-0.0001302629031</v>
      </c>
      <c r="Y332" s="14"/>
      <c r="Z332" s="30"/>
      <c r="AA332" s="30"/>
    </row>
    <row r="333" ht="12.75" customHeight="1">
      <c r="A333" s="4">
        <v>1898.01</v>
      </c>
      <c r="B333" s="5">
        <v>4.88</v>
      </c>
      <c r="C333" s="6">
        <v>0.1817</v>
      </c>
      <c r="D333" s="6">
        <f t="shared" si="9"/>
        <v>0.3117</v>
      </c>
      <c r="E333" s="5">
        <v>0.3133</v>
      </c>
      <c r="F333" s="5">
        <v>6.660193388</v>
      </c>
      <c r="G333" s="6">
        <f t="shared" si="10"/>
        <v>1898.041667</v>
      </c>
      <c r="H333" s="7">
        <v>3.35</v>
      </c>
      <c r="I333" s="6">
        <f t="shared" si="1"/>
        <v>223.2571809</v>
      </c>
      <c r="J333" s="6">
        <f t="shared" si="2"/>
        <v>8.312670034</v>
      </c>
      <c r="K333" s="8">
        <f t="shared" si="11"/>
        <v>935.8025331</v>
      </c>
      <c r="L333" s="6">
        <f t="shared" si="12"/>
        <v>14.33329401</v>
      </c>
      <c r="M333" s="8">
        <f t="shared" si="3"/>
        <v>60.07928968</v>
      </c>
      <c r="N333" s="29">
        <f t="shared" si="14"/>
        <v>19.24900002</v>
      </c>
      <c r="O333" s="9"/>
      <c r="P333" s="10">
        <f t="shared" si="15"/>
        <v>23.9932402</v>
      </c>
      <c r="Q333" s="10"/>
      <c r="R333" s="31">
        <f t="shared" si="16"/>
        <v>-0.004173901425</v>
      </c>
      <c r="S333" s="7">
        <f t="shared" si="4"/>
        <v>1.004549176</v>
      </c>
      <c r="T333" s="7">
        <f t="shared" si="13"/>
        <v>6.452542289</v>
      </c>
      <c r="U333" s="13">
        <f t="shared" si="5"/>
        <v>0.05054032875</v>
      </c>
      <c r="V333" s="13">
        <f t="shared" si="6"/>
        <v>0.002800133743</v>
      </c>
      <c r="W333" s="13">
        <f t="shared" si="7"/>
        <v>0.04774019501</v>
      </c>
      <c r="X333" s="13">
        <f t="shared" si="8"/>
        <v>-0.000056748943</v>
      </c>
      <c r="Y333" s="14"/>
      <c r="Z333" s="30"/>
      <c r="AA333" s="30"/>
    </row>
    <row r="334" ht="12.75" customHeight="1">
      <c r="A334" s="4">
        <v>1898.02</v>
      </c>
      <c r="B334" s="5">
        <v>4.87</v>
      </c>
      <c r="C334" s="6">
        <v>0.1833</v>
      </c>
      <c r="D334" s="6">
        <f t="shared" si="9"/>
        <v>0.1733</v>
      </c>
      <c r="E334" s="5">
        <v>0.3167</v>
      </c>
      <c r="F334" s="5">
        <v>6.755342479</v>
      </c>
      <c r="G334" s="6">
        <f t="shared" si="10"/>
        <v>1898.125</v>
      </c>
      <c r="H334" s="7">
        <f>H333*11/12+H345*1/12</f>
        <v>3.329166667</v>
      </c>
      <c r="I334" s="6">
        <f t="shared" si="1"/>
        <v>219.66155</v>
      </c>
      <c r="J334" s="6">
        <f t="shared" si="2"/>
        <v>8.267754029</v>
      </c>
      <c r="K334" s="8">
        <f t="shared" si="11"/>
        <v>923.6190428</v>
      </c>
      <c r="L334" s="6">
        <f t="shared" si="12"/>
        <v>14.28476651</v>
      </c>
      <c r="M334" s="8">
        <f t="shared" si="3"/>
        <v>60.06368601</v>
      </c>
      <c r="N334" s="29">
        <f t="shared" si="14"/>
        <v>18.91813189</v>
      </c>
      <c r="O334" s="9"/>
      <c r="P334" s="10">
        <f t="shared" si="15"/>
        <v>23.55129001</v>
      </c>
      <c r="Q334" s="10"/>
      <c r="R334" s="31">
        <f t="shared" si="16"/>
        <v>-0.0005501052134</v>
      </c>
      <c r="S334" s="7">
        <f t="shared" si="4"/>
        <v>1.004533542</v>
      </c>
      <c r="T334" s="7">
        <f t="shared" si="13"/>
        <v>6.390598444</v>
      </c>
      <c r="U334" s="13">
        <f t="shared" si="5"/>
        <v>0.04974578612</v>
      </c>
      <c r="V334" s="13">
        <f t="shared" si="6"/>
        <v>0.005277072232</v>
      </c>
      <c r="W334" s="13">
        <f t="shared" si="7"/>
        <v>0.04446871389</v>
      </c>
      <c r="X334" s="13">
        <f t="shared" si="8"/>
        <v>-0.0000559213964</v>
      </c>
      <c r="Y334" s="14"/>
      <c r="Z334" s="30"/>
      <c r="AA334" s="30"/>
    </row>
    <row r="335" ht="12.75" customHeight="1">
      <c r="A335" s="4">
        <v>1898.03</v>
      </c>
      <c r="B335" s="5">
        <v>4.65</v>
      </c>
      <c r="C335" s="6">
        <v>0.185</v>
      </c>
      <c r="D335" s="6">
        <f t="shared" si="9"/>
        <v>-0.035</v>
      </c>
      <c r="E335" s="5">
        <v>0.32</v>
      </c>
      <c r="F335" s="5">
        <v>6.755342479</v>
      </c>
      <c r="G335" s="6">
        <f t="shared" si="10"/>
        <v>1898.208333</v>
      </c>
      <c r="H335" s="7">
        <f>H333*10/12+H345*2/12</f>
        <v>3.308333333</v>
      </c>
      <c r="I335" s="6">
        <f t="shared" si="1"/>
        <v>209.738441</v>
      </c>
      <c r="J335" s="6">
        <f t="shared" si="2"/>
        <v>8.344432599</v>
      </c>
      <c r="K335" s="8">
        <f t="shared" si="11"/>
        <v>884.8188247</v>
      </c>
      <c r="L335" s="6">
        <f t="shared" si="12"/>
        <v>14.43361314</v>
      </c>
      <c r="M335" s="8">
        <f t="shared" si="3"/>
        <v>60.89075783</v>
      </c>
      <c r="N335" s="29">
        <f t="shared" si="14"/>
        <v>18.04217492</v>
      </c>
      <c r="O335" s="9"/>
      <c r="P335" s="10">
        <f t="shared" si="15"/>
        <v>22.43778415</v>
      </c>
      <c r="Q335" s="10"/>
      <c r="R335" s="31">
        <f t="shared" si="16"/>
        <v>0.002224576623</v>
      </c>
      <c r="S335" s="7">
        <f t="shared" si="4"/>
        <v>1.004517911</v>
      </c>
      <c r="T335" s="7">
        <f t="shared" si="13"/>
        <v>6.419570491</v>
      </c>
      <c r="U335" s="13">
        <f t="shared" si="5"/>
        <v>0.05904693624</v>
      </c>
      <c r="V335" s="13">
        <f t="shared" si="6"/>
        <v>0.005220855734</v>
      </c>
      <c r="W335" s="13">
        <f t="shared" si="7"/>
        <v>0.05382608051</v>
      </c>
      <c r="X335" s="13">
        <f t="shared" si="8"/>
        <v>-0.00005509404478</v>
      </c>
      <c r="Y335" s="14"/>
      <c r="Z335" s="30"/>
      <c r="AA335" s="30"/>
    </row>
    <row r="336" ht="12.75" customHeight="1">
      <c r="A336" s="4">
        <v>1898.04</v>
      </c>
      <c r="B336" s="5">
        <v>4.57</v>
      </c>
      <c r="C336" s="6">
        <v>0.1867</v>
      </c>
      <c r="D336" s="6">
        <f t="shared" si="9"/>
        <v>0.1067</v>
      </c>
      <c r="E336" s="5">
        <v>0.3233</v>
      </c>
      <c r="F336" s="5">
        <v>6.755342479</v>
      </c>
      <c r="G336" s="6">
        <f t="shared" si="10"/>
        <v>1898.291667</v>
      </c>
      <c r="H336" s="7">
        <f>H333*9/12+H345*3/12</f>
        <v>3.2875</v>
      </c>
      <c r="I336" s="6">
        <f t="shared" si="1"/>
        <v>206.1300377</v>
      </c>
      <c r="J336" s="6">
        <f t="shared" si="2"/>
        <v>8.421111169</v>
      </c>
      <c r="K336" s="8">
        <f t="shared" si="11"/>
        <v>872.5566312</v>
      </c>
      <c r="L336" s="6">
        <f t="shared" si="12"/>
        <v>14.58245978</v>
      </c>
      <c r="M336" s="8">
        <f t="shared" si="3"/>
        <v>61.72813104</v>
      </c>
      <c r="N336" s="29">
        <f t="shared" si="14"/>
        <v>17.70508943</v>
      </c>
      <c r="O336" s="9"/>
      <c r="P336" s="10">
        <f t="shared" si="15"/>
        <v>21.99873962</v>
      </c>
      <c r="Q336" s="10"/>
      <c r="R336" s="31">
        <f t="shared" si="16"/>
        <v>0.004621868235</v>
      </c>
      <c r="S336" s="7">
        <f t="shared" si="4"/>
        <v>1.004502282</v>
      </c>
      <c r="T336" s="7">
        <f t="shared" si="13"/>
        <v>6.448573539</v>
      </c>
      <c r="U336" s="13">
        <f t="shared" si="5"/>
        <v>0.06544798559</v>
      </c>
      <c r="V336" s="13">
        <f t="shared" si="6"/>
        <v>0.004055166506</v>
      </c>
      <c r="W336" s="13">
        <f t="shared" si="7"/>
        <v>0.06139281908</v>
      </c>
      <c r="X336" s="13">
        <f t="shared" si="8"/>
        <v>-0.00005426688848</v>
      </c>
      <c r="Y336" s="14"/>
      <c r="Z336" s="30"/>
      <c r="AA336" s="30"/>
    </row>
    <row r="337" ht="12.75" customHeight="1">
      <c r="A337" s="4">
        <v>1898.05</v>
      </c>
      <c r="B337" s="5">
        <v>4.87</v>
      </c>
      <c r="C337" s="6">
        <v>0.1883</v>
      </c>
      <c r="D337" s="6">
        <f t="shared" si="9"/>
        <v>0.4883</v>
      </c>
      <c r="E337" s="5">
        <v>0.3267</v>
      </c>
      <c r="F337" s="5">
        <v>7.231071736</v>
      </c>
      <c r="G337" s="6">
        <f t="shared" si="10"/>
        <v>1898.375</v>
      </c>
      <c r="H337" s="7">
        <f>H333*8/12+H345*4/12</f>
        <v>3.266666667</v>
      </c>
      <c r="I337" s="6">
        <f t="shared" si="1"/>
        <v>205.2101064</v>
      </c>
      <c r="J337" s="6">
        <f t="shared" si="2"/>
        <v>7.934509862</v>
      </c>
      <c r="K337" s="8">
        <f t="shared" si="11"/>
        <v>871.4614498</v>
      </c>
      <c r="L337" s="6">
        <f t="shared" si="12"/>
        <v>13.76635354</v>
      </c>
      <c r="M337" s="8">
        <f t="shared" si="3"/>
        <v>58.46128453</v>
      </c>
      <c r="N337" s="29">
        <f t="shared" si="14"/>
        <v>17.59563527</v>
      </c>
      <c r="O337" s="9"/>
      <c r="P337" s="10">
        <f t="shared" si="15"/>
        <v>21.83940261</v>
      </c>
      <c r="Q337" s="10"/>
      <c r="R337" s="31">
        <f t="shared" si="16"/>
        <v>0.01303623366</v>
      </c>
      <c r="S337" s="7">
        <f t="shared" si="4"/>
        <v>1.004486656</v>
      </c>
      <c r="T337" s="7">
        <f t="shared" si="13"/>
        <v>6.051447728</v>
      </c>
      <c r="U337" s="13">
        <f t="shared" si="5"/>
        <v>0.07168145214</v>
      </c>
      <c r="V337" s="13">
        <f t="shared" si="6"/>
        <v>0.0108565665</v>
      </c>
      <c r="W337" s="13">
        <f t="shared" si="7"/>
        <v>0.06082488564</v>
      </c>
      <c r="X337" s="13">
        <f t="shared" si="8"/>
        <v>-0.00005343992789</v>
      </c>
      <c r="Y337" s="14"/>
      <c r="Z337" s="30"/>
      <c r="AA337" s="30"/>
    </row>
    <row r="338" ht="12.75" customHeight="1">
      <c r="A338" s="4">
        <v>1898.06</v>
      </c>
      <c r="B338" s="5">
        <v>5.06</v>
      </c>
      <c r="C338" s="6">
        <v>0.19</v>
      </c>
      <c r="D338" s="6">
        <f t="shared" si="9"/>
        <v>0.38</v>
      </c>
      <c r="E338" s="5">
        <v>0.33</v>
      </c>
      <c r="F338" s="5">
        <v>6.755342479</v>
      </c>
      <c r="G338" s="6">
        <f t="shared" si="10"/>
        <v>1898.458333</v>
      </c>
      <c r="H338" s="7">
        <f>H333*7/12+H345*5/12</f>
        <v>3.245833333</v>
      </c>
      <c r="I338" s="6">
        <f t="shared" si="1"/>
        <v>228.2315078</v>
      </c>
      <c r="J338" s="6">
        <f t="shared" si="2"/>
        <v>8.569957805</v>
      </c>
      <c r="K338" s="8">
        <f t="shared" si="11"/>
        <v>972.2587738</v>
      </c>
      <c r="L338" s="6">
        <f t="shared" si="12"/>
        <v>14.88466356</v>
      </c>
      <c r="M338" s="8">
        <f t="shared" si="3"/>
        <v>63.4081809</v>
      </c>
      <c r="N338" s="29">
        <f t="shared" si="14"/>
        <v>19.54481748</v>
      </c>
      <c r="O338" s="9"/>
      <c r="P338" s="10">
        <f t="shared" si="15"/>
        <v>24.23494684</v>
      </c>
      <c r="Q338" s="10"/>
      <c r="R338" s="31">
        <f t="shared" si="16"/>
        <v>0.002033044597</v>
      </c>
      <c r="S338" s="7">
        <f t="shared" si="4"/>
        <v>1.004471031</v>
      </c>
      <c r="T338" s="7">
        <f t="shared" si="13"/>
        <v>6.506669628</v>
      </c>
      <c r="U338" s="13">
        <f t="shared" si="5"/>
        <v>0.06063933624</v>
      </c>
      <c r="V338" s="13">
        <f t="shared" si="6"/>
        <v>0.003947025832</v>
      </c>
      <c r="W338" s="13">
        <f t="shared" si="7"/>
        <v>0.05669231041</v>
      </c>
      <c r="X338" s="13">
        <f t="shared" si="8"/>
        <v>-0.00005261316335</v>
      </c>
      <c r="Y338" s="14"/>
      <c r="Z338" s="30"/>
      <c r="AA338" s="30"/>
    </row>
    <row r="339" ht="12.75" customHeight="1">
      <c r="A339" s="4">
        <v>1898.07</v>
      </c>
      <c r="B339" s="5">
        <v>5.08</v>
      </c>
      <c r="C339" s="6">
        <v>0.1917</v>
      </c>
      <c r="D339" s="6">
        <f t="shared" si="9"/>
        <v>0.2117</v>
      </c>
      <c r="E339" s="5">
        <v>0.3333</v>
      </c>
      <c r="F339" s="5">
        <v>6.660193388</v>
      </c>
      <c r="G339" s="6">
        <f t="shared" si="10"/>
        <v>1898.541667</v>
      </c>
      <c r="H339" s="7">
        <f>H333*6/12+H345*6/12</f>
        <v>3.225</v>
      </c>
      <c r="I339" s="6">
        <f t="shared" si="1"/>
        <v>232.4070654</v>
      </c>
      <c r="J339" s="6">
        <f t="shared" si="2"/>
        <v>8.770164258</v>
      </c>
      <c r="K339" s="8">
        <f t="shared" si="11"/>
        <v>993.1598969</v>
      </c>
      <c r="L339" s="6">
        <f t="shared" si="12"/>
        <v>15.24828246</v>
      </c>
      <c r="M339" s="8">
        <f t="shared" si="3"/>
        <v>65.16145544</v>
      </c>
      <c r="N339" s="29">
        <f t="shared" si="14"/>
        <v>19.85894301</v>
      </c>
      <c r="O339" s="9"/>
      <c r="P339" s="10">
        <f t="shared" si="15"/>
        <v>24.5971565</v>
      </c>
      <c r="Q339" s="10"/>
      <c r="R339" s="31">
        <f t="shared" si="16"/>
        <v>-0.001123227428</v>
      </c>
      <c r="S339" s="7">
        <f t="shared" si="4"/>
        <v>1.00445541</v>
      </c>
      <c r="T339" s="7">
        <f t="shared" si="13"/>
        <v>6.629132575</v>
      </c>
      <c r="U339" s="13">
        <f t="shared" si="5"/>
        <v>0.06150596762</v>
      </c>
      <c r="V339" s="13">
        <f t="shared" si="6"/>
        <v>0.001375942334</v>
      </c>
      <c r="W339" s="13">
        <f t="shared" si="7"/>
        <v>0.06013002528</v>
      </c>
      <c r="X339" s="13">
        <f t="shared" si="8"/>
        <v>-0.00005178659523</v>
      </c>
      <c r="Y339" s="14"/>
      <c r="Z339" s="30"/>
      <c r="AA339" s="30"/>
    </row>
    <row r="340" ht="12.75" customHeight="1">
      <c r="A340" s="4">
        <v>1898.08</v>
      </c>
      <c r="B340" s="5">
        <v>5.27</v>
      </c>
      <c r="C340" s="6">
        <v>0.1933</v>
      </c>
      <c r="D340" s="6">
        <f t="shared" si="9"/>
        <v>0.3833</v>
      </c>
      <c r="E340" s="5">
        <v>0.3367</v>
      </c>
      <c r="F340" s="5">
        <v>6.660193388</v>
      </c>
      <c r="G340" s="6">
        <f t="shared" si="10"/>
        <v>1898.625</v>
      </c>
      <c r="H340" s="7">
        <f>H333*5/12+H345*7/12</f>
        <v>3.204166667</v>
      </c>
      <c r="I340" s="6">
        <f t="shared" si="1"/>
        <v>241.0994556</v>
      </c>
      <c r="J340" s="6">
        <f t="shared" si="2"/>
        <v>8.843363333</v>
      </c>
      <c r="K340" s="8">
        <f t="shared" si="11"/>
        <v>1033.454883</v>
      </c>
      <c r="L340" s="6">
        <f t="shared" si="12"/>
        <v>15.40383049</v>
      </c>
      <c r="M340" s="8">
        <f t="shared" si="3"/>
        <v>66.02737367</v>
      </c>
      <c r="N340" s="29">
        <f t="shared" si="14"/>
        <v>20.54491518</v>
      </c>
      <c r="O340" s="9"/>
      <c r="P340" s="10">
        <f t="shared" si="15"/>
        <v>25.41705356</v>
      </c>
      <c r="Q340" s="10"/>
      <c r="R340" s="31">
        <f t="shared" si="16"/>
        <v>-0.002596197185</v>
      </c>
      <c r="S340" s="7">
        <f t="shared" si="4"/>
        <v>1.00443979</v>
      </c>
      <c r="T340" s="7">
        <f t="shared" si="13"/>
        <v>6.658668076</v>
      </c>
      <c r="U340" s="13">
        <f t="shared" si="5"/>
        <v>0.06218802985</v>
      </c>
      <c r="V340" s="13">
        <f t="shared" si="6"/>
        <v>0.001324084483</v>
      </c>
      <c r="W340" s="13">
        <f t="shared" si="7"/>
        <v>0.06086394536</v>
      </c>
      <c r="X340" s="13">
        <f t="shared" si="8"/>
        <v>-0.00005096022389</v>
      </c>
      <c r="Y340" s="14"/>
      <c r="Z340" s="30"/>
      <c r="AA340" s="30"/>
    </row>
    <row r="341" ht="12.75" customHeight="1">
      <c r="A341" s="4">
        <v>1898.09</v>
      </c>
      <c r="B341" s="5">
        <v>5.26</v>
      </c>
      <c r="C341" s="6">
        <v>0.195</v>
      </c>
      <c r="D341" s="6">
        <f t="shared" si="9"/>
        <v>0.185</v>
      </c>
      <c r="E341" s="5">
        <v>0.34</v>
      </c>
      <c r="F341" s="5">
        <v>6.660193388</v>
      </c>
      <c r="G341" s="6">
        <f t="shared" si="10"/>
        <v>1898.708333</v>
      </c>
      <c r="H341" s="7">
        <f>H333*4/12+H345*8/12</f>
        <v>3.183333333</v>
      </c>
      <c r="I341" s="6">
        <f t="shared" si="1"/>
        <v>240.6419614</v>
      </c>
      <c r="J341" s="6">
        <f t="shared" si="2"/>
        <v>8.921137351</v>
      </c>
      <c r="K341" s="8">
        <f t="shared" si="11"/>
        <v>1034.680518</v>
      </c>
      <c r="L341" s="6">
        <f t="shared" si="12"/>
        <v>15.55480359</v>
      </c>
      <c r="M341" s="8">
        <f t="shared" si="3"/>
        <v>66.88048974</v>
      </c>
      <c r="N341" s="29">
        <f t="shared" si="14"/>
        <v>20.44273286</v>
      </c>
      <c r="O341" s="9"/>
      <c r="P341" s="10">
        <f t="shared" si="15"/>
        <v>25.26304309</v>
      </c>
      <c r="Q341" s="10"/>
      <c r="R341" s="31">
        <f t="shared" si="16"/>
        <v>-0.002144569269</v>
      </c>
      <c r="S341" s="7">
        <f t="shared" si="4"/>
        <v>1.004424173</v>
      </c>
      <c r="T341" s="7">
        <f t="shared" si="13"/>
        <v>6.688231166</v>
      </c>
      <c r="U341" s="13">
        <f t="shared" si="5"/>
        <v>0.06134204866</v>
      </c>
      <c r="V341" s="13">
        <f t="shared" si="6"/>
        <v>0.001273056783</v>
      </c>
      <c r="W341" s="13">
        <f t="shared" si="7"/>
        <v>0.06006899187</v>
      </c>
      <c r="X341" s="13">
        <f t="shared" si="8"/>
        <v>-0.00005013404971</v>
      </c>
      <c r="Y341" s="14"/>
      <c r="Z341" s="30"/>
      <c r="AA341" s="30"/>
    </row>
    <row r="342" ht="12.75" customHeight="1">
      <c r="A342" s="4">
        <v>1898.1</v>
      </c>
      <c r="B342" s="5">
        <v>5.15</v>
      </c>
      <c r="C342" s="6">
        <v>0.1967</v>
      </c>
      <c r="D342" s="6">
        <f t="shared" si="9"/>
        <v>0.0867</v>
      </c>
      <c r="E342" s="5">
        <v>0.3433</v>
      </c>
      <c r="F342" s="5">
        <v>6.660193388</v>
      </c>
      <c r="G342" s="6">
        <f t="shared" si="10"/>
        <v>1898.791667</v>
      </c>
      <c r="H342" s="7">
        <f>H333*3/12+H345*9/12</f>
        <v>3.1625</v>
      </c>
      <c r="I342" s="6">
        <f t="shared" si="1"/>
        <v>235.6095249</v>
      </c>
      <c r="J342" s="6">
        <f t="shared" si="2"/>
        <v>8.998911369</v>
      </c>
      <c r="K342" s="8">
        <f t="shared" si="11"/>
        <v>1016.267073</v>
      </c>
      <c r="L342" s="6">
        <f t="shared" si="12"/>
        <v>15.70577668</v>
      </c>
      <c r="M342" s="8">
        <f t="shared" si="3"/>
        <v>67.74456042</v>
      </c>
      <c r="N342" s="29">
        <f t="shared" si="14"/>
        <v>19.94719983</v>
      </c>
      <c r="O342" s="9"/>
      <c r="P342" s="10">
        <f t="shared" si="15"/>
        <v>24.62718123</v>
      </c>
      <c r="Q342" s="10"/>
      <c r="R342" s="31">
        <f t="shared" si="16"/>
        <v>-0.001867315815</v>
      </c>
      <c r="S342" s="7">
        <f t="shared" si="4"/>
        <v>1.004408559</v>
      </c>
      <c r="T342" s="7">
        <f t="shared" si="13"/>
        <v>6.717821059</v>
      </c>
      <c r="U342" s="13">
        <f t="shared" si="5"/>
        <v>0.06382934157</v>
      </c>
      <c r="V342" s="13">
        <f t="shared" si="6"/>
        <v>0.0001417266866</v>
      </c>
      <c r="W342" s="13">
        <f t="shared" si="7"/>
        <v>0.06368761489</v>
      </c>
      <c r="X342" s="13">
        <f t="shared" si="8"/>
        <v>-0.00004930807304</v>
      </c>
      <c r="Y342" s="14"/>
      <c r="Z342" s="30"/>
      <c r="AA342" s="30"/>
    </row>
    <row r="343" ht="12.75" customHeight="1">
      <c r="A343" s="4">
        <v>1898.11</v>
      </c>
      <c r="B343" s="5">
        <v>5.32</v>
      </c>
      <c r="C343" s="6">
        <v>0.1983</v>
      </c>
      <c r="D343" s="6">
        <f t="shared" si="9"/>
        <v>0.3683</v>
      </c>
      <c r="E343" s="5">
        <v>0.3467</v>
      </c>
      <c r="F343" s="5">
        <v>6.660193388</v>
      </c>
      <c r="G343" s="6">
        <f t="shared" si="10"/>
        <v>1898.875</v>
      </c>
      <c r="H343" s="7">
        <f>H333*2/12+H345*10/12</f>
        <v>3.141666667</v>
      </c>
      <c r="I343" s="6">
        <f t="shared" si="1"/>
        <v>243.3869267</v>
      </c>
      <c r="J343" s="6">
        <f t="shared" si="2"/>
        <v>9.072110445</v>
      </c>
      <c r="K343" s="8">
        <f t="shared" si="11"/>
        <v>1053.074688</v>
      </c>
      <c r="L343" s="6">
        <f t="shared" si="12"/>
        <v>15.86132472</v>
      </c>
      <c r="M343" s="8">
        <f t="shared" si="3"/>
        <v>68.62800644</v>
      </c>
      <c r="N343" s="29">
        <f t="shared" si="14"/>
        <v>20.52741632</v>
      </c>
      <c r="O343" s="9"/>
      <c r="P343" s="10">
        <f t="shared" si="15"/>
        <v>25.31904369</v>
      </c>
      <c r="Q343" s="10"/>
      <c r="R343" s="31">
        <f t="shared" si="16"/>
        <v>-0.004208102352</v>
      </c>
      <c r="S343" s="7">
        <f t="shared" si="4"/>
        <v>1.004392946</v>
      </c>
      <c r="T343" s="7">
        <f t="shared" si="13"/>
        <v>6.747436966</v>
      </c>
      <c r="U343" s="13">
        <f t="shared" si="5"/>
        <v>0.06628364897</v>
      </c>
      <c r="V343" s="13">
        <f t="shared" si="6"/>
        <v>-0.0009768680665</v>
      </c>
      <c r="W343" s="13">
        <f t="shared" si="7"/>
        <v>0.06726051704</v>
      </c>
      <c r="X343" s="13">
        <f t="shared" si="8"/>
        <v>-0.00004848229425</v>
      </c>
      <c r="Y343" s="14"/>
      <c r="Z343" s="30"/>
      <c r="AA343" s="30"/>
    </row>
    <row r="344" ht="12.75" customHeight="1">
      <c r="A344" s="4">
        <v>1898.12</v>
      </c>
      <c r="B344" s="5">
        <v>5.65</v>
      </c>
      <c r="C344" s="6">
        <v>0.2</v>
      </c>
      <c r="D344" s="6">
        <f t="shared" si="9"/>
        <v>0.53</v>
      </c>
      <c r="E344" s="5">
        <v>0.35</v>
      </c>
      <c r="F344" s="5">
        <v>6.755342479</v>
      </c>
      <c r="G344" s="6">
        <f t="shared" si="10"/>
        <v>1898.958333</v>
      </c>
      <c r="H344" s="7">
        <f>H333*1/12+H345*11/12</f>
        <v>3.120833333</v>
      </c>
      <c r="I344" s="6">
        <f t="shared" si="1"/>
        <v>254.8434821</v>
      </c>
      <c r="J344" s="6">
        <f t="shared" si="2"/>
        <v>9.021008215</v>
      </c>
      <c r="K344" s="8">
        <f t="shared" si="11"/>
        <v>1105.896991</v>
      </c>
      <c r="L344" s="6">
        <f t="shared" si="12"/>
        <v>15.78676438</v>
      </c>
      <c r="M344" s="8">
        <f t="shared" si="3"/>
        <v>68.50689326</v>
      </c>
      <c r="N344" s="29">
        <f t="shared" si="14"/>
        <v>21.40363199</v>
      </c>
      <c r="O344" s="9"/>
      <c r="P344" s="10">
        <f t="shared" si="15"/>
        <v>26.37185846</v>
      </c>
      <c r="Q344" s="10"/>
      <c r="R344" s="31">
        <f t="shared" si="16"/>
        <v>-0.00460507118</v>
      </c>
      <c r="S344" s="7">
        <f t="shared" si="4"/>
        <v>1.004377336</v>
      </c>
      <c r="T344" s="7">
        <f t="shared" si="13"/>
        <v>6.681622857</v>
      </c>
      <c r="U344" s="13">
        <f t="shared" si="5"/>
        <v>0.06272342558</v>
      </c>
      <c r="V344" s="13">
        <f t="shared" si="6"/>
        <v>-0.0006655227154</v>
      </c>
      <c r="W344" s="13">
        <f t="shared" si="7"/>
        <v>0.06338894829</v>
      </c>
      <c r="X344" s="13">
        <f t="shared" si="8"/>
        <v>-0.00004765671371</v>
      </c>
      <c r="Y344" s="14"/>
      <c r="Z344" s="30"/>
      <c r="AA344" s="30"/>
    </row>
    <row r="345" ht="12.75" customHeight="1">
      <c r="A345" s="4">
        <v>1899.01</v>
      </c>
      <c r="B345" s="5">
        <v>6.08</v>
      </c>
      <c r="C345" s="6">
        <v>0.2008</v>
      </c>
      <c r="D345" s="6">
        <f t="shared" si="9"/>
        <v>0.6308</v>
      </c>
      <c r="E345" s="5">
        <v>0.3608</v>
      </c>
      <c r="F345" s="5">
        <v>6.755342479</v>
      </c>
      <c r="G345" s="6">
        <f t="shared" si="10"/>
        <v>1899.041667</v>
      </c>
      <c r="H345" s="7">
        <v>3.1</v>
      </c>
      <c r="I345" s="6">
        <f t="shared" si="1"/>
        <v>274.2386497</v>
      </c>
      <c r="J345" s="6">
        <f t="shared" si="2"/>
        <v>9.057092248</v>
      </c>
      <c r="K345" s="8">
        <f t="shared" si="11"/>
        <v>1193.337885</v>
      </c>
      <c r="L345" s="6">
        <f t="shared" si="12"/>
        <v>16.27389882</v>
      </c>
      <c r="M345" s="8">
        <f t="shared" si="3"/>
        <v>70.81518238</v>
      </c>
      <c r="N345" s="29">
        <f t="shared" si="14"/>
        <v>22.93280742</v>
      </c>
      <c r="O345" s="9"/>
      <c r="P345" s="10">
        <f t="shared" si="15"/>
        <v>28.22294958</v>
      </c>
      <c r="Q345" s="10"/>
      <c r="R345" s="31">
        <f t="shared" si="16"/>
        <v>-0.004067429276</v>
      </c>
      <c r="S345" s="7">
        <f t="shared" si="4"/>
        <v>1.002228075</v>
      </c>
      <c r="T345" s="7">
        <f t="shared" si="13"/>
        <v>6.710870567</v>
      </c>
      <c r="U345" s="13">
        <f t="shared" si="5"/>
        <v>0.05652529312</v>
      </c>
      <c r="V345" s="13">
        <f t="shared" si="6"/>
        <v>0.0003450875804</v>
      </c>
      <c r="W345" s="13">
        <f t="shared" si="7"/>
        <v>0.05618020554</v>
      </c>
      <c r="X345" s="13">
        <f t="shared" si="8"/>
        <v>-0.00001272434667</v>
      </c>
      <c r="Y345" s="14"/>
      <c r="Z345" s="30"/>
      <c r="AA345" s="30"/>
    </row>
    <row r="346" ht="12.75" customHeight="1">
      <c r="A346" s="4">
        <v>1899.02</v>
      </c>
      <c r="B346" s="5">
        <v>6.31</v>
      </c>
      <c r="C346" s="6">
        <v>0.2017</v>
      </c>
      <c r="D346" s="6">
        <f t="shared" si="9"/>
        <v>0.4317</v>
      </c>
      <c r="E346" s="5">
        <v>0.3717</v>
      </c>
      <c r="F346" s="5">
        <v>6.945632562</v>
      </c>
      <c r="G346" s="6">
        <f t="shared" si="10"/>
        <v>1899.125</v>
      </c>
      <c r="H346" s="7">
        <f>H345*11/12+H357*1/12</f>
        <v>3.104166667</v>
      </c>
      <c r="I346" s="6">
        <f t="shared" si="1"/>
        <v>276.815248</v>
      </c>
      <c r="J346" s="6">
        <f t="shared" si="2"/>
        <v>8.84843669</v>
      </c>
      <c r="K346" s="8">
        <f t="shared" si="11"/>
        <v>1207.758476</v>
      </c>
      <c r="L346" s="6">
        <f t="shared" si="12"/>
        <v>16.30621675</v>
      </c>
      <c r="M346" s="8">
        <f t="shared" si="3"/>
        <v>71.14482181</v>
      </c>
      <c r="N346" s="29">
        <f t="shared" si="14"/>
        <v>23.04811755</v>
      </c>
      <c r="O346" s="9"/>
      <c r="P346" s="10">
        <f t="shared" si="15"/>
        <v>28.32599307</v>
      </c>
      <c r="Q346" s="10"/>
      <c r="R346" s="31">
        <f t="shared" si="16"/>
        <v>-0.000410259887</v>
      </c>
      <c r="S346" s="7">
        <f t="shared" si="4"/>
        <v>1.002231617</v>
      </c>
      <c r="T346" s="7">
        <f t="shared" si="13"/>
        <v>6.541554951</v>
      </c>
      <c r="U346" s="13">
        <f t="shared" si="5"/>
        <v>0.05147983583</v>
      </c>
      <c r="V346" s="13">
        <f t="shared" si="6"/>
        <v>0.002053918205</v>
      </c>
      <c r="W346" s="13">
        <f t="shared" si="7"/>
        <v>0.04942591762</v>
      </c>
      <c r="X346" s="13">
        <f t="shared" si="8"/>
        <v>-0.00001197808712</v>
      </c>
      <c r="Y346" s="14"/>
      <c r="Z346" s="30"/>
      <c r="AA346" s="30"/>
    </row>
    <row r="347" ht="12.75" customHeight="1">
      <c r="A347" s="4">
        <v>1899.03</v>
      </c>
      <c r="B347" s="5">
        <v>6.4</v>
      </c>
      <c r="C347" s="6">
        <v>0.2025</v>
      </c>
      <c r="D347" s="6">
        <f t="shared" si="9"/>
        <v>0.2925</v>
      </c>
      <c r="E347" s="5">
        <v>0.3825</v>
      </c>
      <c r="F347" s="5">
        <v>6.945632562</v>
      </c>
      <c r="G347" s="6">
        <f t="shared" si="10"/>
        <v>1899.208333</v>
      </c>
      <c r="H347" s="7">
        <f>H345*10/12+H357*2/12</f>
        <v>3.108333333</v>
      </c>
      <c r="I347" s="6">
        <f t="shared" si="1"/>
        <v>280.7634845</v>
      </c>
      <c r="J347" s="6">
        <f t="shared" si="2"/>
        <v>8.883532126</v>
      </c>
      <c r="K347" s="8">
        <f t="shared" si="11"/>
        <v>1228.214766</v>
      </c>
      <c r="L347" s="6">
        <f t="shared" si="12"/>
        <v>16.78000513</v>
      </c>
      <c r="M347" s="8">
        <f t="shared" si="3"/>
        <v>73.40502311</v>
      </c>
      <c r="N347" s="29">
        <f t="shared" si="14"/>
        <v>23.27968225</v>
      </c>
      <c r="O347" s="9"/>
      <c r="P347" s="10">
        <f t="shared" si="15"/>
        <v>28.57038968</v>
      </c>
      <c r="Q347" s="10"/>
      <c r="R347" s="31">
        <f t="shared" si="16"/>
        <v>0.0003139376815</v>
      </c>
      <c r="S347" s="7">
        <f t="shared" si="4"/>
        <v>1.00223516</v>
      </c>
      <c r="T347" s="7">
        <f t="shared" si="13"/>
        <v>6.556153199</v>
      </c>
      <c r="U347" s="13">
        <f t="shared" si="5"/>
        <v>0.05153994953</v>
      </c>
      <c r="V347" s="13">
        <f t="shared" si="6"/>
        <v>0.002041915516</v>
      </c>
      <c r="W347" s="13">
        <f t="shared" si="7"/>
        <v>0.04949803401</v>
      </c>
      <c r="X347" s="13">
        <f t="shared" si="8"/>
        <v>-0.00001123188478</v>
      </c>
      <c r="Y347" s="14"/>
      <c r="Z347" s="30"/>
      <c r="AA347" s="30"/>
    </row>
    <row r="348" ht="12.75" customHeight="1">
      <c r="A348" s="4">
        <v>1899.04</v>
      </c>
      <c r="B348" s="5">
        <v>6.48</v>
      </c>
      <c r="C348" s="6">
        <v>0.2033</v>
      </c>
      <c r="D348" s="6">
        <f t="shared" si="9"/>
        <v>0.2833</v>
      </c>
      <c r="E348" s="5">
        <v>0.3933</v>
      </c>
      <c r="F348" s="5">
        <v>7.040773554</v>
      </c>
      <c r="G348" s="6">
        <f t="shared" si="10"/>
        <v>1899.291667</v>
      </c>
      <c r="H348" s="7">
        <f>H345*9/12+H357*3/12</f>
        <v>3.1125</v>
      </c>
      <c r="I348" s="6">
        <f t="shared" si="1"/>
        <v>280.4316862</v>
      </c>
      <c r="J348" s="6">
        <f t="shared" si="2"/>
        <v>8.79811139</v>
      </c>
      <c r="K348" s="8">
        <f t="shared" si="11"/>
        <v>1229.970614</v>
      </c>
      <c r="L348" s="6">
        <f t="shared" si="12"/>
        <v>17.0206454</v>
      </c>
      <c r="M348" s="8">
        <f t="shared" si="3"/>
        <v>74.65238309</v>
      </c>
      <c r="N348" s="29">
        <f t="shared" si="14"/>
        <v>23.15242153</v>
      </c>
      <c r="O348" s="9"/>
      <c r="P348" s="10">
        <f t="shared" si="15"/>
        <v>28.37151789</v>
      </c>
      <c r="Q348" s="10"/>
      <c r="R348" s="31">
        <f t="shared" si="16"/>
        <v>0.001854073264</v>
      </c>
      <c r="S348" s="7">
        <f t="shared" si="4"/>
        <v>1.002238702</v>
      </c>
      <c r="T348" s="7">
        <f t="shared" si="13"/>
        <v>6.482016845</v>
      </c>
      <c r="U348" s="13">
        <f t="shared" si="5"/>
        <v>0.05420341816</v>
      </c>
      <c r="V348" s="13">
        <f t="shared" si="6"/>
        <v>0.001306998045</v>
      </c>
      <c r="W348" s="13">
        <f t="shared" si="7"/>
        <v>0.05289642011</v>
      </c>
      <c r="X348" s="13">
        <f t="shared" si="8"/>
        <v>-0.00001048573961</v>
      </c>
      <c r="Y348" s="14"/>
      <c r="Z348" s="30"/>
      <c r="AA348" s="30"/>
    </row>
    <row r="349" ht="12.75" customHeight="1">
      <c r="A349" s="4">
        <v>1899.05</v>
      </c>
      <c r="B349" s="5">
        <v>6.21</v>
      </c>
      <c r="C349" s="6">
        <v>0.2042</v>
      </c>
      <c r="D349" s="6">
        <f t="shared" si="9"/>
        <v>-0.0658</v>
      </c>
      <c r="E349" s="5">
        <v>0.4042</v>
      </c>
      <c r="F349" s="5">
        <v>7.040773554</v>
      </c>
      <c r="G349" s="6">
        <f t="shared" si="10"/>
        <v>1899.375</v>
      </c>
      <c r="H349" s="7">
        <f>H345*8/12+H357*4/12</f>
        <v>3.116666667</v>
      </c>
      <c r="I349" s="6">
        <f t="shared" si="1"/>
        <v>268.7470326</v>
      </c>
      <c r="J349" s="6">
        <f t="shared" si="2"/>
        <v>8.837060235</v>
      </c>
      <c r="K349" s="8">
        <f t="shared" si="11"/>
        <v>1181.951777</v>
      </c>
      <c r="L349" s="6">
        <f t="shared" si="12"/>
        <v>17.49235919</v>
      </c>
      <c r="M349" s="8">
        <f t="shared" si="3"/>
        <v>76.93154719</v>
      </c>
      <c r="N349" s="29">
        <f t="shared" si="14"/>
        <v>22.09126936</v>
      </c>
      <c r="O349" s="9"/>
      <c r="P349" s="10">
        <f t="shared" si="15"/>
        <v>27.03336388</v>
      </c>
      <c r="Q349" s="10"/>
      <c r="R349" s="31">
        <f t="shared" si="16"/>
        <v>0.006334179078</v>
      </c>
      <c r="S349" s="7">
        <f t="shared" si="4"/>
        <v>1.002242244</v>
      </c>
      <c r="T349" s="7">
        <f t="shared" si="13"/>
        <v>6.496528148</v>
      </c>
      <c r="U349" s="13">
        <f t="shared" si="5"/>
        <v>0.0611719194</v>
      </c>
      <c r="V349" s="13">
        <f t="shared" si="6"/>
        <v>0.0002698303404</v>
      </c>
      <c r="W349" s="13">
        <f t="shared" si="7"/>
        <v>0.06090208906</v>
      </c>
      <c r="X349" s="13">
        <f t="shared" si="8"/>
        <v>-0.000009739651565</v>
      </c>
      <c r="Y349" s="14"/>
      <c r="Z349" s="30"/>
      <c r="AA349" s="30"/>
    </row>
    <row r="350" ht="12.75" customHeight="1">
      <c r="A350" s="4">
        <v>1899.06</v>
      </c>
      <c r="B350" s="5">
        <v>6.07</v>
      </c>
      <c r="C350" s="6">
        <v>0.205</v>
      </c>
      <c r="D350" s="6">
        <f t="shared" si="9"/>
        <v>0.065</v>
      </c>
      <c r="E350" s="5">
        <v>0.415</v>
      </c>
      <c r="F350" s="5">
        <v>7.135922645</v>
      </c>
      <c r="G350" s="6">
        <f t="shared" si="10"/>
        <v>1899.458333</v>
      </c>
      <c r="H350" s="7">
        <f>H345*7/12+H357*5/12</f>
        <v>3.120833333</v>
      </c>
      <c r="I350" s="6">
        <f t="shared" si="1"/>
        <v>259.1856852</v>
      </c>
      <c r="J350" s="6">
        <f t="shared" si="2"/>
        <v>8.753388049</v>
      </c>
      <c r="K350" s="8">
        <f t="shared" si="11"/>
        <v>1143.109011</v>
      </c>
      <c r="L350" s="6">
        <f t="shared" si="12"/>
        <v>17.72027337</v>
      </c>
      <c r="M350" s="8">
        <f t="shared" si="3"/>
        <v>78.15325196</v>
      </c>
      <c r="N350" s="29">
        <f t="shared" si="14"/>
        <v>21.21209193</v>
      </c>
      <c r="O350" s="9"/>
      <c r="P350" s="10">
        <f t="shared" si="15"/>
        <v>25.92074319</v>
      </c>
      <c r="Q350" s="10"/>
      <c r="R350" s="31">
        <f t="shared" si="16"/>
        <v>0.009501504065</v>
      </c>
      <c r="S350" s="7">
        <f t="shared" si="4"/>
        <v>1.002245786</v>
      </c>
      <c r="T350" s="7">
        <f t="shared" si="13"/>
        <v>6.424277197</v>
      </c>
      <c r="U350" s="13">
        <f t="shared" si="5"/>
        <v>0.06588601618</v>
      </c>
      <c r="V350" s="13">
        <f t="shared" si="6"/>
        <v>0.0005871299249</v>
      </c>
      <c r="W350" s="13">
        <f t="shared" si="7"/>
        <v>0.06529888625</v>
      </c>
      <c r="X350" s="13">
        <f t="shared" si="8"/>
        <v>-0.000008993620597</v>
      </c>
      <c r="Y350" s="14"/>
      <c r="Z350" s="30"/>
      <c r="AA350" s="30"/>
    </row>
    <row r="351" ht="12.75" customHeight="1">
      <c r="A351" s="4">
        <v>1899.07</v>
      </c>
      <c r="B351" s="5">
        <v>6.28</v>
      </c>
      <c r="C351" s="6">
        <v>0.2058</v>
      </c>
      <c r="D351" s="6">
        <f t="shared" si="9"/>
        <v>0.4158</v>
      </c>
      <c r="E351" s="5">
        <v>0.4258</v>
      </c>
      <c r="F351" s="5">
        <v>7.231071736</v>
      </c>
      <c r="G351" s="6">
        <f t="shared" si="10"/>
        <v>1899.541667</v>
      </c>
      <c r="H351" s="7">
        <f>H345*6/12+H357*6/12</f>
        <v>3.125</v>
      </c>
      <c r="I351" s="6">
        <f t="shared" si="1"/>
        <v>264.6241207</v>
      </c>
      <c r="J351" s="6">
        <f t="shared" si="2"/>
        <v>8.671917841</v>
      </c>
      <c r="K351" s="8">
        <f t="shared" si="11"/>
        <v>1170.281822</v>
      </c>
      <c r="L351" s="6">
        <f t="shared" si="12"/>
        <v>17.94218959</v>
      </c>
      <c r="M351" s="8">
        <f t="shared" si="3"/>
        <v>79.34808912</v>
      </c>
      <c r="N351" s="29">
        <f t="shared" si="14"/>
        <v>21.56142563</v>
      </c>
      <c r="O351" s="9"/>
      <c r="P351" s="10">
        <f t="shared" si="15"/>
        <v>26.30763964</v>
      </c>
      <c r="Q351" s="10"/>
      <c r="R351" s="31">
        <f t="shared" si="16"/>
        <v>0.01001295901</v>
      </c>
      <c r="S351" s="7">
        <f t="shared" si="4"/>
        <v>1.002249328</v>
      </c>
      <c r="T351" s="7">
        <f t="shared" si="13"/>
        <v>6.353981915</v>
      </c>
      <c r="U351" s="13">
        <f t="shared" si="5"/>
        <v>0.06527163597</v>
      </c>
      <c r="V351" s="13">
        <f t="shared" si="6"/>
        <v>0.001904345403</v>
      </c>
      <c r="W351" s="13">
        <f t="shared" si="7"/>
        <v>0.06336729057</v>
      </c>
      <c r="X351" s="13">
        <f t="shared" si="8"/>
        <v>-0.000008247646658</v>
      </c>
      <c r="Y351" s="14"/>
      <c r="Z351" s="30"/>
      <c r="AA351" s="30"/>
    </row>
    <row r="352" ht="12.75" customHeight="1">
      <c r="A352" s="4">
        <v>1899.08</v>
      </c>
      <c r="B352" s="5">
        <v>6.44</v>
      </c>
      <c r="C352" s="6">
        <v>0.2067</v>
      </c>
      <c r="D352" s="6">
        <f t="shared" si="9"/>
        <v>0.3667</v>
      </c>
      <c r="E352" s="5">
        <v>0.4367</v>
      </c>
      <c r="F352" s="5">
        <v>7.326212727</v>
      </c>
      <c r="G352" s="6">
        <f t="shared" si="10"/>
        <v>1899.625</v>
      </c>
      <c r="H352" s="7">
        <f>H345*5/12+H357*7/12</f>
        <v>3.129166667</v>
      </c>
      <c r="I352" s="6">
        <f t="shared" si="1"/>
        <v>267.8420724</v>
      </c>
      <c r="J352" s="6">
        <f t="shared" si="2"/>
        <v>8.596732356</v>
      </c>
      <c r="K352" s="8">
        <f t="shared" si="11"/>
        <v>1187.681194</v>
      </c>
      <c r="L352" s="6">
        <f t="shared" si="12"/>
        <v>18.16252066</v>
      </c>
      <c r="M352" s="8">
        <f t="shared" si="3"/>
        <v>80.53732571</v>
      </c>
      <c r="N352" s="29">
        <f t="shared" si="14"/>
        <v>21.72623737</v>
      </c>
      <c r="O352" s="9"/>
      <c r="P352" s="10">
        <f t="shared" si="15"/>
        <v>26.46662985</v>
      </c>
      <c r="Q352" s="10"/>
      <c r="R352" s="31">
        <f t="shared" si="16"/>
        <v>0.01092077468</v>
      </c>
      <c r="S352" s="7">
        <f t="shared" si="4"/>
        <v>1.002252871</v>
      </c>
      <c r="T352" s="7">
        <f t="shared" si="13"/>
        <v>6.285573273</v>
      </c>
      <c r="U352" s="13">
        <f t="shared" si="5"/>
        <v>0.06554163429</v>
      </c>
      <c r="V352" s="13">
        <f t="shared" si="6"/>
        <v>0.002198604349</v>
      </c>
      <c r="W352" s="13">
        <f t="shared" si="7"/>
        <v>0.06334302994</v>
      </c>
      <c r="X352" s="13">
        <f t="shared" si="8"/>
        <v>-0.000007501729703</v>
      </c>
      <c r="Y352" s="14"/>
      <c r="Z352" s="30"/>
      <c r="AA352" s="30"/>
    </row>
    <row r="353" ht="12.75" customHeight="1">
      <c r="A353" s="4">
        <v>1899.09</v>
      </c>
      <c r="B353" s="5">
        <v>6.37</v>
      </c>
      <c r="C353" s="6">
        <v>0.2075</v>
      </c>
      <c r="D353" s="6">
        <f t="shared" si="9"/>
        <v>0.1375</v>
      </c>
      <c r="E353" s="5">
        <v>0.4475</v>
      </c>
      <c r="F353" s="5">
        <v>7.611651901</v>
      </c>
      <c r="G353" s="6">
        <f t="shared" si="10"/>
        <v>1899.708333</v>
      </c>
      <c r="H353" s="7">
        <f>H345*4/12+H357*8/12</f>
        <v>3.133333333</v>
      </c>
      <c r="I353" s="6">
        <f t="shared" si="1"/>
        <v>254.9957651</v>
      </c>
      <c r="J353" s="6">
        <f t="shared" si="2"/>
        <v>8.306376963</v>
      </c>
      <c r="K353" s="8">
        <f t="shared" si="11"/>
        <v>1133.786723</v>
      </c>
      <c r="L353" s="6">
        <f t="shared" si="12"/>
        <v>17.91375273</v>
      </c>
      <c r="M353" s="8">
        <f t="shared" si="3"/>
        <v>79.64985217</v>
      </c>
      <c r="N353" s="29">
        <f t="shared" si="14"/>
        <v>20.59114051</v>
      </c>
      <c r="O353" s="9"/>
      <c r="P353" s="10">
        <f t="shared" si="15"/>
        <v>25.04468383</v>
      </c>
      <c r="Q353" s="10"/>
      <c r="R353" s="31">
        <f t="shared" si="16"/>
        <v>0.01598982188</v>
      </c>
      <c r="S353" s="7">
        <f t="shared" si="4"/>
        <v>1.002256413</v>
      </c>
      <c r="T353" s="7">
        <f t="shared" si="13"/>
        <v>6.063491993</v>
      </c>
      <c r="U353" s="13">
        <f t="shared" si="5"/>
        <v>0.06991803701</v>
      </c>
      <c r="V353" s="13">
        <f t="shared" si="6"/>
        <v>0.005029051787</v>
      </c>
      <c r="W353" s="13">
        <f t="shared" si="7"/>
        <v>0.06488898523</v>
      </c>
      <c r="X353" s="13">
        <f t="shared" si="8"/>
        <v>-0.000006755869686</v>
      </c>
      <c r="Y353" s="14"/>
      <c r="Z353" s="30"/>
      <c r="AA353" s="30"/>
    </row>
    <row r="354" ht="12.75" customHeight="1">
      <c r="A354" s="4">
        <v>1899.1</v>
      </c>
      <c r="B354" s="5">
        <v>6.34</v>
      </c>
      <c r="C354" s="6">
        <v>0.2083</v>
      </c>
      <c r="D354" s="6">
        <f t="shared" si="9"/>
        <v>0.1783</v>
      </c>
      <c r="E354" s="5">
        <v>0.4583</v>
      </c>
      <c r="F354" s="5">
        <v>7.706792893</v>
      </c>
      <c r="G354" s="6">
        <f t="shared" si="10"/>
        <v>1899.791667</v>
      </c>
      <c r="H354" s="7">
        <f>H345*3/12+H357*9/12</f>
        <v>3.1375</v>
      </c>
      <c r="I354" s="6">
        <f t="shared" si="1"/>
        <v>250.6617249</v>
      </c>
      <c r="J354" s="6">
        <f t="shared" si="2"/>
        <v>8.235463296</v>
      </c>
      <c r="K354" s="8">
        <f t="shared" si="11"/>
        <v>1117.567738</v>
      </c>
      <c r="L354" s="6">
        <f t="shared" si="12"/>
        <v>18.11960071</v>
      </c>
      <c r="M354" s="8">
        <f t="shared" si="3"/>
        <v>80.78569313</v>
      </c>
      <c r="N354" s="29">
        <f t="shared" si="14"/>
        <v>20.15371346</v>
      </c>
      <c r="O354" s="9"/>
      <c r="P354" s="10">
        <f t="shared" si="15"/>
        <v>24.4767233</v>
      </c>
      <c r="Q354" s="10"/>
      <c r="R354" s="31">
        <f t="shared" si="16"/>
        <v>0.0182436473</v>
      </c>
      <c r="S354" s="7">
        <f t="shared" si="4"/>
        <v>1.002259955</v>
      </c>
      <c r="T354" s="7">
        <f t="shared" si="13"/>
        <v>6.002150525</v>
      </c>
      <c r="U354" s="13">
        <f t="shared" si="5"/>
        <v>0.07015741059</v>
      </c>
      <c r="V354" s="13">
        <f t="shared" si="6"/>
        <v>0.004299845673</v>
      </c>
      <c r="W354" s="13">
        <f t="shared" si="7"/>
        <v>0.06585756492</v>
      </c>
      <c r="X354" s="13">
        <f t="shared" si="8"/>
        <v>-0.00000601006656</v>
      </c>
      <c r="Y354" s="14"/>
      <c r="Z354" s="30"/>
      <c r="AA354" s="30"/>
    </row>
    <row r="355" ht="12.75" customHeight="1">
      <c r="A355" s="4">
        <v>1899.11</v>
      </c>
      <c r="B355" s="5">
        <v>6.46</v>
      </c>
      <c r="C355" s="6">
        <v>0.2092</v>
      </c>
      <c r="D355" s="6">
        <f t="shared" si="9"/>
        <v>0.3292</v>
      </c>
      <c r="E355" s="5">
        <v>0.4692</v>
      </c>
      <c r="F355" s="5">
        <v>7.801941983</v>
      </c>
      <c r="G355" s="6">
        <f t="shared" si="10"/>
        <v>1899.875</v>
      </c>
      <c r="H355" s="7">
        <f>H345*2/12+H357*10/12</f>
        <v>3.141666667</v>
      </c>
      <c r="I355" s="6">
        <f t="shared" si="1"/>
        <v>252.2912891</v>
      </c>
      <c r="J355" s="6">
        <f t="shared" si="2"/>
        <v>8.17017611</v>
      </c>
      <c r="K355" s="8">
        <f t="shared" si="11"/>
        <v>1127.868641</v>
      </c>
      <c r="L355" s="6">
        <f t="shared" si="12"/>
        <v>18.32431468</v>
      </c>
      <c r="M355" s="8">
        <f t="shared" si="3"/>
        <v>81.91888025</v>
      </c>
      <c r="N355" s="29">
        <f t="shared" si="14"/>
        <v>20.19645752</v>
      </c>
      <c r="O355" s="9"/>
      <c r="P355" s="10">
        <f t="shared" si="15"/>
        <v>24.49141415</v>
      </c>
      <c r="Q355" s="10"/>
      <c r="R355" s="31">
        <f t="shared" si="16"/>
        <v>0.01932477429</v>
      </c>
      <c r="S355" s="7">
        <f t="shared" si="4"/>
        <v>1.002263497</v>
      </c>
      <c r="T355" s="7">
        <f t="shared" si="13"/>
        <v>5.94235007</v>
      </c>
      <c r="U355" s="13">
        <f t="shared" si="5"/>
        <v>0.06800107285</v>
      </c>
      <c r="V355" s="13">
        <f t="shared" si="6"/>
        <v>0.004555627479</v>
      </c>
      <c r="W355" s="13">
        <f t="shared" si="7"/>
        <v>0.06344544537</v>
      </c>
      <c r="X355" s="13">
        <f t="shared" si="8"/>
        <v>-0.000005264320278</v>
      </c>
      <c r="Y355" s="14"/>
      <c r="Z355" s="30"/>
      <c r="AA355" s="30"/>
    </row>
    <row r="356" ht="12.75" customHeight="1">
      <c r="A356" s="4">
        <v>1899.12</v>
      </c>
      <c r="B356" s="5">
        <v>6.02</v>
      </c>
      <c r="C356" s="6">
        <v>0.21</v>
      </c>
      <c r="D356" s="6">
        <f t="shared" si="9"/>
        <v>-0.23</v>
      </c>
      <c r="E356" s="5">
        <v>0.48</v>
      </c>
      <c r="F356" s="5">
        <v>7.897091074</v>
      </c>
      <c r="G356" s="6">
        <f t="shared" si="10"/>
        <v>1899.958333</v>
      </c>
      <c r="H356" s="7">
        <f>H345*1/12+H357*11/12</f>
        <v>3.145833333</v>
      </c>
      <c r="I356" s="6">
        <f t="shared" si="1"/>
        <v>232.2746417</v>
      </c>
      <c r="J356" s="6">
        <f t="shared" si="2"/>
        <v>8.102603782</v>
      </c>
      <c r="K356" s="8">
        <f t="shared" si="11"/>
        <v>1041.402744</v>
      </c>
      <c r="L356" s="6">
        <f t="shared" si="12"/>
        <v>18.52023722</v>
      </c>
      <c r="M356" s="8">
        <f t="shared" si="3"/>
        <v>83.03543471</v>
      </c>
      <c r="N356" s="29">
        <f t="shared" si="14"/>
        <v>18.51264964</v>
      </c>
      <c r="O356" s="9"/>
      <c r="P356" s="10">
        <f t="shared" si="15"/>
        <v>22.41985511</v>
      </c>
      <c r="Q356" s="10"/>
      <c r="R356" s="31">
        <f t="shared" si="16"/>
        <v>0.02377170055</v>
      </c>
      <c r="S356" s="7">
        <f t="shared" si="4"/>
        <v>1.002267039</v>
      </c>
      <c r="T356" s="7">
        <f t="shared" si="13"/>
        <v>5.884041353</v>
      </c>
      <c r="U356" s="13">
        <f t="shared" si="5"/>
        <v>0.0771675511</v>
      </c>
      <c r="V356" s="13">
        <f t="shared" si="6"/>
        <v>0.004806572208</v>
      </c>
      <c r="W356" s="13">
        <f t="shared" si="7"/>
        <v>0.07236097889</v>
      </c>
      <c r="X356" s="13">
        <f t="shared" si="8"/>
        <v>-0.000004518630795</v>
      </c>
      <c r="Y356" s="14"/>
      <c r="Z356" s="30"/>
      <c r="AA356" s="30"/>
    </row>
    <row r="357" ht="12.75" customHeight="1">
      <c r="A357" s="4">
        <v>1900.01</v>
      </c>
      <c r="B357" s="5">
        <v>6.1</v>
      </c>
      <c r="C357" s="6">
        <v>0.2175</v>
      </c>
      <c r="D357" s="6">
        <f t="shared" si="9"/>
        <v>0.2975</v>
      </c>
      <c r="E357" s="5">
        <v>0.48</v>
      </c>
      <c r="F357" s="5">
        <v>7.897091074</v>
      </c>
      <c r="G357" s="6">
        <f t="shared" si="10"/>
        <v>1900.041667</v>
      </c>
      <c r="H357" s="7">
        <v>3.15</v>
      </c>
      <c r="I357" s="6">
        <f t="shared" si="1"/>
        <v>235.3613479</v>
      </c>
      <c r="J357" s="6">
        <f t="shared" si="2"/>
        <v>8.391982488</v>
      </c>
      <c r="K357" s="8">
        <f t="shared" si="11"/>
        <v>1058.377435</v>
      </c>
      <c r="L357" s="6">
        <f t="shared" si="12"/>
        <v>18.52023722</v>
      </c>
      <c r="M357" s="8">
        <f t="shared" si="3"/>
        <v>83.28215885</v>
      </c>
      <c r="N357" s="29">
        <f t="shared" si="14"/>
        <v>18.67427536</v>
      </c>
      <c r="O357" s="9"/>
      <c r="P357" s="10">
        <f t="shared" si="15"/>
        <v>22.58733482</v>
      </c>
      <c r="Q357" s="10"/>
      <c r="R357" s="31">
        <f t="shared" si="16"/>
        <v>0.02573781157</v>
      </c>
      <c r="S357" s="7">
        <f t="shared" si="4"/>
        <v>1.002979558</v>
      </c>
      <c r="T357" s="7">
        <f t="shared" si="13"/>
        <v>5.897380705</v>
      </c>
      <c r="U357" s="13">
        <f t="shared" si="5"/>
        <v>0.07452784269</v>
      </c>
      <c r="V357" s="13">
        <f t="shared" si="6"/>
        <v>0.005764228469</v>
      </c>
      <c r="W357" s="13">
        <f t="shared" si="7"/>
        <v>0.06876361422</v>
      </c>
      <c r="X357" s="13">
        <f t="shared" si="8"/>
        <v>-0.00001993958133</v>
      </c>
      <c r="Y357" s="14"/>
      <c r="Z357" s="30"/>
      <c r="AA357" s="30"/>
    </row>
    <row r="358" ht="12.75" customHeight="1">
      <c r="A358" s="4">
        <v>1900.02</v>
      </c>
      <c r="B358" s="5">
        <v>6.21</v>
      </c>
      <c r="C358" s="6">
        <v>0.225</v>
      </c>
      <c r="D358" s="6">
        <f t="shared" si="9"/>
        <v>0.335</v>
      </c>
      <c r="E358" s="5">
        <v>0.48</v>
      </c>
      <c r="F358" s="5">
        <v>7.992232066</v>
      </c>
      <c r="G358" s="6">
        <f t="shared" si="10"/>
        <v>1900.125</v>
      </c>
      <c r="H358" s="7">
        <f>H357*11/12+H369*1/12</f>
        <v>3.145833333</v>
      </c>
      <c r="I358" s="6">
        <f t="shared" si="1"/>
        <v>236.7532605</v>
      </c>
      <c r="J358" s="6">
        <f t="shared" si="2"/>
        <v>8.578016683</v>
      </c>
      <c r="K358" s="8">
        <f t="shared" si="11"/>
        <v>1067.851097</v>
      </c>
      <c r="L358" s="6">
        <f t="shared" si="12"/>
        <v>18.29976892</v>
      </c>
      <c r="M358" s="8">
        <f t="shared" si="3"/>
        <v>82.53921522</v>
      </c>
      <c r="N358" s="29">
        <f t="shared" si="14"/>
        <v>18.70379742</v>
      </c>
      <c r="O358" s="9"/>
      <c r="P358" s="10">
        <f t="shared" si="15"/>
        <v>22.5957491</v>
      </c>
      <c r="Q358" s="10"/>
      <c r="R358" s="31">
        <f t="shared" si="16"/>
        <v>0.02689765296</v>
      </c>
      <c r="S358" s="7">
        <f t="shared" si="4"/>
        <v>1.002976156</v>
      </c>
      <c r="T358" s="7">
        <f t="shared" si="13"/>
        <v>5.844539622</v>
      </c>
      <c r="U358" s="13">
        <f t="shared" si="5"/>
        <v>0.07008089132</v>
      </c>
      <c r="V358" s="13">
        <f t="shared" si="6"/>
        <v>0.006949334933</v>
      </c>
      <c r="W358" s="13">
        <f t="shared" si="7"/>
        <v>0.06313155639</v>
      </c>
      <c r="X358" s="13">
        <f t="shared" si="8"/>
        <v>-0.00001910262278</v>
      </c>
      <c r="Y358" s="14"/>
      <c r="Z358" s="30"/>
      <c r="AA358" s="30"/>
    </row>
    <row r="359" ht="12.75" customHeight="1">
      <c r="A359" s="4">
        <v>1900.03</v>
      </c>
      <c r="B359" s="5">
        <v>6.26</v>
      </c>
      <c r="C359" s="6">
        <v>0.2325</v>
      </c>
      <c r="D359" s="6">
        <f t="shared" si="9"/>
        <v>0.2825</v>
      </c>
      <c r="E359" s="5">
        <v>0.48</v>
      </c>
      <c r="F359" s="5">
        <v>7.992232066</v>
      </c>
      <c r="G359" s="6">
        <f t="shared" si="10"/>
        <v>1900.208333</v>
      </c>
      <c r="H359" s="7">
        <f>H357*10/12+H369*2/12</f>
        <v>3.141666667</v>
      </c>
      <c r="I359" s="6">
        <f t="shared" si="1"/>
        <v>238.6594864</v>
      </c>
      <c r="J359" s="6">
        <f t="shared" si="2"/>
        <v>8.863950573</v>
      </c>
      <c r="K359" s="8">
        <f t="shared" si="11"/>
        <v>1079.780593</v>
      </c>
      <c r="L359" s="6">
        <f t="shared" si="12"/>
        <v>18.29976892</v>
      </c>
      <c r="M359" s="8">
        <f t="shared" si="3"/>
        <v>82.79467805</v>
      </c>
      <c r="N359" s="29">
        <f t="shared" si="14"/>
        <v>18.77579342</v>
      </c>
      <c r="O359" s="9"/>
      <c r="P359" s="10">
        <f t="shared" si="15"/>
        <v>22.65855169</v>
      </c>
      <c r="Q359" s="10"/>
      <c r="R359" s="31">
        <f t="shared" si="16"/>
        <v>0.02673430715</v>
      </c>
      <c r="S359" s="7">
        <f t="shared" si="4"/>
        <v>1.002972754</v>
      </c>
      <c r="T359" s="7">
        <f t="shared" si="13"/>
        <v>5.861933885</v>
      </c>
      <c r="U359" s="13">
        <f t="shared" si="5"/>
        <v>0.06986422419</v>
      </c>
      <c r="V359" s="13">
        <f t="shared" si="6"/>
        <v>0.005014324076</v>
      </c>
      <c r="W359" s="13">
        <f t="shared" si="7"/>
        <v>0.06484990011</v>
      </c>
      <c r="X359" s="13">
        <f t="shared" si="8"/>
        <v>-0.00001826567166</v>
      </c>
      <c r="Y359" s="14"/>
      <c r="Z359" s="30"/>
      <c r="AA359" s="30"/>
    </row>
    <row r="360" ht="12.75" customHeight="1">
      <c r="A360" s="4">
        <v>1900.04</v>
      </c>
      <c r="B360" s="5">
        <v>6.34</v>
      </c>
      <c r="C360" s="6">
        <v>0.24</v>
      </c>
      <c r="D360" s="6">
        <f t="shared" si="9"/>
        <v>0.32</v>
      </c>
      <c r="E360" s="5">
        <v>0.48</v>
      </c>
      <c r="F360" s="5">
        <v>7.992232066</v>
      </c>
      <c r="G360" s="6">
        <f t="shared" si="10"/>
        <v>1900.291667</v>
      </c>
      <c r="H360" s="7">
        <f>H357*9/12+H369*3/12</f>
        <v>3.1375</v>
      </c>
      <c r="I360" s="6">
        <f t="shared" si="1"/>
        <v>241.7094479</v>
      </c>
      <c r="J360" s="6">
        <f t="shared" si="2"/>
        <v>9.149884462</v>
      </c>
      <c r="K360" s="8">
        <f t="shared" si="11"/>
        <v>1097.029484</v>
      </c>
      <c r="L360" s="6">
        <f t="shared" si="12"/>
        <v>18.29976892</v>
      </c>
      <c r="M360" s="8">
        <f t="shared" si="3"/>
        <v>83.05586</v>
      </c>
      <c r="N360" s="29">
        <f t="shared" si="14"/>
        <v>18.93640203</v>
      </c>
      <c r="O360" s="9"/>
      <c r="P360" s="10">
        <f t="shared" si="15"/>
        <v>22.83012296</v>
      </c>
      <c r="Q360" s="10"/>
      <c r="R360" s="31">
        <f t="shared" si="16"/>
        <v>0.02632424992</v>
      </c>
      <c r="S360" s="7">
        <f t="shared" si="4"/>
        <v>1.002969352</v>
      </c>
      <c r="T360" s="7">
        <f t="shared" si="13"/>
        <v>5.879359971</v>
      </c>
      <c r="U360" s="13">
        <f t="shared" si="5"/>
        <v>0.0649775015</v>
      </c>
      <c r="V360" s="13">
        <f t="shared" si="6"/>
        <v>0.004052548663</v>
      </c>
      <c r="W360" s="13">
        <f t="shared" si="7"/>
        <v>0.06092495284</v>
      </c>
      <c r="X360" s="13">
        <f t="shared" si="8"/>
        <v>-0.00001742872797</v>
      </c>
      <c r="Y360" s="14"/>
      <c r="Z360" s="30"/>
      <c r="AA360" s="30"/>
    </row>
    <row r="361" ht="12.75" customHeight="1">
      <c r="A361" s="4">
        <v>1900.05</v>
      </c>
      <c r="B361" s="5">
        <v>6.04</v>
      </c>
      <c r="C361" s="6">
        <v>0.2475</v>
      </c>
      <c r="D361" s="6">
        <f t="shared" si="9"/>
        <v>-0.0525</v>
      </c>
      <c r="E361" s="5">
        <v>0.48</v>
      </c>
      <c r="F361" s="5">
        <v>7.801941983</v>
      </c>
      <c r="G361" s="6">
        <f t="shared" si="10"/>
        <v>1900.375</v>
      </c>
      <c r="H361" s="7">
        <f>H357*8/12+H369*4/12</f>
        <v>3.133333333</v>
      </c>
      <c r="I361" s="6">
        <f t="shared" si="1"/>
        <v>235.8884498</v>
      </c>
      <c r="J361" s="6">
        <f t="shared" si="2"/>
        <v>9.66595883</v>
      </c>
      <c r="K361" s="8">
        <f t="shared" si="11"/>
        <v>1074.265984</v>
      </c>
      <c r="L361" s="6">
        <f t="shared" si="12"/>
        <v>18.74610197</v>
      </c>
      <c r="M361" s="8">
        <f t="shared" si="3"/>
        <v>85.37213119</v>
      </c>
      <c r="N361" s="29">
        <f t="shared" si="14"/>
        <v>18.40319702</v>
      </c>
      <c r="O361" s="9"/>
      <c r="P361" s="10">
        <f t="shared" si="15"/>
        <v>22.17211569</v>
      </c>
      <c r="Q361" s="10"/>
      <c r="R361" s="31">
        <f t="shared" si="16"/>
        <v>0.02423285865</v>
      </c>
      <c r="S361" s="7">
        <f t="shared" si="4"/>
        <v>1.002965949</v>
      </c>
      <c r="T361" s="7">
        <f t="shared" si="13"/>
        <v>6.040641788</v>
      </c>
      <c r="U361" s="13">
        <f t="shared" si="5"/>
        <v>0.0678751388</v>
      </c>
      <c r="V361" s="13">
        <f t="shared" si="6"/>
        <v>0.003509766605</v>
      </c>
      <c r="W361" s="13">
        <f t="shared" si="7"/>
        <v>0.0643653722</v>
      </c>
      <c r="X361" s="13">
        <f t="shared" si="8"/>
        <v>-0.00001659179171</v>
      </c>
      <c r="Y361" s="14"/>
      <c r="Z361" s="30"/>
      <c r="AA361" s="30"/>
    </row>
    <row r="362" ht="12.75" customHeight="1">
      <c r="A362" s="4">
        <v>1900.06</v>
      </c>
      <c r="B362" s="5">
        <v>5.86</v>
      </c>
      <c r="C362" s="6">
        <v>0.255</v>
      </c>
      <c r="D362" s="6">
        <f t="shared" si="9"/>
        <v>0.075</v>
      </c>
      <c r="E362" s="5">
        <v>0.48</v>
      </c>
      <c r="F362" s="5">
        <v>7.706792893</v>
      </c>
      <c r="G362" s="6">
        <f t="shared" si="10"/>
        <v>1900.458333</v>
      </c>
      <c r="H362" s="7">
        <f>H357*7/12+H369*5/12</f>
        <v>3.129166667</v>
      </c>
      <c r="I362" s="6">
        <f t="shared" si="1"/>
        <v>231.6841811</v>
      </c>
      <c r="J362" s="6">
        <f t="shared" si="2"/>
        <v>10.08182017</v>
      </c>
      <c r="K362" s="8">
        <f t="shared" si="11"/>
        <v>1058.945367</v>
      </c>
      <c r="L362" s="6">
        <f t="shared" si="12"/>
        <v>18.97754384</v>
      </c>
      <c r="M362" s="8">
        <f t="shared" si="3"/>
        <v>86.73955227</v>
      </c>
      <c r="N362" s="29">
        <f t="shared" si="14"/>
        <v>17.99271158</v>
      </c>
      <c r="O362" s="9"/>
      <c r="P362" s="10">
        <f t="shared" si="15"/>
        <v>21.66709133</v>
      </c>
      <c r="Q362" s="10"/>
      <c r="R362" s="31">
        <f t="shared" si="16"/>
        <v>0.02428639311</v>
      </c>
      <c r="S362" s="7">
        <f t="shared" si="4"/>
        <v>1.002962547</v>
      </c>
      <c r="T362" s="7">
        <f t="shared" si="13"/>
        <v>6.133357789</v>
      </c>
      <c r="U362" s="13">
        <f t="shared" si="5"/>
        <v>0.06561153622</v>
      </c>
      <c r="V362" s="13">
        <f t="shared" si="6"/>
        <v>0.003222296175</v>
      </c>
      <c r="W362" s="13">
        <f t="shared" si="7"/>
        <v>0.06238924004</v>
      </c>
      <c r="X362" s="13">
        <f t="shared" si="8"/>
        <v>-0.00001575486288</v>
      </c>
      <c r="Y362" s="14"/>
      <c r="Z362" s="30"/>
      <c r="AA362" s="30"/>
    </row>
    <row r="363" ht="12.75" customHeight="1">
      <c r="A363" s="4">
        <v>1900.07</v>
      </c>
      <c r="B363" s="5">
        <v>5.86</v>
      </c>
      <c r="C363" s="6">
        <v>0.2625</v>
      </c>
      <c r="D363" s="6">
        <f t="shared" si="9"/>
        <v>0.2625</v>
      </c>
      <c r="E363" s="5">
        <v>0.48</v>
      </c>
      <c r="F363" s="5">
        <v>7.801941983</v>
      </c>
      <c r="G363" s="6">
        <f t="shared" si="10"/>
        <v>1900.541667</v>
      </c>
      <c r="H363" s="7">
        <f>H357*6/12+H369*6/12</f>
        <v>3.125</v>
      </c>
      <c r="I363" s="6">
        <f t="shared" si="1"/>
        <v>228.8586616</v>
      </c>
      <c r="J363" s="6">
        <f t="shared" si="2"/>
        <v>10.25177452</v>
      </c>
      <c r="K363" s="8">
        <f t="shared" si="11"/>
        <v>1049.935696</v>
      </c>
      <c r="L363" s="6">
        <f t="shared" si="12"/>
        <v>18.74610197</v>
      </c>
      <c r="M363" s="8">
        <f t="shared" si="3"/>
        <v>86.00155872</v>
      </c>
      <c r="N363" s="29">
        <f t="shared" si="14"/>
        <v>17.68954547</v>
      </c>
      <c r="O363" s="9"/>
      <c r="P363" s="10">
        <f t="shared" si="15"/>
        <v>21.29388971</v>
      </c>
      <c r="Q363" s="10"/>
      <c r="R363" s="31">
        <f t="shared" si="16"/>
        <v>0.02650837225</v>
      </c>
      <c r="S363" s="7">
        <f t="shared" si="4"/>
        <v>1.002959145</v>
      </c>
      <c r="T363" s="7">
        <f t="shared" si="13"/>
        <v>6.076506789</v>
      </c>
      <c r="U363" s="13">
        <f t="shared" si="5"/>
        <v>0.06147177298</v>
      </c>
      <c r="V363" s="13">
        <f t="shared" si="6"/>
        <v>0.00443823474</v>
      </c>
      <c r="W363" s="13">
        <f t="shared" si="7"/>
        <v>0.05703353824</v>
      </c>
      <c r="X363" s="13">
        <f t="shared" si="8"/>
        <v>-0.00001491794147</v>
      </c>
      <c r="Y363" s="14"/>
      <c r="Z363" s="30"/>
      <c r="AA363" s="30"/>
    </row>
    <row r="364" ht="12.75" customHeight="1">
      <c r="A364" s="4">
        <v>1900.08</v>
      </c>
      <c r="B364" s="5">
        <v>5.94</v>
      </c>
      <c r="C364" s="6">
        <v>0.27</v>
      </c>
      <c r="D364" s="6">
        <f t="shared" si="9"/>
        <v>0.35</v>
      </c>
      <c r="E364" s="5">
        <v>0.48</v>
      </c>
      <c r="F364" s="5">
        <v>7.706792893</v>
      </c>
      <c r="G364" s="6">
        <f t="shared" si="10"/>
        <v>1900.625</v>
      </c>
      <c r="H364" s="7">
        <f>H357*5/12+H369*7/12</f>
        <v>3.120833333</v>
      </c>
      <c r="I364" s="6">
        <f t="shared" si="1"/>
        <v>234.847105</v>
      </c>
      <c r="J364" s="6">
        <f t="shared" si="2"/>
        <v>10.67486841</v>
      </c>
      <c r="K364" s="8">
        <f t="shared" si="11"/>
        <v>1081.489994</v>
      </c>
      <c r="L364" s="6">
        <f t="shared" si="12"/>
        <v>18.97754384</v>
      </c>
      <c r="M364" s="8">
        <f t="shared" si="3"/>
        <v>87.3931308</v>
      </c>
      <c r="N364" s="29">
        <f t="shared" si="14"/>
        <v>18.06961467</v>
      </c>
      <c r="O364" s="9"/>
      <c r="P364" s="10">
        <f t="shared" si="15"/>
        <v>21.74546984</v>
      </c>
      <c r="Q364" s="10"/>
      <c r="R364" s="31">
        <f t="shared" si="16"/>
        <v>0.0205030006</v>
      </c>
      <c r="S364" s="7">
        <f t="shared" si="4"/>
        <v>1.002955743</v>
      </c>
      <c r="T364" s="7">
        <f t="shared" si="13"/>
        <v>6.169731412</v>
      </c>
      <c r="U364" s="13">
        <f t="shared" si="5"/>
        <v>0.06236272962</v>
      </c>
      <c r="V364" s="13">
        <f t="shared" si="6"/>
        <v>0.004161467376</v>
      </c>
      <c r="W364" s="13">
        <f t="shared" si="7"/>
        <v>0.05820126224</v>
      </c>
      <c r="X364" s="13">
        <f t="shared" si="8"/>
        <v>-0.00001408102749</v>
      </c>
      <c r="Y364" s="14"/>
      <c r="Z364" s="30"/>
      <c r="AA364" s="30"/>
    </row>
    <row r="365" ht="12.75" customHeight="1">
      <c r="A365" s="4">
        <v>1900.09</v>
      </c>
      <c r="B365" s="5">
        <v>5.8</v>
      </c>
      <c r="C365" s="6">
        <v>0.2775</v>
      </c>
      <c r="D365" s="6">
        <f t="shared" si="9"/>
        <v>0.1375</v>
      </c>
      <c r="E365" s="5">
        <v>0.48</v>
      </c>
      <c r="F365" s="5">
        <v>7.801941983</v>
      </c>
      <c r="G365" s="6">
        <f t="shared" si="10"/>
        <v>1900.708333</v>
      </c>
      <c r="H365" s="7">
        <f>H357*4/12+H369*8/12</f>
        <v>3.116666667</v>
      </c>
      <c r="I365" s="6">
        <f t="shared" si="1"/>
        <v>226.5153988</v>
      </c>
      <c r="J365" s="6">
        <f t="shared" si="2"/>
        <v>10.8375902</v>
      </c>
      <c r="K365" s="8">
        <f t="shared" si="11"/>
        <v>1047.280808</v>
      </c>
      <c r="L365" s="6">
        <f t="shared" si="12"/>
        <v>18.74610197</v>
      </c>
      <c r="M365" s="8">
        <f t="shared" si="3"/>
        <v>86.67151518</v>
      </c>
      <c r="N365" s="29">
        <f t="shared" si="14"/>
        <v>17.34187415</v>
      </c>
      <c r="O365" s="9"/>
      <c r="P365" s="10">
        <f t="shared" si="15"/>
        <v>20.86922595</v>
      </c>
      <c r="Q365" s="10"/>
      <c r="R365" s="31">
        <f t="shared" si="16"/>
        <v>0.02291044665</v>
      </c>
      <c r="S365" s="7">
        <f t="shared" si="4"/>
        <v>1.00295234</v>
      </c>
      <c r="T365" s="7">
        <f t="shared" si="13"/>
        <v>6.11250179</v>
      </c>
      <c r="U365" s="13">
        <f t="shared" si="5"/>
        <v>0.06800541544</v>
      </c>
      <c r="V365" s="13">
        <f t="shared" si="6"/>
        <v>0.006361776128</v>
      </c>
      <c r="W365" s="13">
        <f t="shared" si="7"/>
        <v>0.06164363931</v>
      </c>
      <c r="X365" s="13">
        <f t="shared" si="8"/>
        <v>-0.00001324412093</v>
      </c>
      <c r="Y365" s="14"/>
      <c r="Z365" s="30"/>
      <c r="AA365" s="30"/>
    </row>
    <row r="366" ht="12.75" customHeight="1">
      <c r="A366" s="4">
        <v>1900.1</v>
      </c>
      <c r="B366" s="5">
        <v>6.01</v>
      </c>
      <c r="C366" s="6">
        <v>0.285</v>
      </c>
      <c r="D366" s="6">
        <f t="shared" si="9"/>
        <v>0.495</v>
      </c>
      <c r="E366" s="5">
        <v>0.48</v>
      </c>
      <c r="F366" s="5">
        <v>7.706792893</v>
      </c>
      <c r="G366" s="6">
        <f t="shared" si="10"/>
        <v>1900.791667</v>
      </c>
      <c r="H366" s="7">
        <f>H357*3/12+H369*9/12</f>
        <v>3.1125</v>
      </c>
      <c r="I366" s="6">
        <f t="shared" si="1"/>
        <v>237.6146635</v>
      </c>
      <c r="J366" s="6">
        <f t="shared" si="2"/>
        <v>11.26791666</v>
      </c>
      <c r="K366" s="8">
        <f t="shared" si="11"/>
        <v>1102.938995</v>
      </c>
      <c r="L366" s="6">
        <f t="shared" si="12"/>
        <v>18.97754384</v>
      </c>
      <c r="M366" s="8">
        <f t="shared" si="3"/>
        <v>88.08830574</v>
      </c>
      <c r="N366" s="29">
        <f t="shared" si="14"/>
        <v>18.10239878</v>
      </c>
      <c r="O366" s="9"/>
      <c r="P366" s="10">
        <f t="shared" si="15"/>
        <v>21.78469253</v>
      </c>
      <c r="Q366" s="10"/>
      <c r="R366" s="31">
        <f t="shared" si="16"/>
        <v>0.01930761348</v>
      </c>
      <c r="S366" s="7">
        <f t="shared" si="4"/>
        <v>1.002948938</v>
      </c>
      <c r="T366" s="7">
        <f t="shared" si="13"/>
        <v>6.206236537</v>
      </c>
      <c r="U366" s="13">
        <f t="shared" si="5"/>
        <v>0.07091507796</v>
      </c>
      <c r="V366" s="13">
        <f t="shared" si="6"/>
        <v>0.008119179051</v>
      </c>
      <c r="W366" s="13">
        <f t="shared" si="7"/>
        <v>0.06279589891</v>
      </c>
      <c r="X366" s="13">
        <f t="shared" si="8"/>
        <v>-0.00001240722178</v>
      </c>
      <c r="Y366" s="14"/>
      <c r="Z366" s="30"/>
      <c r="AA366" s="30"/>
    </row>
    <row r="367" ht="12.75" customHeight="1">
      <c r="A367" s="4">
        <v>1900.11</v>
      </c>
      <c r="B367" s="5">
        <v>6.48</v>
      </c>
      <c r="C367" s="6">
        <v>0.2925</v>
      </c>
      <c r="D367" s="6">
        <f t="shared" si="9"/>
        <v>0.7625</v>
      </c>
      <c r="E367" s="5">
        <v>0.48</v>
      </c>
      <c r="F367" s="5">
        <v>7.706792893</v>
      </c>
      <c r="G367" s="6">
        <f t="shared" si="10"/>
        <v>1900.875</v>
      </c>
      <c r="H367" s="7">
        <f>H357*2/12+H369*10/12</f>
        <v>3.108333333</v>
      </c>
      <c r="I367" s="6">
        <f t="shared" si="1"/>
        <v>256.1968419</v>
      </c>
      <c r="J367" s="6">
        <f t="shared" si="2"/>
        <v>11.56444078</v>
      </c>
      <c r="K367" s="8">
        <f t="shared" si="11"/>
        <v>1193.665362</v>
      </c>
      <c r="L367" s="6">
        <f t="shared" si="12"/>
        <v>18.97754384</v>
      </c>
      <c r="M367" s="8">
        <f t="shared" si="3"/>
        <v>88.41965643</v>
      </c>
      <c r="N367" s="29">
        <f t="shared" si="14"/>
        <v>19.4195846</v>
      </c>
      <c r="O367" s="9"/>
      <c r="P367" s="10">
        <f t="shared" si="15"/>
        <v>23.36547649</v>
      </c>
      <c r="Q367" s="10"/>
      <c r="R367" s="31">
        <f t="shared" si="16"/>
        <v>0.01797481259</v>
      </c>
      <c r="S367" s="7">
        <f t="shared" si="4"/>
        <v>1.002945536</v>
      </c>
      <c r="T367" s="7">
        <f t="shared" si="13"/>
        <v>6.224538345</v>
      </c>
      <c r="U367" s="13">
        <f t="shared" si="5"/>
        <v>0.06498425053</v>
      </c>
      <c r="V367" s="13">
        <f t="shared" si="6"/>
        <v>0.0101666338</v>
      </c>
      <c r="W367" s="13">
        <f t="shared" si="7"/>
        <v>0.05481761674</v>
      </c>
      <c r="X367" s="13">
        <f t="shared" si="8"/>
        <v>-0.00001157033006</v>
      </c>
      <c r="Y367" s="14"/>
      <c r="Z367" s="30"/>
      <c r="AA367" s="30"/>
    </row>
    <row r="368" ht="12.75" customHeight="1">
      <c r="A368" s="4">
        <v>1900.12</v>
      </c>
      <c r="B368" s="5">
        <v>6.87</v>
      </c>
      <c r="C368" s="6">
        <v>0.3</v>
      </c>
      <c r="D368" s="6">
        <f t="shared" si="9"/>
        <v>0.69</v>
      </c>
      <c r="E368" s="5">
        <v>0.48</v>
      </c>
      <c r="F368" s="5">
        <v>7.611651901</v>
      </c>
      <c r="G368" s="6">
        <f t="shared" si="10"/>
        <v>1900.958333</v>
      </c>
      <c r="H368" s="7">
        <f>H357*1/12+H369*11/12</f>
        <v>3.104166667</v>
      </c>
      <c r="I368" s="6">
        <f t="shared" si="1"/>
        <v>275.0111313</v>
      </c>
      <c r="J368" s="6">
        <f t="shared" si="2"/>
        <v>12.00921971</v>
      </c>
      <c r="K368" s="8">
        <f t="shared" si="11"/>
        <v>1285.98714</v>
      </c>
      <c r="L368" s="6">
        <f t="shared" si="12"/>
        <v>19.21475153</v>
      </c>
      <c r="M368" s="8">
        <f t="shared" si="3"/>
        <v>89.85062987</v>
      </c>
      <c r="N368" s="29">
        <f t="shared" si="14"/>
        <v>20.74405116</v>
      </c>
      <c r="O368" s="9"/>
      <c r="P368" s="10">
        <f t="shared" si="15"/>
        <v>24.95113992</v>
      </c>
      <c r="Q368" s="10"/>
      <c r="R368" s="31">
        <f t="shared" si="16"/>
        <v>0.01349026745</v>
      </c>
      <c r="S368" s="7">
        <f t="shared" si="4"/>
        <v>1.002942134</v>
      </c>
      <c r="T368" s="7">
        <f t="shared" si="13"/>
        <v>6.320905039</v>
      </c>
      <c r="U368" s="13">
        <f t="shared" si="5"/>
        <v>0.05454525158</v>
      </c>
      <c r="V368" s="13">
        <f t="shared" si="6"/>
        <v>0.008900918904</v>
      </c>
      <c r="W368" s="13">
        <f t="shared" si="7"/>
        <v>0.04564433267</v>
      </c>
      <c r="X368" s="13">
        <f t="shared" si="8"/>
        <v>-0.00001073344575</v>
      </c>
      <c r="Y368" s="14"/>
      <c r="Z368" s="30"/>
      <c r="AA368" s="30"/>
    </row>
    <row r="369" ht="12.75" customHeight="1">
      <c r="A369" s="4">
        <v>1901.01</v>
      </c>
      <c r="B369" s="5">
        <v>7.07</v>
      </c>
      <c r="C369" s="6">
        <v>0.3017</v>
      </c>
      <c r="D369" s="6">
        <f t="shared" si="9"/>
        <v>0.5017</v>
      </c>
      <c r="E369" s="5">
        <v>0.4817</v>
      </c>
      <c r="F369" s="5">
        <v>7.706792893</v>
      </c>
      <c r="G369" s="6">
        <f t="shared" si="10"/>
        <v>1901.041667</v>
      </c>
      <c r="H369" s="7">
        <v>3.1</v>
      </c>
      <c r="I369" s="6">
        <f t="shared" si="1"/>
        <v>279.5234062</v>
      </c>
      <c r="J369" s="6">
        <f t="shared" si="2"/>
        <v>11.92817704</v>
      </c>
      <c r="K369" s="8">
        <f t="shared" si="11"/>
        <v>1311.735253</v>
      </c>
      <c r="L369" s="6">
        <f t="shared" si="12"/>
        <v>19.04475598</v>
      </c>
      <c r="M369" s="8">
        <f t="shared" si="3"/>
        <v>89.37240048</v>
      </c>
      <c r="N369" s="29">
        <f t="shared" si="14"/>
        <v>20.97858183</v>
      </c>
      <c r="O369" s="9"/>
      <c r="P369" s="10">
        <f t="shared" si="15"/>
        <v>25.22310793</v>
      </c>
      <c r="Q369" s="10"/>
      <c r="R369" s="31">
        <f t="shared" si="16"/>
        <v>0.01544136289</v>
      </c>
      <c r="S369" s="7">
        <f t="shared" si="4"/>
        <v>1.002014987</v>
      </c>
      <c r="T369" s="7">
        <f t="shared" si="13"/>
        <v>6.261240315</v>
      </c>
      <c r="U369" s="13">
        <f t="shared" si="5"/>
        <v>0.05543255675</v>
      </c>
      <c r="V369" s="13">
        <f t="shared" si="6"/>
        <v>0.01014410339</v>
      </c>
      <c r="W369" s="13">
        <f t="shared" si="7"/>
        <v>0.04528845336</v>
      </c>
      <c r="X369" s="13">
        <f t="shared" si="8"/>
        <v>0.0001094393469</v>
      </c>
      <c r="Y369" s="14"/>
      <c r="Z369" s="30"/>
      <c r="AA369" s="30"/>
    </row>
    <row r="370" ht="12.75" customHeight="1">
      <c r="A370" s="4">
        <v>1901.02</v>
      </c>
      <c r="B370" s="5">
        <v>7.25</v>
      </c>
      <c r="C370" s="6">
        <v>0.3033</v>
      </c>
      <c r="D370" s="6">
        <f t="shared" si="9"/>
        <v>0.4833</v>
      </c>
      <c r="E370" s="5">
        <v>0.4833</v>
      </c>
      <c r="F370" s="5">
        <v>7.611651901</v>
      </c>
      <c r="G370" s="6">
        <f t="shared" si="10"/>
        <v>1901.125</v>
      </c>
      <c r="H370" s="7">
        <f>H369*11/12+H381*1/12</f>
        <v>3.106666667</v>
      </c>
      <c r="I370" s="6">
        <f t="shared" si="1"/>
        <v>290.2228095</v>
      </c>
      <c r="J370" s="6">
        <f t="shared" si="2"/>
        <v>12.14132112</v>
      </c>
      <c r="K370" s="8">
        <f t="shared" si="11"/>
        <v>1366.692969</v>
      </c>
      <c r="L370" s="6">
        <f t="shared" si="12"/>
        <v>19.34685295</v>
      </c>
      <c r="M370" s="8">
        <f t="shared" si="3"/>
        <v>91.10658093</v>
      </c>
      <c r="N370" s="29">
        <f t="shared" si="14"/>
        <v>21.67914985</v>
      </c>
      <c r="O370" s="9"/>
      <c r="P370" s="10">
        <f t="shared" si="15"/>
        <v>26.05325136</v>
      </c>
      <c r="Q370" s="10"/>
      <c r="R370" s="31">
        <f t="shared" si="16"/>
        <v>0.01138594604</v>
      </c>
      <c r="S370" s="7">
        <f t="shared" si="4"/>
        <v>1.002020722</v>
      </c>
      <c r="T370" s="7">
        <f t="shared" si="13"/>
        <v>6.352276005</v>
      </c>
      <c r="U370" s="13">
        <f t="shared" si="5"/>
        <v>0.05666056345</v>
      </c>
      <c r="V370" s="13">
        <f t="shared" si="6"/>
        <v>0.01217514626</v>
      </c>
      <c r="W370" s="13">
        <f t="shared" si="7"/>
        <v>0.0444854172</v>
      </c>
      <c r="X370" s="13">
        <f t="shared" si="8"/>
        <v>0.0001090770357</v>
      </c>
      <c r="Y370" s="14"/>
      <c r="Z370" s="30"/>
      <c r="AA370" s="30"/>
    </row>
    <row r="371" ht="12.75" customHeight="1">
      <c r="A371" s="4">
        <v>1901.03</v>
      </c>
      <c r="B371" s="5">
        <v>7.51</v>
      </c>
      <c r="C371" s="6">
        <v>0.305</v>
      </c>
      <c r="D371" s="6">
        <f t="shared" si="9"/>
        <v>0.565</v>
      </c>
      <c r="E371" s="5">
        <v>0.485</v>
      </c>
      <c r="F371" s="5">
        <v>7.611651901</v>
      </c>
      <c r="G371" s="6">
        <f t="shared" si="10"/>
        <v>1901.208333</v>
      </c>
      <c r="H371" s="7">
        <f>H369*10/12+H381*2/12</f>
        <v>3.113333333</v>
      </c>
      <c r="I371" s="6">
        <f t="shared" si="1"/>
        <v>300.6308</v>
      </c>
      <c r="J371" s="6">
        <f t="shared" si="2"/>
        <v>12.20937337</v>
      </c>
      <c r="K371" s="8">
        <f t="shared" si="11"/>
        <v>1420.496686</v>
      </c>
      <c r="L371" s="6">
        <f t="shared" si="12"/>
        <v>19.41490519</v>
      </c>
      <c r="M371" s="8">
        <f t="shared" si="3"/>
        <v>91.73647041</v>
      </c>
      <c r="N371" s="29">
        <f t="shared" si="14"/>
        <v>22.34758395</v>
      </c>
      <c r="O371" s="9"/>
      <c r="P371" s="10">
        <f t="shared" si="15"/>
        <v>26.84086879</v>
      </c>
      <c r="Q371" s="10"/>
      <c r="R371" s="31">
        <f t="shared" si="16"/>
        <v>0.008747130121</v>
      </c>
      <c r="S371" s="7">
        <f t="shared" si="4"/>
        <v>1.002026457</v>
      </c>
      <c r="T371" s="7">
        <f t="shared" si="13"/>
        <v>6.36511219</v>
      </c>
      <c r="U371" s="13">
        <f t="shared" si="5"/>
        <v>0.05068238447</v>
      </c>
      <c r="V371" s="13">
        <f t="shared" si="6"/>
        <v>0.01121468457</v>
      </c>
      <c r="W371" s="13">
        <f t="shared" si="7"/>
        <v>0.0394676999</v>
      </c>
      <c r="X371" s="13">
        <f t="shared" si="8"/>
        <v>0.000108714735</v>
      </c>
      <c r="Y371" s="14"/>
      <c r="Z371" s="30"/>
      <c r="AA371" s="30"/>
    </row>
    <row r="372" ht="12.75" customHeight="1">
      <c r="A372" s="4">
        <v>1901.04</v>
      </c>
      <c r="B372" s="5">
        <v>8.14</v>
      </c>
      <c r="C372" s="6">
        <v>0.3067</v>
      </c>
      <c r="D372" s="6">
        <f t="shared" si="9"/>
        <v>0.9367</v>
      </c>
      <c r="E372" s="5">
        <v>0.4867</v>
      </c>
      <c r="F372" s="5">
        <v>7.51650281</v>
      </c>
      <c r="G372" s="6">
        <f t="shared" si="10"/>
        <v>1901.291667</v>
      </c>
      <c r="H372" s="7">
        <f>H369*9/12+H381*3/12</f>
        <v>3.12</v>
      </c>
      <c r="I372" s="6">
        <f t="shared" si="1"/>
        <v>329.974998</v>
      </c>
      <c r="J372" s="6">
        <f t="shared" si="2"/>
        <v>12.43284176</v>
      </c>
      <c r="K372" s="8">
        <f t="shared" si="11"/>
        <v>1564.045086</v>
      </c>
      <c r="L372" s="6">
        <f t="shared" si="12"/>
        <v>19.72958619</v>
      </c>
      <c r="M372" s="8">
        <f t="shared" si="3"/>
        <v>93.51606185</v>
      </c>
      <c r="N372" s="29">
        <f t="shared" si="14"/>
        <v>24.40971699</v>
      </c>
      <c r="O372" s="9"/>
      <c r="P372" s="10">
        <f t="shared" si="15"/>
        <v>29.29380499</v>
      </c>
      <c r="Q372" s="10"/>
      <c r="R372" s="31">
        <f t="shared" si="16"/>
        <v>0.002473621989</v>
      </c>
      <c r="S372" s="7">
        <f t="shared" si="4"/>
        <v>1.002032192</v>
      </c>
      <c r="T372" s="7">
        <f t="shared" si="13"/>
        <v>6.458748088</v>
      </c>
      <c r="U372" s="13">
        <f t="shared" si="5"/>
        <v>0.04395103974</v>
      </c>
      <c r="V372" s="13">
        <f t="shared" si="6"/>
        <v>0.01329928845</v>
      </c>
      <c r="W372" s="13">
        <f t="shared" si="7"/>
        <v>0.03065175129</v>
      </c>
      <c r="X372" s="13">
        <f t="shared" si="8"/>
        <v>0.0001083524446</v>
      </c>
      <c r="Y372" s="14"/>
      <c r="Z372" s="30"/>
      <c r="AA372" s="30"/>
    </row>
    <row r="373" ht="12.75" customHeight="1">
      <c r="A373" s="4">
        <v>1901.05</v>
      </c>
      <c r="B373" s="5">
        <v>7.73</v>
      </c>
      <c r="C373" s="6">
        <v>0.3083</v>
      </c>
      <c r="D373" s="6">
        <f t="shared" si="9"/>
        <v>-0.1017</v>
      </c>
      <c r="E373" s="5">
        <v>0.4883</v>
      </c>
      <c r="F373" s="5">
        <v>7.51650281</v>
      </c>
      <c r="G373" s="6">
        <f t="shared" si="10"/>
        <v>1901.375</v>
      </c>
      <c r="H373" s="7">
        <f>H369*8/12+H381*4/12</f>
        <v>3.126666667</v>
      </c>
      <c r="I373" s="6">
        <f t="shared" si="1"/>
        <v>313.3546357</v>
      </c>
      <c r="J373" s="6">
        <f t="shared" si="2"/>
        <v>12.49770171</v>
      </c>
      <c r="K373" s="8">
        <f t="shared" si="11"/>
        <v>1490.20288</v>
      </c>
      <c r="L373" s="6">
        <f t="shared" si="12"/>
        <v>19.79444614</v>
      </c>
      <c r="M373" s="8">
        <f t="shared" si="3"/>
        <v>94.13532551</v>
      </c>
      <c r="N373" s="29">
        <f t="shared" si="14"/>
        <v>23.06401268</v>
      </c>
      <c r="O373" s="9"/>
      <c r="P373" s="10">
        <f t="shared" si="15"/>
        <v>27.66110205</v>
      </c>
      <c r="Q373" s="10"/>
      <c r="R373" s="31">
        <f t="shared" si="16"/>
        <v>0.005972805426</v>
      </c>
      <c r="S373" s="7">
        <f t="shared" si="4"/>
        <v>1.002037926</v>
      </c>
      <c r="T373" s="7">
        <f t="shared" si="13"/>
        <v>6.471873503</v>
      </c>
      <c r="U373" s="13">
        <f t="shared" si="5"/>
        <v>0.05168483995</v>
      </c>
      <c r="V373" s="13">
        <f t="shared" si="6"/>
        <v>0.0134090819</v>
      </c>
      <c r="W373" s="13">
        <f t="shared" si="7"/>
        <v>0.03827575804</v>
      </c>
      <c r="X373" s="13">
        <f t="shared" si="8"/>
        <v>0.0001079901646</v>
      </c>
      <c r="Y373" s="14"/>
      <c r="Z373" s="30"/>
      <c r="AA373" s="30"/>
    </row>
    <row r="374" ht="12.75" customHeight="1">
      <c r="A374" s="4">
        <v>1901.06</v>
      </c>
      <c r="B374" s="5">
        <v>8.5</v>
      </c>
      <c r="C374" s="6">
        <v>0.31</v>
      </c>
      <c r="D374" s="6">
        <f t="shared" si="9"/>
        <v>1.08</v>
      </c>
      <c r="E374" s="5">
        <v>0.49</v>
      </c>
      <c r="F374" s="5">
        <v>7.51650281</v>
      </c>
      <c r="G374" s="6">
        <f t="shared" si="10"/>
        <v>1901.458333</v>
      </c>
      <c r="H374" s="7">
        <f>H369*7/12+H381*5/12</f>
        <v>3.133333333</v>
      </c>
      <c r="I374" s="6">
        <f t="shared" si="1"/>
        <v>344.5684869</v>
      </c>
      <c r="J374" s="6">
        <f t="shared" si="2"/>
        <v>12.5666154</v>
      </c>
      <c r="K374" s="8">
        <f t="shared" si="11"/>
        <v>1643.625018</v>
      </c>
      <c r="L374" s="6">
        <f t="shared" si="12"/>
        <v>19.86335983</v>
      </c>
      <c r="M374" s="8">
        <f t="shared" si="3"/>
        <v>94.75014807</v>
      </c>
      <c r="N374" s="29">
        <f t="shared" si="14"/>
        <v>25.23846621</v>
      </c>
      <c r="O374" s="9"/>
      <c r="P374" s="10">
        <f t="shared" si="15"/>
        <v>30.24038811</v>
      </c>
      <c r="Q374" s="10"/>
      <c r="R374" s="31">
        <f t="shared" si="16"/>
        <v>0.004568493362</v>
      </c>
      <c r="S374" s="7">
        <f t="shared" si="4"/>
        <v>1.002043661</v>
      </c>
      <c r="T374" s="7">
        <f t="shared" si="13"/>
        <v>6.485062705</v>
      </c>
      <c r="U374" s="13">
        <f t="shared" si="5"/>
        <v>0.04392005505</v>
      </c>
      <c r="V374" s="13">
        <f t="shared" si="6"/>
        <v>0.01351852012</v>
      </c>
      <c r="W374" s="13">
        <f t="shared" si="7"/>
        <v>0.03040153493</v>
      </c>
      <c r="X374" s="13">
        <f t="shared" si="8"/>
        <v>0.000107627895</v>
      </c>
      <c r="Y374" s="14"/>
      <c r="Z374" s="30"/>
      <c r="AA374" s="30"/>
    </row>
    <row r="375" ht="12.75" customHeight="1">
      <c r="A375" s="4">
        <v>1901.07</v>
      </c>
      <c r="B375" s="5">
        <v>7.93</v>
      </c>
      <c r="C375" s="6">
        <v>0.3117</v>
      </c>
      <c r="D375" s="6">
        <f t="shared" si="9"/>
        <v>-0.2583</v>
      </c>
      <c r="E375" s="5">
        <v>0.4917</v>
      </c>
      <c r="F375" s="5">
        <v>7.611651901</v>
      </c>
      <c r="G375" s="6">
        <f t="shared" si="10"/>
        <v>1901.541667</v>
      </c>
      <c r="H375" s="7">
        <f>H369*6/12+H381*6/12</f>
        <v>3.14</v>
      </c>
      <c r="I375" s="6">
        <f t="shared" si="1"/>
        <v>317.4437075</v>
      </c>
      <c r="J375" s="6">
        <f t="shared" si="2"/>
        <v>12.47757927</v>
      </c>
      <c r="K375" s="8">
        <f t="shared" si="11"/>
        <v>1519.197134</v>
      </c>
      <c r="L375" s="6">
        <f t="shared" si="12"/>
        <v>19.6831111</v>
      </c>
      <c r="M375" s="8">
        <f t="shared" si="3"/>
        <v>94.19788536</v>
      </c>
      <c r="N375" s="29">
        <f t="shared" si="14"/>
        <v>23.14484855</v>
      </c>
      <c r="O375" s="9"/>
      <c r="P375" s="10">
        <f t="shared" si="15"/>
        <v>27.7111506</v>
      </c>
      <c r="Q375" s="10"/>
      <c r="R375" s="31">
        <f t="shared" si="16"/>
        <v>0.01056473834</v>
      </c>
      <c r="S375" s="7">
        <f t="shared" si="4"/>
        <v>1.002049395</v>
      </c>
      <c r="T375" s="7">
        <f t="shared" si="13"/>
        <v>6.417084086</v>
      </c>
      <c r="U375" s="13">
        <f t="shared" si="5"/>
        <v>0.05102524977</v>
      </c>
      <c r="V375" s="13">
        <f t="shared" si="6"/>
        <v>0.01380756708</v>
      </c>
      <c r="W375" s="13">
        <f t="shared" si="7"/>
        <v>0.03721768269</v>
      </c>
      <c r="X375" s="13">
        <f t="shared" si="8"/>
        <v>0.0001072656357</v>
      </c>
      <c r="Y375" s="14"/>
      <c r="Z375" s="30"/>
      <c r="AA375" s="30"/>
    </row>
    <row r="376" ht="12.75" customHeight="1">
      <c r="A376" s="4">
        <v>1901.08</v>
      </c>
      <c r="B376" s="5">
        <v>8.04</v>
      </c>
      <c r="C376" s="6">
        <v>0.3133</v>
      </c>
      <c r="D376" s="6">
        <f t="shared" si="9"/>
        <v>0.4233</v>
      </c>
      <c r="E376" s="5">
        <v>0.4933</v>
      </c>
      <c r="F376" s="5">
        <v>7.706792893</v>
      </c>
      <c r="G376" s="6">
        <f t="shared" si="10"/>
        <v>1901.625</v>
      </c>
      <c r="H376" s="7">
        <f>H369*5/12+H381*7/12</f>
        <v>3.146666667</v>
      </c>
      <c r="I376" s="6">
        <f t="shared" si="1"/>
        <v>317.8738593</v>
      </c>
      <c r="J376" s="6">
        <f t="shared" si="2"/>
        <v>12.38680101</v>
      </c>
      <c r="K376" s="8">
        <f t="shared" si="11"/>
        <v>1526.195702</v>
      </c>
      <c r="L376" s="6">
        <f t="shared" si="12"/>
        <v>19.50337995</v>
      </c>
      <c r="M376" s="8">
        <f t="shared" si="3"/>
        <v>93.64083831</v>
      </c>
      <c r="N376" s="29">
        <f t="shared" si="14"/>
        <v>23.07717771</v>
      </c>
      <c r="O376" s="9"/>
      <c r="P376" s="10">
        <f t="shared" si="15"/>
        <v>27.60890947</v>
      </c>
      <c r="Q376" s="10"/>
      <c r="R376" s="31">
        <f t="shared" si="16"/>
        <v>0.01186618852</v>
      </c>
      <c r="S376" s="7">
        <f t="shared" si="4"/>
        <v>1.00205513</v>
      </c>
      <c r="T376" s="7">
        <f t="shared" si="13"/>
        <v>6.350853446</v>
      </c>
      <c r="U376" s="13">
        <f t="shared" si="5"/>
        <v>0.04254264959</v>
      </c>
      <c r="V376" s="13">
        <f t="shared" si="6"/>
        <v>0.01195796643</v>
      </c>
      <c r="W376" s="13">
        <f t="shared" si="7"/>
        <v>0.03058468316</v>
      </c>
      <c r="X376" s="13">
        <f t="shared" si="8"/>
        <v>0.0001069033868</v>
      </c>
      <c r="Y376" s="14"/>
      <c r="Z376" s="30"/>
      <c r="AA376" s="30"/>
    </row>
    <row r="377" ht="12.75" customHeight="1">
      <c r="A377" s="4">
        <v>1901.09</v>
      </c>
      <c r="B377" s="5">
        <v>8.0</v>
      </c>
      <c r="C377" s="6">
        <v>0.315</v>
      </c>
      <c r="D377" s="6">
        <f t="shared" si="9"/>
        <v>0.275</v>
      </c>
      <c r="E377" s="5">
        <v>0.495</v>
      </c>
      <c r="F377" s="5">
        <v>7.801941983</v>
      </c>
      <c r="G377" s="6">
        <f t="shared" si="10"/>
        <v>1901.708333</v>
      </c>
      <c r="H377" s="7">
        <f>H369*4/12+H381*8/12</f>
        <v>3.153333333</v>
      </c>
      <c r="I377" s="6">
        <f t="shared" si="1"/>
        <v>312.4350329</v>
      </c>
      <c r="J377" s="6">
        <f t="shared" si="2"/>
        <v>12.30212942</v>
      </c>
      <c r="K377" s="8">
        <f t="shared" si="11"/>
        <v>1505.004617</v>
      </c>
      <c r="L377" s="6">
        <f t="shared" si="12"/>
        <v>19.33191766</v>
      </c>
      <c r="M377" s="8">
        <f t="shared" si="3"/>
        <v>93.12216067</v>
      </c>
      <c r="N377" s="29">
        <f t="shared" si="14"/>
        <v>22.59046832</v>
      </c>
      <c r="O377" s="9"/>
      <c r="P377" s="10">
        <f t="shared" si="15"/>
        <v>27.00746192</v>
      </c>
      <c r="Q377" s="10"/>
      <c r="R377" s="31">
        <f t="shared" si="16"/>
        <v>0.01520542069</v>
      </c>
      <c r="S377" s="7">
        <f t="shared" si="4"/>
        <v>1.002060864</v>
      </c>
      <c r="T377" s="7">
        <f t="shared" si="13"/>
        <v>6.286293855</v>
      </c>
      <c r="U377" s="13">
        <f t="shared" si="5"/>
        <v>0.03755717103</v>
      </c>
      <c r="V377" s="13">
        <f t="shared" si="6"/>
        <v>0.01225991941</v>
      </c>
      <c r="W377" s="13">
        <f t="shared" si="7"/>
        <v>0.02529725162</v>
      </c>
      <c r="X377" s="13">
        <f t="shared" si="8"/>
        <v>0.0001065411482</v>
      </c>
      <c r="Y377" s="14"/>
      <c r="Z377" s="30"/>
      <c r="AA377" s="30"/>
    </row>
    <row r="378" ht="12.75" customHeight="1">
      <c r="A378" s="4">
        <v>1901.1</v>
      </c>
      <c r="B378" s="5">
        <v>7.91</v>
      </c>
      <c r="C378" s="6">
        <v>0.3167</v>
      </c>
      <c r="D378" s="6">
        <f t="shared" si="9"/>
        <v>0.2267</v>
      </c>
      <c r="E378" s="5">
        <v>0.4967</v>
      </c>
      <c r="F378" s="5">
        <v>7.801941983</v>
      </c>
      <c r="G378" s="6">
        <f t="shared" si="10"/>
        <v>1901.791667</v>
      </c>
      <c r="H378" s="7">
        <f>H369*3/12+H381*9/12</f>
        <v>3.16</v>
      </c>
      <c r="I378" s="6">
        <f t="shared" si="1"/>
        <v>308.9201388</v>
      </c>
      <c r="J378" s="6">
        <f t="shared" si="2"/>
        <v>12.36852186</v>
      </c>
      <c r="K378" s="8">
        <f t="shared" si="11"/>
        <v>1493.038262</v>
      </c>
      <c r="L378" s="6">
        <f t="shared" si="12"/>
        <v>19.3983101</v>
      </c>
      <c r="M378" s="8">
        <f t="shared" si="3"/>
        <v>93.75374272</v>
      </c>
      <c r="N378" s="29">
        <f t="shared" si="14"/>
        <v>22.25290162</v>
      </c>
      <c r="O378" s="9"/>
      <c r="P378" s="10">
        <f t="shared" si="15"/>
        <v>26.58645501</v>
      </c>
      <c r="Q378" s="10"/>
      <c r="R378" s="31">
        <f t="shared" si="16"/>
        <v>0.01581025665</v>
      </c>
      <c r="S378" s="7">
        <f t="shared" si="4"/>
        <v>1.002066598</v>
      </c>
      <c r="T378" s="7">
        <f t="shared" si="13"/>
        <v>6.299249053</v>
      </c>
      <c r="U378" s="13">
        <f t="shared" si="5"/>
        <v>0.03944878291</v>
      </c>
      <c r="V378" s="13">
        <f t="shared" si="6"/>
        <v>0.01236776674</v>
      </c>
      <c r="W378" s="13">
        <f t="shared" si="7"/>
        <v>0.02708101617</v>
      </c>
      <c r="X378" s="13">
        <f t="shared" si="8"/>
        <v>0.0001061789199</v>
      </c>
      <c r="Y378" s="14"/>
      <c r="Z378" s="30"/>
      <c r="AA378" s="30"/>
    </row>
    <row r="379" ht="12.75" customHeight="1">
      <c r="A379" s="4">
        <v>1901.11</v>
      </c>
      <c r="B379" s="5">
        <v>8.08</v>
      </c>
      <c r="C379" s="6">
        <v>0.3183</v>
      </c>
      <c r="D379" s="6">
        <f t="shared" si="9"/>
        <v>0.4883</v>
      </c>
      <c r="E379" s="5">
        <v>0.4983</v>
      </c>
      <c r="F379" s="5">
        <v>7.897091074</v>
      </c>
      <c r="G379" s="6">
        <f t="shared" si="10"/>
        <v>1901.875</v>
      </c>
      <c r="H379" s="7">
        <f>H369*2/12+H381*10/12</f>
        <v>3.166666667</v>
      </c>
      <c r="I379" s="6">
        <f t="shared" si="1"/>
        <v>311.7573265</v>
      </c>
      <c r="J379" s="6">
        <f t="shared" si="2"/>
        <v>12.2812323</v>
      </c>
      <c r="K379" s="8">
        <f t="shared" si="11"/>
        <v>1511.696997</v>
      </c>
      <c r="L379" s="6">
        <f t="shared" si="12"/>
        <v>19.22632126</v>
      </c>
      <c r="M379" s="8">
        <f t="shared" si="3"/>
        <v>93.2275512</v>
      </c>
      <c r="N379" s="29">
        <f t="shared" si="14"/>
        <v>22.37507478</v>
      </c>
      <c r="O379" s="9"/>
      <c r="P379" s="10">
        <f t="shared" si="15"/>
        <v>26.71321525</v>
      </c>
      <c r="Q379" s="10"/>
      <c r="R379" s="31">
        <f t="shared" si="16"/>
        <v>0.01797748962</v>
      </c>
      <c r="S379" s="7">
        <f t="shared" si="4"/>
        <v>1.002072333</v>
      </c>
      <c r="T379" s="7">
        <f t="shared" si="13"/>
        <v>6.236212931</v>
      </c>
      <c r="U379" s="13">
        <f t="shared" si="5"/>
        <v>0.043781729</v>
      </c>
      <c r="V379" s="13">
        <f t="shared" si="6"/>
        <v>0.01475365156</v>
      </c>
      <c r="W379" s="13">
        <f t="shared" si="7"/>
        <v>0.02902807744</v>
      </c>
      <c r="X379" s="13">
        <f t="shared" si="8"/>
        <v>0.000105816702</v>
      </c>
      <c r="Y379" s="14"/>
      <c r="Z379" s="30"/>
      <c r="AA379" s="30"/>
    </row>
    <row r="380" ht="12.75" customHeight="1">
      <c r="A380" s="4">
        <v>1901.12</v>
      </c>
      <c r="B380" s="5">
        <v>7.95</v>
      </c>
      <c r="C380" s="6">
        <v>0.32</v>
      </c>
      <c r="D380" s="6">
        <f t="shared" si="9"/>
        <v>0.19</v>
      </c>
      <c r="E380" s="5">
        <v>0.5</v>
      </c>
      <c r="F380" s="5">
        <v>7.992232066</v>
      </c>
      <c r="G380" s="6">
        <f t="shared" si="10"/>
        <v>1901.958333</v>
      </c>
      <c r="H380" s="7">
        <f>H369*1/12+H381*11/12</f>
        <v>3.173333333</v>
      </c>
      <c r="I380" s="6">
        <f t="shared" si="1"/>
        <v>303.0899228</v>
      </c>
      <c r="J380" s="6">
        <f t="shared" si="2"/>
        <v>12.19984595</v>
      </c>
      <c r="K380" s="8">
        <f t="shared" si="11"/>
        <v>1474.598862</v>
      </c>
      <c r="L380" s="6">
        <f t="shared" si="12"/>
        <v>19.0622593</v>
      </c>
      <c r="M380" s="8">
        <f t="shared" si="3"/>
        <v>92.74206678</v>
      </c>
      <c r="N380" s="29">
        <f t="shared" si="14"/>
        <v>21.68021514</v>
      </c>
      <c r="O380" s="9"/>
      <c r="P380" s="10">
        <f t="shared" si="15"/>
        <v>25.86678434</v>
      </c>
      <c r="Q380" s="10"/>
      <c r="R380" s="31">
        <f t="shared" si="16"/>
        <v>0.02054744964</v>
      </c>
      <c r="S380" s="7">
        <f t="shared" si="4"/>
        <v>1.002078067</v>
      </c>
      <c r="T380" s="7">
        <f t="shared" si="13"/>
        <v>6.174745576</v>
      </c>
      <c r="U380" s="13">
        <f t="shared" si="5"/>
        <v>0.04838562447</v>
      </c>
      <c r="V380" s="13">
        <f t="shared" si="6"/>
        <v>0.01714185538</v>
      </c>
      <c r="W380" s="13">
        <f t="shared" si="7"/>
        <v>0.03124376909</v>
      </c>
      <c r="X380" s="13">
        <f t="shared" si="8"/>
        <v>0.0001054544945</v>
      </c>
      <c r="Y380" s="14"/>
      <c r="Z380" s="30"/>
      <c r="AA380" s="30"/>
    </row>
    <row r="381" ht="12.75" customHeight="1">
      <c r="A381" s="4">
        <v>1902.01</v>
      </c>
      <c r="B381" s="5">
        <v>8.12</v>
      </c>
      <c r="C381" s="6">
        <v>0.3208</v>
      </c>
      <c r="D381" s="6">
        <f t="shared" si="9"/>
        <v>0.4908</v>
      </c>
      <c r="E381" s="5">
        <v>0.5108</v>
      </c>
      <c r="F381" s="5">
        <v>7.897091074</v>
      </c>
      <c r="G381" s="6">
        <f t="shared" si="10"/>
        <v>1902.041667</v>
      </c>
      <c r="H381" s="7">
        <v>3.18</v>
      </c>
      <c r="I381" s="6">
        <f t="shared" si="1"/>
        <v>313.3006796</v>
      </c>
      <c r="J381" s="6">
        <f t="shared" si="2"/>
        <v>12.37769187</v>
      </c>
      <c r="K381" s="8">
        <f t="shared" si="11"/>
        <v>1529.294778</v>
      </c>
      <c r="L381" s="6">
        <f t="shared" si="12"/>
        <v>19.7086191</v>
      </c>
      <c r="M381" s="8">
        <f t="shared" si="3"/>
        <v>96.20243507</v>
      </c>
      <c r="N381" s="29">
        <f t="shared" si="14"/>
        <v>22.3402908</v>
      </c>
      <c r="O381" s="9"/>
      <c r="P381" s="10">
        <f t="shared" si="15"/>
        <v>26.63569951</v>
      </c>
      <c r="Q381" s="10"/>
      <c r="R381" s="31">
        <f t="shared" si="16"/>
        <v>0.0204939743</v>
      </c>
      <c r="S381" s="7">
        <f t="shared" si="4"/>
        <v>1.001800835</v>
      </c>
      <c r="T381" s="7">
        <f t="shared" si="13"/>
        <v>6.262122562</v>
      </c>
      <c r="U381" s="13">
        <f t="shared" si="5"/>
        <v>0.04404338172</v>
      </c>
      <c r="V381" s="13">
        <f t="shared" si="6"/>
        <v>0.0149680511</v>
      </c>
      <c r="W381" s="13">
        <f t="shared" si="7"/>
        <v>0.02907533062</v>
      </c>
      <c r="X381" s="13">
        <f t="shared" si="8"/>
        <v>-0.0001448481243</v>
      </c>
      <c r="Y381" s="14"/>
      <c r="Z381" s="30"/>
      <c r="AA381" s="30"/>
    </row>
    <row r="382" ht="12.75" customHeight="1">
      <c r="A382" s="4">
        <v>1902.02</v>
      </c>
      <c r="B382" s="5">
        <v>8.19</v>
      </c>
      <c r="C382" s="6">
        <v>0.3217</v>
      </c>
      <c r="D382" s="6">
        <f t="shared" si="9"/>
        <v>0.3917</v>
      </c>
      <c r="E382" s="5">
        <v>0.5217</v>
      </c>
      <c r="F382" s="5">
        <v>7.897091074</v>
      </c>
      <c r="G382" s="6">
        <f t="shared" si="10"/>
        <v>1902.125</v>
      </c>
      <c r="H382" s="7">
        <f>H381*11/12+H393*1/12</f>
        <v>3.19</v>
      </c>
      <c r="I382" s="6">
        <f t="shared" si="1"/>
        <v>316.0015475</v>
      </c>
      <c r="J382" s="6">
        <f t="shared" si="2"/>
        <v>12.41241732</v>
      </c>
      <c r="K382" s="8">
        <f t="shared" si="11"/>
        <v>1547.52735</v>
      </c>
      <c r="L382" s="6">
        <f t="shared" si="12"/>
        <v>20.12918282</v>
      </c>
      <c r="M382" s="8">
        <f t="shared" si="3"/>
        <v>98.57692531</v>
      </c>
      <c r="N382" s="29">
        <f t="shared" si="14"/>
        <v>22.45995745</v>
      </c>
      <c r="O382" s="9"/>
      <c r="P382" s="10">
        <f t="shared" si="15"/>
        <v>26.75607039</v>
      </c>
      <c r="Q382" s="10"/>
      <c r="R382" s="31">
        <f t="shared" si="16"/>
        <v>0.02015548143</v>
      </c>
      <c r="S382" s="7">
        <f t="shared" si="4"/>
        <v>1.00180957</v>
      </c>
      <c r="T382" s="7">
        <f t="shared" si="13"/>
        <v>6.273399611</v>
      </c>
      <c r="U382" s="13">
        <f t="shared" si="5"/>
        <v>0.04126162801</v>
      </c>
      <c r="V382" s="13">
        <f t="shared" si="6"/>
        <v>0.01377061868</v>
      </c>
      <c r="W382" s="13">
        <f t="shared" si="7"/>
        <v>0.02749100933</v>
      </c>
      <c r="X382" s="13">
        <f t="shared" si="8"/>
        <v>-0.0001421563425</v>
      </c>
      <c r="Y382" s="14"/>
      <c r="Z382" s="30"/>
      <c r="AA382" s="30"/>
    </row>
    <row r="383" ht="12.75" customHeight="1">
      <c r="A383" s="4">
        <v>1902.03</v>
      </c>
      <c r="B383" s="5">
        <v>8.2</v>
      </c>
      <c r="C383" s="6">
        <v>0.3225</v>
      </c>
      <c r="D383" s="6">
        <f t="shared" si="9"/>
        <v>0.3325</v>
      </c>
      <c r="E383" s="5">
        <v>0.5325</v>
      </c>
      <c r="F383" s="5">
        <v>7.897091074</v>
      </c>
      <c r="G383" s="6">
        <f t="shared" si="10"/>
        <v>1902.208333</v>
      </c>
      <c r="H383" s="7">
        <f>H381*10/12+H393*2/12</f>
        <v>3.2</v>
      </c>
      <c r="I383" s="6">
        <f t="shared" si="1"/>
        <v>316.3873858</v>
      </c>
      <c r="J383" s="6">
        <f t="shared" si="2"/>
        <v>12.44328438</v>
      </c>
      <c r="K383" s="8">
        <f t="shared" si="11"/>
        <v>1554.495002</v>
      </c>
      <c r="L383" s="6">
        <f t="shared" si="12"/>
        <v>20.54588816</v>
      </c>
      <c r="M383" s="8">
        <f t="shared" si="3"/>
        <v>100.9473888</v>
      </c>
      <c r="N383" s="29">
        <f t="shared" si="14"/>
        <v>22.41065229</v>
      </c>
      <c r="O383" s="9"/>
      <c r="P383" s="10">
        <f t="shared" si="15"/>
        <v>26.67413606</v>
      </c>
      <c r="Q383" s="10"/>
      <c r="R383" s="31">
        <f t="shared" si="16"/>
        <v>0.02280846523</v>
      </c>
      <c r="S383" s="7">
        <f t="shared" si="4"/>
        <v>1.001818304</v>
      </c>
      <c r="T383" s="7">
        <f t="shared" si="13"/>
        <v>6.284751764</v>
      </c>
      <c r="U383" s="13">
        <f t="shared" si="5"/>
        <v>0.04206107141</v>
      </c>
      <c r="V383" s="13">
        <f t="shared" si="6"/>
        <v>0.01155948657</v>
      </c>
      <c r="W383" s="13">
        <f t="shared" si="7"/>
        <v>0.03050158484</v>
      </c>
      <c r="X383" s="13">
        <f t="shared" si="8"/>
        <v>-0.000139465854</v>
      </c>
      <c r="Y383" s="14"/>
      <c r="Z383" s="30"/>
      <c r="AA383" s="30"/>
    </row>
    <row r="384" ht="12.75" customHeight="1">
      <c r="A384" s="4">
        <v>1902.04</v>
      </c>
      <c r="B384" s="5">
        <v>8.48</v>
      </c>
      <c r="C384" s="6">
        <v>0.3233</v>
      </c>
      <c r="D384" s="6">
        <f t="shared" si="9"/>
        <v>0.6033</v>
      </c>
      <c r="E384" s="5">
        <v>0.5433</v>
      </c>
      <c r="F384" s="5">
        <v>7.992232066</v>
      </c>
      <c r="G384" s="6">
        <f t="shared" si="10"/>
        <v>1902.291667</v>
      </c>
      <c r="H384" s="7">
        <f>H381*9/12+H393*3/12</f>
        <v>3.21</v>
      </c>
      <c r="I384" s="6">
        <f t="shared" si="1"/>
        <v>323.2959177</v>
      </c>
      <c r="J384" s="6">
        <f t="shared" si="2"/>
        <v>12.32565686</v>
      </c>
      <c r="K384" s="8">
        <f t="shared" si="11"/>
        <v>1593.48505</v>
      </c>
      <c r="L384" s="6">
        <f t="shared" si="12"/>
        <v>20.71305095</v>
      </c>
      <c r="M384" s="8">
        <f t="shared" si="3"/>
        <v>102.0920315</v>
      </c>
      <c r="N384" s="29">
        <f t="shared" si="14"/>
        <v>22.8231087</v>
      </c>
      <c r="O384" s="9"/>
      <c r="P384" s="10">
        <f t="shared" si="15"/>
        <v>27.13631888</v>
      </c>
      <c r="Q384" s="10"/>
      <c r="R384" s="31">
        <f t="shared" si="16"/>
        <v>0.02447111495</v>
      </c>
      <c r="S384" s="7">
        <f t="shared" si="4"/>
        <v>1.001827038</v>
      </c>
      <c r="T384" s="7">
        <f t="shared" si="13"/>
        <v>6.221228483</v>
      </c>
      <c r="U384" s="13">
        <f t="shared" si="5"/>
        <v>0.03999852355</v>
      </c>
      <c r="V384" s="13">
        <f t="shared" si="6"/>
        <v>0.009612104732</v>
      </c>
      <c r="W384" s="13">
        <f t="shared" si="7"/>
        <v>0.03038641882</v>
      </c>
      <c r="X384" s="13">
        <f t="shared" si="8"/>
        <v>-0.0001367766555</v>
      </c>
      <c r="Y384" s="14"/>
      <c r="Z384" s="30"/>
      <c r="AA384" s="30"/>
    </row>
    <row r="385" ht="12.75" customHeight="1">
      <c r="A385" s="4">
        <v>1902.05</v>
      </c>
      <c r="B385" s="5">
        <v>8.46</v>
      </c>
      <c r="C385" s="6">
        <v>0.3242</v>
      </c>
      <c r="D385" s="6">
        <f t="shared" si="9"/>
        <v>0.3042</v>
      </c>
      <c r="E385" s="5">
        <v>0.5542</v>
      </c>
      <c r="F385" s="5">
        <v>8.087381157</v>
      </c>
      <c r="G385" s="6">
        <f t="shared" si="10"/>
        <v>1902.375</v>
      </c>
      <c r="H385" s="7">
        <f>H381*8/12+H393*4/12</f>
        <v>3.22</v>
      </c>
      <c r="I385" s="6">
        <f t="shared" si="1"/>
        <v>318.7387796</v>
      </c>
      <c r="J385" s="6">
        <f t="shared" si="2"/>
        <v>12.21455229</v>
      </c>
      <c r="K385" s="8">
        <f t="shared" si="11"/>
        <v>1576.040487</v>
      </c>
      <c r="L385" s="6">
        <f t="shared" si="12"/>
        <v>20.88002738</v>
      </c>
      <c r="M385" s="8">
        <f t="shared" si="3"/>
        <v>103.2436924</v>
      </c>
      <c r="N385" s="29">
        <f t="shared" si="14"/>
        <v>22.42795449</v>
      </c>
      <c r="O385" s="9"/>
      <c r="P385" s="10">
        <f t="shared" si="15"/>
        <v>26.63776449</v>
      </c>
      <c r="Q385" s="10"/>
      <c r="R385" s="31">
        <f t="shared" si="16"/>
        <v>0.02634238266</v>
      </c>
      <c r="S385" s="7">
        <f t="shared" si="4"/>
        <v>1.001835772</v>
      </c>
      <c r="T385" s="7">
        <f t="shared" si="13"/>
        <v>6.159267614</v>
      </c>
      <c r="U385" s="13">
        <f t="shared" si="5"/>
        <v>0.04146396905</v>
      </c>
      <c r="V385" s="13">
        <f t="shared" si="6"/>
        <v>0.01066942167</v>
      </c>
      <c r="W385" s="13">
        <f t="shared" si="7"/>
        <v>0.03079454738</v>
      </c>
      <c r="X385" s="13">
        <f t="shared" si="8"/>
        <v>-0.0001340887435</v>
      </c>
      <c r="Y385" s="14"/>
      <c r="Z385" s="30"/>
      <c r="AA385" s="30"/>
    </row>
    <row r="386" ht="12.75" customHeight="1">
      <c r="A386" s="4">
        <v>1902.06</v>
      </c>
      <c r="B386" s="5">
        <v>8.41</v>
      </c>
      <c r="C386" s="6">
        <v>0.325</v>
      </c>
      <c r="D386" s="6">
        <f t="shared" si="9"/>
        <v>0.275</v>
      </c>
      <c r="E386" s="5">
        <v>0.565</v>
      </c>
      <c r="F386" s="5">
        <v>8.18251405</v>
      </c>
      <c r="G386" s="6">
        <f t="shared" si="10"/>
        <v>1902.458333</v>
      </c>
      <c r="H386" s="7">
        <f>H381*7/12+H393*5/12</f>
        <v>3.23</v>
      </c>
      <c r="I386" s="6">
        <f t="shared" si="1"/>
        <v>313.1711091</v>
      </c>
      <c r="J386" s="6">
        <f t="shared" si="2"/>
        <v>12.1023318</v>
      </c>
      <c r="K386" s="8">
        <f t="shared" si="11"/>
        <v>1553.497282</v>
      </c>
      <c r="L386" s="6">
        <f t="shared" si="12"/>
        <v>21.03943836</v>
      </c>
      <c r="M386" s="8">
        <f t="shared" si="3"/>
        <v>104.3669399</v>
      </c>
      <c r="N386" s="29">
        <f t="shared" si="14"/>
        <v>21.9637423</v>
      </c>
      <c r="O386" s="9"/>
      <c r="P386" s="10">
        <f t="shared" si="15"/>
        <v>26.05879163</v>
      </c>
      <c r="Q386" s="10"/>
      <c r="R386" s="31">
        <f t="shared" si="16"/>
        <v>0.02837121208</v>
      </c>
      <c r="S386" s="7">
        <f t="shared" si="4"/>
        <v>1.001844505</v>
      </c>
      <c r="T386" s="7">
        <f t="shared" si="13"/>
        <v>6.098833272</v>
      </c>
      <c r="U386" s="13">
        <f t="shared" si="5"/>
        <v>0.04442433298</v>
      </c>
      <c r="V386" s="13">
        <f t="shared" si="6"/>
        <v>0.01271383369</v>
      </c>
      <c r="W386" s="13">
        <f t="shared" si="7"/>
        <v>0.03171049929</v>
      </c>
      <c r="X386" s="13">
        <f t="shared" si="8"/>
        <v>-0.0001314021147</v>
      </c>
      <c r="Y386" s="14"/>
      <c r="Z386" s="30"/>
      <c r="AA386" s="30"/>
    </row>
    <row r="387" ht="12.75" customHeight="1">
      <c r="A387" s="4">
        <v>1902.07</v>
      </c>
      <c r="B387" s="5">
        <v>8.6</v>
      </c>
      <c r="C387" s="6">
        <v>0.3258</v>
      </c>
      <c r="D387" s="6">
        <f t="shared" si="9"/>
        <v>0.5158</v>
      </c>
      <c r="E387" s="5">
        <v>0.5758</v>
      </c>
      <c r="F387" s="5">
        <v>8.18251405</v>
      </c>
      <c r="G387" s="6">
        <f t="shared" si="10"/>
        <v>1902.541667</v>
      </c>
      <c r="H387" s="7">
        <f>H381*6/12+H393*6/12</f>
        <v>3.24</v>
      </c>
      <c r="I387" s="6">
        <f t="shared" si="1"/>
        <v>320.2463184</v>
      </c>
      <c r="J387" s="6">
        <f t="shared" si="2"/>
        <v>12.13212216</v>
      </c>
      <c r="K387" s="8">
        <f t="shared" si="11"/>
        <v>1593.609283</v>
      </c>
      <c r="L387" s="6">
        <f t="shared" si="12"/>
        <v>21.44160816</v>
      </c>
      <c r="M387" s="8">
        <f t="shared" si="3"/>
        <v>106.6977006</v>
      </c>
      <c r="N387" s="29">
        <f t="shared" si="14"/>
        <v>22.38568659</v>
      </c>
      <c r="O387" s="9"/>
      <c r="P387" s="10">
        <f t="shared" si="15"/>
        <v>26.5294</v>
      </c>
      <c r="Q387" s="10"/>
      <c r="R387" s="31">
        <f t="shared" si="16"/>
        <v>0.0247093359</v>
      </c>
      <c r="S387" s="7">
        <f t="shared" si="4"/>
        <v>1.001853239</v>
      </c>
      <c r="T387" s="7">
        <f t="shared" si="13"/>
        <v>6.110082602</v>
      </c>
      <c r="U387" s="13">
        <f t="shared" si="5"/>
        <v>0.04230385845</v>
      </c>
      <c r="V387" s="13">
        <f t="shared" si="6"/>
        <v>0.01258076095</v>
      </c>
      <c r="W387" s="13">
        <f t="shared" si="7"/>
        <v>0.02972309749</v>
      </c>
      <c r="X387" s="13">
        <f t="shared" si="8"/>
        <v>-0.0001287167657</v>
      </c>
      <c r="Y387" s="14"/>
      <c r="Z387" s="30"/>
      <c r="AA387" s="30"/>
    </row>
    <row r="388" ht="12.75" customHeight="1">
      <c r="A388" s="4">
        <v>1902.08</v>
      </c>
      <c r="B388" s="5">
        <v>8.83</v>
      </c>
      <c r="C388" s="6">
        <v>0.3267</v>
      </c>
      <c r="D388" s="6">
        <f t="shared" si="9"/>
        <v>0.5567</v>
      </c>
      <c r="E388" s="5">
        <v>0.5867</v>
      </c>
      <c r="F388" s="5">
        <v>8.087381157</v>
      </c>
      <c r="G388" s="6">
        <f t="shared" si="10"/>
        <v>1902.625</v>
      </c>
      <c r="H388" s="7">
        <f>H381*5/12+H393*7/12</f>
        <v>3.25</v>
      </c>
      <c r="I388" s="6">
        <f t="shared" si="1"/>
        <v>332.6788917</v>
      </c>
      <c r="J388" s="6">
        <f t="shared" si="2"/>
        <v>12.30874223</v>
      </c>
      <c r="K388" s="8">
        <f t="shared" si="11"/>
        <v>1660.580466</v>
      </c>
      <c r="L388" s="6">
        <f t="shared" si="12"/>
        <v>22.10449669</v>
      </c>
      <c r="M388" s="8">
        <f t="shared" si="3"/>
        <v>110.3355107</v>
      </c>
      <c r="N388" s="29">
        <f t="shared" si="14"/>
        <v>23.16867183</v>
      </c>
      <c r="O388" s="9"/>
      <c r="P388" s="10">
        <f t="shared" si="15"/>
        <v>27.42489853</v>
      </c>
      <c r="Q388" s="10"/>
      <c r="R388" s="31">
        <f t="shared" si="16"/>
        <v>0.02059537247</v>
      </c>
      <c r="S388" s="7">
        <f t="shared" si="4"/>
        <v>1.001861972</v>
      </c>
      <c r="T388" s="7">
        <f t="shared" si="13"/>
        <v>6.193412921</v>
      </c>
      <c r="U388" s="13">
        <f t="shared" si="5"/>
        <v>0.03977439473</v>
      </c>
      <c r="V388" s="13">
        <f t="shared" si="6"/>
        <v>0.01027106043</v>
      </c>
      <c r="W388" s="13">
        <f t="shared" si="7"/>
        <v>0.0295033343</v>
      </c>
      <c r="X388" s="13">
        <f t="shared" si="8"/>
        <v>-0.0001260326932</v>
      </c>
      <c r="Y388" s="14"/>
      <c r="Z388" s="30"/>
      <c r="AA388" s="30"/>
    </row>
    <row r="389" ht="12.75" customHeight="1">
      <c r="A389" s="4">
        <v>1902.09</v>
      </c>
      <c r="B389" s="5">
        <v>8.85</v>
      </c>
      <c r="C389" s="6">
        <v>0.3275</v>
      </c>
      <c r="D389" s="6">
        <f t="shared" si="9"/>
        <v>0.3475</v>
      </c>
      <c r="E389" s="5">
        <v>0.5975</v>
      </c>
      <c r="F389" s="5">
        <v>8.18251405</v>
      </c>
      <c r="G389" s="6">
        <f t="shared" si="10"/>
        <v>1902.708333</v>
      </c>
      <c r="H389" s="7">
        <f>H381*4/12+H393*8/12</f>
        <v>3.26</v>
      </c>
      <c r="I389" s="6">
        <f t="shared" si="1"/>
        <v>329.5558044</v>
      </c>
      <c r="J389" s="6">
        <f t="shared" si="2"/>
        <v>12.19542666</v>
      </c>
      <c r="K389" s="8">
        <f t="shared" si="11"/>
        <v>1650.064278</v>
      </c>
      <c r="L389" s="6">
        <f t="shared" si="12"/>
        <v>22.24967154</v>
      </c>
      <c r="M389" s="8">
        <f t="shared" si="3"/>
        <v>111.4026448</v>
      </c>
      <c r="N389" s="29">
        <f t="shared" si="14"/>
        <v>22.85656638</v>
      </c>
      <c r="O389" s="9"/>
      <c r="P389" s="10">
        <f t="shared" si="15"/>
        <v>27.0227468</v>
      </c>
      <c r="Q389" s="10"/>
      <c r="R389" s="31">
        <f t="shared" si="16"/>
        <v>0.02226649979</v>
      </c>
      <c r="S389" s="7">
        <f t="shared" si="4"/>
        <v>1.001870704</v>
      </c>
      <c r="T389" s="7">
        <f t="shared" si="13"/>
        <v>6.132803927</v>
      </c>
      <c r="U389" s="13">
        <f t="shared" si="5"/>
        <v>0.04036788167</v>
      </c>
      <c r="V389" s="13">
        <f t="shared" si="6"/>
        <v>0.01033934418</v>
      </c>
      <c r="W389" s="13">
        <f t="shared" si="7"/>
        <v>0.03002853749</v>
      </c>
      <c r="X389" s="13">
        <f t="shared" si="8"/>
        <v>-0.0001233498937</v>
      </c>
      <c r="Y389" s="14"/>
      <c r="Z389" s="30"/>
      <c r="AA389" s="30"/>
    </row>
    <row r="390" ht="12.75" customHeight="1">
      <c r="A390" s="4">
        <v>1902.1</v>
      </c>
      <c r="B390" s="5">
        <v>8.57</v>
      </c>
      <c r="C390" s="6">
        <v>0.3283</v>
      </c>
      <c r="D390" s="6">
        <f t="shared" si="9"/>
        <v>0.0483</v>
      </c>
      <c r="E390" s="5">
        <v>0.6083</v>
      </c>
      <c r="F390" s="5">
        <v>8.753424793</v>
      </c>
      <c r="G390" s="6">
        <f t="shared" si="10"/>
        <v>1902.791667</v>
      </c>
      <c r="H390" s="7">
        <f>H381*3/12+H393*9/12</f>
        <v>3.27</v>
      </c>
      <c r="I390" s="6">
        <f t="shared" si="1"/>
        <v>298.3151237</v>
      </c>
      <c r="J390" s="6">
        <f t="shared" si="2"/>
        <v>11.42787108</v>
      </c>
      <c r="K390" s="8">
        <f t="shared" si="11"/>
        <v>1498.412457</v>
      </c>
      <c r="L390" s="6">
        <f t="shared" si="12"/>
        <v>21.17445621</v>
      </c>
      <c r="M390" s="8">
        <f t="shared" si="3"/>
        <v>106.357561</v>
      </c>
      <c r="N390" s="29">
        <f t="shared" si="14"/>
        <v>20.6044254</v>
      </c>
      <c r="O390" s="9"/>
      <c r="P390" s="10">
        <f t="shared" si="15"/>
        <v>24.33333526</v>
      </c>
      <c r="Q390" s="10"/>
      <c r="R390" s="31">
        <f t="shared" si="16"/>
        <v>0.0337912355</v>
      </c>
      <c r="S390" s="7">
        <f t="shared" si="4"/>
        <v>1.001879437</v>
      </c>
      <c r="T390" s="7">
        <f t="shared" si="13"/>
        <v>5.743538183</v>
      </c>
      <c r="U390" s="13">
        <f t="shared" si="5"/>
        <v>0.05065774219</v>
      </c>
      <c r="V390" s="13">
        <f t="shared" si="6"/>
        <v>0.01705119973</v>
      </c>
      <c r="W390" s="13">
        <f t="shared" si="7"/>
        <v>0.03360654246</v>
      </c>
      <c r="X390" s="13">
        <f t="shared" si="8"/>
        <v>-0.000120668364</v>
      </c>
      <c r="Y390" s="14"/>
      <c r="Z390" s="30"/>
      <c r="AA390" s="30"/>
    </row>
    <row r="391" ht="12.75" customHeight="1">
      <c r="A391" s="4">
        <v>1902.11</v>
      </c>
      <c r="B391" s="5">
        <v>8.24</v>
      </c>
      <c r="C391" s="6">
        <v>0.3292</v>
      </c>
      <c r="D391" s="6">
        <f t="shared" si="9"/>
        <v>-0.0008</v>
      </c>
      <c r="E391" s="5">
        <v>0.6192</v>
      </c>
      <c r="F391" s="5">
        <v>8.467928926</v>
      </c>
      <c r="G391" s="6">
        <f t="shared" si="10"/>
        <v>1902.875</v>
      </c>
      <c r="H391" s="7">
        <f>H381*2/12+H393*10/12</f>
        <v>3.28</v>
      </c>
      <c r="I391" s="6">
        <f t="shared" si="1"/>
        <v>296.4984735</v>
      </c>
      <c r="J391" s="6">
        <f t="shared" si="2"/>
        <v>11.84554581</v>
      </c>
      <c r="K391" s="8">
        <f t="shared" si="11"/>
        <v>1494.245839</v>
      </c>
      <c r="L391" s="6">
        <f t="shared" si="12"/>
        <v>22.2805649</v>
      </c>
      <c r="M391" s="8">
        <f t="shared" si="3"/>
        <v>112.2860465</v>
      </c>
      <c r="N391" s="29">
        <f t="shared" si="14"/>
        <v>20.40854126</v>
      </c>
      <c r="O391" s="9"/>
      <c r="P391" s="10">
        <f t="shared" si="15"/>
        <v>24.08179073</v>
      </c>
      <c r="Q391" s="10"/>
      <c r="R391" s="31">
        <f t="shared" si="16"/>
        <v>0.02818889898</v>
      </c>
      <c r="S391" s="7">
        <f t="shared" si="4"/>
        <v>1.001888169</v>
      </c>
      <c r="T391" s="7">
        <f t="shared" si="13"/>
        <v>5.948339888</v>
      </c>
      <c r="U391" s="13">
        <f t="shared" si="5"/>
        <v>0.05019959701</v>
      </c>
      <c r="V391" s="13">
        <f t="shared" si="6"/>
        <v>0.01356201822</v>
      </c>
      <c r="W391" s="13">
        <f t="shared" si="7"/>
        <v>0.03663757879</v>
      </c>
      <c r="X391" s="13">
        <f t="shared" si="8"/>
        <v>-0.0001179881007</v>
      </c>
      <c r="Y391" s="14"/>
      <c r="Z391" s="30"/>
      <c r="AA391" s="30"/>
    </row>
    <row r="392" ht="12.75" customHeight="1">
      <c r="A392" s="4">
        <v>1902.12</v>
      </c>
      <c r="B392" s="5">
        <v>8.05</v>
      </c>
      <c r="C392" s="6">
        <v>0.33</v>
      </c>
      <c r="D392" s="6">
        <f t="shared" si="9"/>
        <v>0.14</v>
      </c>
      <c r="E392" s="5">
        <v>0.63</v>
      </c>
      <c r="F392" s="5">
        <v>8.563094215</v>
      </c>
      <c r="G392" s="6">
        <f t="shared" si="10"/>
        <v>1902.958333</v>
      </c>
      <c r="H392" s="7">
        <f>H381*1/12+H393*11/12</f>
        <v>3.29</v>
      </c>
      <c r="I392" s="6">
        <f t="shared" si="1"/>
        <v>286.4426034</v>
      </c>
      <c r="J392" s="6">
        <f t="shared" si="2"/>
        <v>11.74236759</v>
      </c>
      <c r="K392" s="8">
        <f t="shared" si="11"/>
        <v>1448.499308</v>
      </c>
      <c r="L392" s="6">
        <f t="shared" si="12"/>
        <v>22.41724722</v>
      </c>
      <c r="M392" s="8">
        <f t="shared" si="3"/>
        <v>113.3608154</v>
      </c>
      <c r="N392" s="29">
        <f t="shared" si="14"/>
        <v>19.63323213</v>
      </c>
      <c r="O392" s="9"/>
      <c r="P392" s="10">
        <f t="shared" si="15"/>
        <v>23.14832793</v>
      </c>
      <c r="Q392" s="10"/>
      <c r="R392" s="31">
        <f t="shared" si="16"/>
        <v>0.02988182207</v>
      </c>
      <c r="S392" s="7">
        <f t="shared" si="4"/>
        <v>1.001896901</v>
      </c>
      <c r="T392" s="7">
        <f t="shared" si="13"/>
        <v>5.893340122</v>
      </c>
      <c r="U392" s="13">
        <f t="shared" si="5"/>
        <v>0.05108980366</v>
      </c>
      <c r="V392" s="13">
        <f t="shared" si="6"/>
        <v>0.01556617617</v>
      </c>
      <c r="W392" s="13">
        <f t="shared" si="7"/>
        <v>0.03552362749</v>
      </c>
      <c r="X392" s="13">
        <f t="shared" si="8"/>
        <v>-0.0001153091006</v>
      </c>
      <c r="Y392" s="14"/>
      <c r="Z392" s="30"/>
      <c r="AA392" s="30"/>
    </row>
    <row r="393" ht="12.75" customHeight="1">
      <c r="A393" s="4">
        <v>1903.01</v>
      </c>
      <c r="B393" s="5">
        <v>8.46</v>
      </c>
      <c r="C393" s="6">
        <v>0.3317</v>
      </c>
      <c r="D393" s="6">
        <f t="shared" si="9"/>
        <v>0.7417</v>
      </c>
      <c r="E393" s="5">
        <v>0.6217</v>
      </c>
      <c r="F393" s="5">
        <v>8.658259504</v>
      </c>
      <c r="G393" s="6">
        <f t="shared" si="10"/>
        <v>1903.041667</v>
      </c>
      <c r="H393" s="7">
        <v>3.3</v>
      </c>
      <c r="I393" s="6">
        <f t="shared" si="1"/>
        <v>297.7228852</v>
      </c>
      <c r="J393" s="6">
        <f t="shared" si="2"/>
        <v>11.67313014</v>
      </c>
      <c r="K393" s="8">
        <f t="shared" si="11"/>
        <v>1510.461193</v>
      </c>
      <c r="L393" s="6">
        <f t="shared" si="12"/>
        <v>21.87876096</v>
      </c>
      <c r="M393" s="8">
        <f t="shared" si="3"/>
        <v>110.9992581</v>
      </c>
      <c r="N393" s="29">
        <f t="shared" si="14"/>
        <v>20.31813205</v>
      </c>
      <c r="O393" s="9"/>
      <c r="P393" s="10">
        <f t="shared" si="15"/>
        <v>23.9336218</v>
      </c>
      <c r="Q393" s="10"/>
      <c r="R393" s="31">
        <f t="shared" si="16"/>
        <v>0.02546151547</v>
      </c>
      <c r="S393" s="7">
        <f t="shared" si="4"/>
        <v>1.002046305</v>
      </c>
      <c r="T393" s="7">
        <f t="shared" si="13"/>
        <v>5.839621026</v>
      </c>
      <c r="U393" s="13">
        <f t="shared" si="5"/>
        <v>0.04522865078</v>
      </c>
      <c r="V393" s="13">
        <f t="shared" si="6"/>
        <v>0.01558047186</v>
      </c>
      <c r="W393" s="13">
        <f t="shared" si="7"/>
        <v>0.02964817892</v>
      </c>
      <c r="X393" s="13">
        <f t="shared" si="8"/>
        <v>0.0003585846624</v>
      </c>
      <c r="Y393" s="14"/>
      <c r="Z393" s="30"/>
      <c r="AA393" s="30"/>
    </row>
    <row r="394" ht="12.75" customHeight="1">
      <c r="A394" s="4">
        <v>1903.02</v>
      </c>
      <c r="B394" s="5">
        <v>8.41</v>
      </c>
      <c r="C394" s="6">
        <v>0.3333</v>
      </c>
      <c r="D394" s="6">
        <f t="shared" si="9"/>
        <v>0.2833</v>
      </c>
      <c r="E394" s="5">
        <v>0.6133</v>
      </c>
      <c r="F394" s="5">
        <v>8.658259504</v>
      </c>
      <c r="G394" s="6">
        <f t="shared" si="10"/>
        <v>1903.125</v>
      </c>
      <c r="H394" s="7">
        <f>H393*11/12+H405*1/12</f>
        <v>3.308333333</v>
      </c>
      <c r="I394" s="6">
        <f t="shared" si="1"/>
        <v>295.9632936</v>
      </c>
      <c r="J394" s="6">
        <f t="shared" si="2"/>
        <v>11.72943707</v>
      </c>
      <c r="K394" s="8">
        <f t="shared" si="11"/>
        <v>1506.493108</v>
      </c>
      <c r="L394" s="6">
        <f t="shared" si="12"/>
        <v>21.58314958</v>
      </c>
      <c r="M394" s="8">
        <f t="shared" si="3"/>
        <v>109.8611442</v>
      </c>
      <c r="N394" s="29">
        <f t="shared" si="14"/>
        <v>20.10705152</v>
      </c>
      <c r="O394" s="9"/>
      <c r="P394" s="10">
        <f t="shared" si="15"/>
        <v>23.66850105</v>
      </c>
      <c r="Q394" s="10"/>
      <c r="R394" s="31">
        <f t="shared" si="16"/>
        <v>0.02468694763</v>
      </c>
      <c r="S394" s="7">
        <f t="shared" si="4"/>
        <v>1.002053526</v>
      </c>
      <c r="T394" s="7">
        <f t="shared" si="13"/>
        <v>5.851570674</v>
      </c>
      <c r="U394" s="13">
        <f t="shared" si="5"/>
        <v>0.04219679237</v>
      </c>
      <c r="V394" s="13">
        <f t="shared" si="6"/>
        <v>0.01594464344</v>
      </c>
      <c r="W394" s="13">
        <f t="shared" si="7"/>
        <v>0.02625214893</v>
      </c>
      <c r="X394" s="13">
        <f t="shared" si="8"/>
        <v>0.0003560758603</v>
      </c>
      <c r="Y394" s="14"/>
      <c r="Z394" s="30"/>
      <c r="AA394" s="30"/>
    </row>
    <row r="395" ht="12.75" customHeight="1">
      <c r="A395" s="4">
        <v>1903.03</v>
      </c>
      <c r="B395" s="5">
        <v>8.08</v>
      </c>
      <c r="C395" s="6">
        <v>0.335</v>
      </c>
      <c r="D395" s="6">
        <f t="shared" si="9"/>
        <v>0.005</v>
      </c>
      <c r="E395" s="5">
        <v>0.605</v>
      </c>
      <c r="F395" s="5">
        <v>8.372844628</v>
      </c>
      <c r="G395" s="6">
        <f t="shared" si="10"/>
        <v>1903.208333</v>
      </c>
      <c r="H395" s="7">
        <f>H393*10/12+H405*2/12</f>
        <v>3.316666667</v>
      </c>
      <c r="I395" s="6">
        <f t="shared" si="1"/>
        <v>294.0429578</v>
      </c>
      <c r="J395" s="6">
        <f t="shared" si="2"/>
        <v>12.19113748</v>
      </c>
      <c r="K395" s="8">
        <f t="shared" si="11"/>
        <v>1501.889551</v>
      </c>
      <c r="L395" s="6">
        <f t="shared" si="12"/>
        <v>22.01683038</v>
      </c>
      <c r="M395" s="8">
        <f t="shared" si="3"/>
        <v>112.4558389</v>
      </c>
      <c r="N395" s="29">
        <f t="shared" si="14"/>
        <v>19.88456038</v>
      </c>
      <c r="O395" s="9"/>
      <c r="P395" s="10">
        <f t="shared" si="15"/>
        <v>23.39670957</v>
      </c>
      <c r="Q395" s="10"/>
      <c r="R395" s="31">
        <f t="shared" si="16"/>
        <v>0.02421070446</v>
      </c>
      <c r="S395" s="7">
        <f t="shared" si="4"/>
        <v>1.002060747</v>
      </c>
      <c r="T395" s="7">
        <f t="shared" si="13"/>
        <v>6.063465927</v>
      </c>
      <c r="U395" s="13">
        <f t="shared" si="5"/>
        <v>0.04099496682</v>
      </c>
      <c r="V395" s="13">
        <f t="shared" si="6"/>
        <v>0.01290543745</v>
      </c>
      <c r="W395" s="13">
        <f t="shared" si="7"/>
        <v>0.02808952937</v>
      </c>
      <c r="X395" s="13">
        <f t="shared" si="8"/>
        <v>0.0003535673887</v>
      </c>
      <c r="Y395" s="14"/>
      <c r="Z395" s="30"/>
      <c r="AA395" s="30"/>
    </row>
    <row r="396" ht="12.75" customHeight="1">
      <c r="A396" s="4">
        <v>1903.04</v>
      </c>
      <c r="B396" s="5">
        <v>7.75</v>
      </c>
      <c r="C396" s="6">
        <v>0.3367</v>
      </c>
      <c r="D396" s="6">
        <f t="shared" si="9"/>
        <v>0.0067</v>
      </c>
      <c r="E396" s="5">
        <v>0.5967</v>
      </c>
      <c r="F396" s="5">
        <v>8.372844628</v>
      </c>
      <c r="G396" s="6">
        <f t="shared" si="10"/>
        <v>1903.291667</v>
      </c>
      <c r="H396" s="7">
        <f>H393*9/12+H405*3/12</f>
        <v>3.325</v>
      </c>
      <c r="I396" s="6">
        <f t="shared" si="1"/>
        <v>282.0337776</v>
      </c>
      <c r="J396" s="6">
        <f t="shared" si="2"/>
        <v>12.25300296</v>
      </c>
      <c r="K396" s="8">
        <f t="shared" si="11"/>
        <v>1445.765413</v>
      </c>
      <c r="L396" s="6">
        <f t="shared" si="12"/>
        <v>21.71478131</v>
      </c>
      <c r="M396" s="8">
        <f t="shared" si="3"/>
        <v>111.3146093</v>
      </c>
      <c r="N396" s="29">
        <f t="shared" si="14"/>
        <v>18.9800226</v>
      </c>
      <c r="O396" s="9"/>
      <c r="P396" s="10">
        <f t="shared" si="15"/>
        <v>22.32632674</v>
      </c>
      <c r="Q396" s="10"/>
      <c r="R396" s="31">
        <f t="shared" si="16"/>
        <v>0.02776058171</v>
      </c>
      <c r="S396" s="7">
        <f t="shared" si="4"/>
        <v>1.002067968</v>
      </c>
      <c r="T396" s="7">
        <f t="shared" si="13"/>
        <v>6.075961197</v>
      </c>
      <c r="U396" s="13">
        <f t="shared" si="5"/>
        <v>0.04532286319</v>
      </c>
      <c r="V396" s="13">
        <f t="shared" si="6"/>
        <v>0.01326356778</v>
      </c>
      <c r="W396" s="13">
        <f t="shared" si="7"/>
        <v>0.03205929542</v>
      </c>
      <c r="X396" s="13">
        <f t="shared" si="8"/>
        <v>0.0003510592482</v>
      </c>
      <c r="Y396" s="14"/>
      <c r="Z396" s="30"/>
      <c r="AA396" s="30"/>
    </row>
    <row r="397" ht="12.75" customHeight="1">
      <c r="A397" s="4">
        <v>1903.05</v>
      </c>
      <c r="B397" s="5">
        <v>7.6</v>
      </c>
      <c r="C397" s="6">
        <v>0.3383</v>
      </c>
      <c r="D397" s="6">
        <f t="shared" si="9"/>
        <v>0.1883</v>
      </c>
      <c r="E397" s="5">
        <v>0.5883</v>
      </c>
      <c r="F397" s="5">
        <v>8.18251405</v>
      </c>
      <c r="G397" s="6">
        <f t="shared" si="10"/>
        <v>1903.375</v>
      </c>
      <c r="H397" s="7">
        <f>H393*8/12+H405*4/12</f>
        <v>3.333333333</v>
      </c>
      <c r="I397" s="6">
        <f t="shared" si="1"/>
        <v>283.0083744</v>
      </c>
      <c r="J397" s="6">
        <f t="shared" si="2"/>
        <v>12.59759646</v>
      </c>
      <c r="K397" s="8">
        <f t="shared" si="11"/>
        <v>1456.142902</v>
      </c>
      <c r="L397" s="6">
        <f t="shared" si="12"/>
        <v>21.90708246</v>
      </c>
      <c r="M397" s="8">
        <f t="shared" si="3"/>
        <v>112.7169565</v>
      </c>
      <c r="N397" s="29">
        <f t="shared" si="14"/>
        <v>18.95485872</v>
      </c>
      <c r="O397" s="9"/>
      <c r="P397" s="10">
        <f t="shared" si="15"/>
        <v>22.29434553</v>
      </c>
      <c r="Q397" s="10"/>
      <c r="R397" s="31">
        <f t="shared" si="16"/>
        <v>0.02668172464</v>
      </c>
      <c r="S397" s="7">
        <f t="shared" si="4"/>
        <v>1.002075188</v>
      </c>
      <c r="T397" s="7">
        <f t="shared" si="13"/>
        <v>6.23014915</v>
      </c>
      <c r="U397" s="13">
        <f t="shared" si="5"/>
        <v>0.04324351971</v>
      </c>
      <c r="V397" s="13">
        <f t="shared" si="6"/>
        <v>0.01232898317</v>
      </c>
      <c r="W397" s="13">
        <f t="shared" si="7"/>
        <v>0.03091453654</v>
      </c>
      <c r="X397" s="13">
        <f t="shared" si="8"/>
        <v>0.0003485514395</v>
      </c>
      <c r="Y397" s="14"/>
      <c r="Z397" s="30"/>
      <c r="AA397" s="30"/>
    </row>
    <row r="398" ht="12.75" customHeight="1">
      <c r="A398" s="4">
        <v>1903.06</v>
      </c>
      <c r="B398" s="5">
        <v>7.18</v>
      </c>
      <c r="C398" s="6">
        <v>0.34</v>
      </c>
      <c r="D398" s="6">
        <f t="shared" si="9"/>
        <v>-0.08</v>
      </c>
      <c r="E398" s="5">
        <v>0.58</v>
      </c>
      <c r="F398" s="5">
        <v>8.18251405</v>
      </c>
      <c r="G398" s="6">
        <f t="shared" si="10"/>
        <v>1903.458333</v>
      </c>
      <c r="H398" s="7">
        <f>H393*7/12+H405*5/12</f>
        <v>3.341666667</v>
      </c>
      <c r="I398" s="6">
        <f t="shared" si="1"/>
        <v>267.3684379</v>
      </c>
      <c r="J398" s="6">
        <f t="shared" si="2"/>
        <v>12.66090096</v>
      </c>
      <c r="K398" s="8">
        <f t="shared" si="11"/>
        <v>1381.10045</v>
      </c>
      <c r="L398" s="6">
        <f t="shared" si="12"/>
        <v>21.59800752</v>
      </c>
      <c r="M398" s="8">
        <f t="shared" si="3"/>
        <v>111.5652174</v>
      </c>
      <c r="N398" s="29">
        <f t="shared" si="14"/>
        <v>17.81855172</v>
      </c>
      <c r="O398" s="9"/>
      <c r="P398" s="10">
        <f t="shared" si="15"/>
        <v>20.96115459</v>
      </c>
      <c r="Q398" s="10"/>
      <c r="R398" s="31">
        <f t="shared" si="16"/>
        <v>0.03251612461</v>
      </c>
      <c r="S398" s="7">
        <f t="shared" si="4"/>
        <v>1.002082409</v>
      </c>
      <c r="T398" s="7">
        <f t="shared" si="13"/>
        <v>6.243077883</v>
      </c>
      <c r="U398" s="13">
        <f t="shared" si="5"/>
        <v>0.04282285077</v>
      </c>
      <c r="V398" s="13">
        <f t="shared" si="6"/>
        <v>0.01164370723</v>
      </c>
      <c r="W398" s="13">
        <f t="shared" si="7"/>
        <v>0.03117914354</v>
      </c>
      <c r="X398" s="13">
        <f t="shared" si="8"/>
        <v>0.0003460439632</v>
      </c>
      <c r="Y398" s="14"/>
      <c r="Z398" s="30"/>
      <c r="AA398" s="30"/>
    </row>
    <row r="399" ht="12.75" customHeight="1">
      <c r="A399" s="4">
        <v>1903.07</v>
      </c>
      <c r="B399" s="5">
        <v>6.85</v>
      </c>
      <c r="C399" s="6">
        <v>0.3417</v>
      </c>
      <c r="D399" s="6">
        <f t="shared" si="9"/>
        <v>0.0117</v>
      </c>
      <c r="E399" s="5">
        <v>0.5717</v>
      </c>
      <c r="F399" s="5">
        <v>8.18251405</v>
      </c>
      <c r="G399" s="6">
        <f t="shared" si="10"/>
        <v>1903.541667</v>
      </c>
      <c r="H399" s="7">
        <f>H393*6/12+H405*6/12</f>
        <v>3.35</v>
      </c>
      <c r="I399" s="6">
        <f t="shared" si="1"/>
        <v>255.0799164</v>
      </c>
      <c r="J399" s="6">
        <f t="shared" si="2"/>
        <v>12.72420547</v>
      </c>
      <c r="K399" s="8">
        <f t="shared" si="11"/>
        <v>1323.100963</v>
      </c>
      <c r="L399" s="6">
        <f t="shared" si="12"/>
        <v>21.28893259</v>
      </c>
      <c r="M399" s="8">
        <f t="shared" si="3"/>
        <v>110.4258132</v>
      </c>
      <c r="N399" s="29">
        <f t="shared" si="14"/>
        <v>16.91817841</v>
      </c>
      <c r="O399" s="9"/>
      <c r="P399" s="10">
        <f t="shared" si="15"/>
        <v>19.91040457</v>
      </c>
      <c r="Q399" s="10"/>
      <c r="R399" s="31">
        <f t="shared" si="16"/>
        <v>0.03804595244</v>
      </c>
      <c r="S399" s="7">
        <f t="shared" si="4"/>
        <v>1.002089629</v>
      </c>
      <c r="T399" s="7">
        <f t="shared" si="13"/>
        <v>6.256078523</v>
      </c>
      <c r="U399" s="13">
        <f t="shared" si="5"/>
        <v>0.04816053387</v>
      </c>
      <c r="V399" s="13">
        <f t="shared" si="6"/>
        <v>0.0109668881</v>
      </c>
      <c r="W399" s="13">
        <f t="shared" si="7"/>
        <v>0.03719364576</v>
      </c>
      <c r="X399" s="13">
        <f t="shared" si="8"/>
        <v>0.0003435368197</v>
      </c>
      <c r="Y399" s="14"/>
      <c r="Z399" s="30"/>
      <c r="AA399" s="30"/>
    </row>
    <row r="400" ht="12.75" customHeight="1">
      <c r="A400" s="4">
        <v>1903.08</v>
      </c>
      <c r="B400" s="5">
        <v>6.63</v>
      </c>
      <c r="C400" s="6">
        <v>0.3433</v>
      </c>
      <c r="D400" s="6">
        <f t="shared" si="9"/>
        <v>0.1233</v>
      </c>
      <c r="E400" s="5">
        <v>0.5633</v>
      </c>
      <c r="F400" s="5">
        <v>8.18251405</v>
      </c>
      <c r="G400" s="6">
        <f t="shared" si="10"/>
        <v>1903.625</v>
      </c>
      <c r="H400" s="7">
        <f>H393*5/12+H405*7/12</f>
        <v>3.358333333</v>
      </c>
      <c r="I400" s="6">
        <f t="shared" si="1"/>
        <v>246.8875687</v>
      </c>
      <c r="J400" s="6">
        <f t="shared" si="2"/>
        <v>12.78378618</v>
      </c>
      <c r="K400" s="8">
        <f t="shared" si="11"/>
        <v>1286.133007</v>
      </c>
      <c r="L400" s="6">
        <f t="shared" si="12"/>
        <v>20.97613386</v>
      </c>
      <c r="M400" s="8">
        <f t="shared" si="3"/>
        <v>109.2728089</v>
      </c>
      <c r="N400" s="29">
        <f t="shared" si="14"/>
        <v>16.29911879</v>
      </c>
      <c r="O400" s="9"/>
      <c r="P400" s="10">
        <f t="shared" si="15"/>
        <v>19.19401745</v>
      </c>
      <c r="Q400" s="10"/>
      <c r="R400" s="31">
        <f t="shared" si="16"/>
        <v>0.04429334625</v>
      </c>
      <c r="S400" s="7">
        <f t="shared" si="4"/>
        <v>1.002096849</v>
      </c>
      <c r="T400" s="7">
        <f t="shared" si="13"/>
        <v>6.269151405</v>
      </c>
      <c r="U400" s="13">
        <f t="shared" si="5"/>
        <v>0.05440947276</v>
      </c>
      <c r="V400" s="13">
        <f t="shared" si="6"/>
        <v>0.01131419245</v>
      </c>
      <c r="W400" s="13">
        <f t="shared" si="7"/>
        <v>0.04309528031</v>
      </c>
      <c r="X400" s="13">
        <f t="shared" si="8"/>
        <v>0.0003410300099</v>
      </c>
      <c r="Y400" s="14"/>
      <c r="Z400" s="30"/>
      <c r="AA400" s="30"/>
    </row>
    <row r="401" ht="12.75" customHeight="1">
      <c r="A401" s="4">
        <v>1903.09</v>
      </c>
      <c r="B401" s="5">
        <v>6.47</v>
      </c>
      <c r="C401" s="6">
        <v>0.345</v>
      </c>
      <c r="D401" s="6">
        <f t="shared" si="9"/>
        <v>0.185</v>
      </c>
      <c r="E401" s="5">
        <v>0.555</v>
      </c>
      <c r="F401" s="5">
        <v>8.277679339</v>
      </c>
      <c r="G401" s="6">
        <f t="shared" si="10"/>
        <v>1903.708333</v>
      </c>
      <c r="H401" s="7">
        <f>H393*4/12+H405*8/12</f>
        <v>3.366666667</v>
      </c>
      <c r="I401" s="6">
        <f t="shared" si="1"/>
        <v>238.1596241</v>
      </c>
      <c r="J401" s="6">
        <f t="shared" si="2"/>
        <v>12.69939263</v>
      </c>
      <c r="K401" s="8">
        <f t="shared" si="11"/>
        <v>1246.178767</v>
      </c>
      <c r="L401" s="6">
        <f t="shared" si="12"/>
        <v>20.42945771</v>
      </c>
      <c r="M401" s="8">
        <f t="shared" si="3"/>
        <v>106.8978695</v>
      </c>
      <c r="N401" s="29">
        <f t="shared" si="14"/>
        <v>15.65435912</v>
      </c>
      <c r="O401" s="9"/>
      <c r="P401" s="10">
        <f t="shared" si="15"/>
        <v>18.4493262</v>
      </c>
      <c r="Q401" s="10"/>
      <c r="R401" s="31">
        <f t="shared" si="16"/>
        <v>0.04382261856</v>
      </c>
      <c r="S401" s="7">
        <f t="shared" si="4"/>
        <v>1.002104069</v>
      </c>
      <c r="T401" s="7">
        <f t="shared" si="13"/>
        <v>6.210071723</v>
      </c>
      <c r="U401" s="13">
        <f t="shared" si="5"/>
        <v>0.0581708251</v>
      </c>
      <c r="V401" s="13">
        <f t="shared" si="6"/>
        <v>0.01181214397</v>
      </c>
      <c r="W401" s="13">
        <f t="shared" si="7"/>
        <v>0.04635868113</v>
      </c>
      <c r="X401" s="13">
        <f t="shared" si="8"/>
        <v>0.0003385235343</v>
      </c>
      <c r="Y401" s="14"/>
      <c r="Z401" s="30"/>
      <c r="AA401" s="30"/>
    </row>
    <row r="402" ht="12.75" customHeight="1">
      <c r="A402" s="4">
        <v>1903.1</v>
      </c>
      <c r="B402" s="5">
        <v>6.26</v>
      </c>
      <c r="C402" s="6">
        <v>0.3467</v>
      </c>
      <c r="D402" s="6">
        <f t="shared" si="9"/>
        <v>0.1367</v>
      </c>
      <c r="E402" s="5">
        <v>0.5467</v>
      </c>
      <c r="F402" s="5">
        <v>8.18251405</v>
      </c>
      <c r="G402" s="6">
        <f t="shared" si="10"/>
        <v>1903.791667</v>
      </c>
      <c r="H402" s="7">
        <f>H393*3/12+H405*9/12</f>
        <v>3.375</v>
      </c>
      <c r="I402" s="6">
        <f t="shared" si="1"/>
        <v>233.1095295</v>
      </c>
      <c r="J402" s="6">
        <f t="shared" si="2"/>
        <v>12.91039519</v>
      </c>
      <c r="K402" s="8">
        <f t="shared" si="11"/>
        <v>1225.383474</v>
      </c>
      <c r="L402" s="6">
        <f t="shared" si="12"/>
        <v>20.35798399</v>
      </c>
      <c r="M402" s="8">
        <f t="shared" si="3"/>
        <v>107.0155184</v>
      </c>
      <c r="N402" s="29">
        <f t="shared" si="14"/>
        <v>15.25294383</v>
      </c>
      <c r="O402" s="9"/>
      <c r="P402" s="10">
        <f t="shared" si="15"/>
        <v>17.99668509</v>
      </c>
      <c r="Q402" s="10"/>
      <c r="R402" s="31">
        <f t="shared" si="16"/>
        <v>0.04292651107</v>
      </c>
      <c r="S402" s="7">
        <f t="shared" si="4"/>
        <v>1.002111289</v>
      </c>
      <c r="T402" s="7">
        <f t="shared" si="13"/>
        <v>6.295515254</v>
      </c>
      <c r="U402" s="13">
        <f t="shared" si="5"/>
        <v>0.05705971582</v>
      </c>
      <c r="V402" s="13">
        <f t="shared" si="6"/>
        <v>0.01098496674</v>
      </c>
      <c r="W402" s="13">
        <f t="shared" si="7"/>
        <v>0.04607474908</v>
      </c>
      <c r="X402" s="13">
        <f t="shared" si="8"/>
        <v>0.0003360173934</v>
      </c>
      <c r="Y402" s="14"/>
      <c r="Z402" s="30"/>
      <c r="AA402" s="30"/>
    </row>
    <row r="403" ht="12.75" customHeight="1">
      <c r="A403" s="4">
        <v>1903.11</v>
      </c>
      <c r="B403" s="5">
        <v>6.28</v>
      </c>
      <c r="C403" s="6">
        <v>0.3483</v>
      </c>
      <c r="D403" s="6">
        <f t="shared" si="9"/>
        <v>0.3683</v>
      </c>
      <c r="E403" s="5">
        <v>0.5383</v>
      </c>
      <c r="F403" s="5">
        <v>8.087381157</v>
      </c>
      <c r="G403" s="6">
        <f t="shared" si="10"/>
        <v>1903.875</v>
      </c>
      <c r="H403" s="7">
        <f>H393*2/12+H405*10/12</f>
        <v>3.383333333</v>
      </c>
      <c r="I403" s="6">
        <f t="shared" si="1"/>
        <v>236.6051461</v>
      </c>
      <c r="J403" s="6">
        <f t="shared" si="2"/>
        <v>13.12254337</v>
      </c>
      <c r="K403" s="8">
        <f t="shared" si="11"/>
        <v>1249.507255</v>
      </c>
      <c r="L403" s="6">
        <f t="shared" si="12"/>
        <v>20.28097932</v>
      </c>
      <c r="M403" s="8">
        <f t="shared" si="3"/>
        <v>107.1034642</v>
      </c>
      <c r="N403" s="29">
        <f t="shared" si="14"/>
        <v>15.40787753</v>
      </c>
      <c r="O403" s="9"/>
      <c r="P403" s="10">
        <f t="shared" si="15"/>
        <v>18.20173332</v>
      </c>
      <c r="Q403" s="10"/>
      <c r="R403" s="31">
        <f t="shared" si="16"/>
        <v>0.04366353068</v>
      </c>
      <c r="S403" s="7">
        <f t="shared" si="4"/>
        <v>1.002118508</v>
      </c>
      <c r="T403" s="7">
        <f t="shared" si="13"/>
        <v>6.383018202</v>
      </c>
      <c r="U403" s="13">
        <f t="shared" si="5"/>
        <v>0.0517621945</v>
      </c>
      <c r="V403" s="13">
        <f t="shared" si="6"/>
        <v>0.00913804951</v>
      </c>
      <c r="W403" s="13">
        <f t="shared" si="7"/>
        <v>0.04262414499</v>
      </c>
      <c r="X403" s="13">
        <f t="shared" si="8"/>
        <v>0.000333511588</v>
      </c>
      <c r="Y403" s="14"/>
      <c r="Z403" s="30"/>
      <c r="AA403" s="30"/>
    </row>
    <row r="404" ht="12.75" customHeight="1">
      <c r="A404" s="4">
        <v>1903.12</v>
      </c>
      <c r="B404" s="5">
        <v>6.57</v>
      </c>
      <c r="C404" s="6">
        <v>0.35</v>
      </c>
      <c r="D404" s="6">
        <f t="shared" si="9"/>
        <v>0.64</v>
      </c>
      <c r="E404" s="5">
        <v>0.53</v>
      </c>
      <c r="F404" s="5">
        <v>8.087381157</v>
      </c>
      <c r="G404" s="6">
        <f t="shared" si="10"/>
        <v>1903.958333</v>
      </c>
      <c r="H404" s="7">
        <f>H393*1/12+H405*11/12</f>
        <v>3.391666667</v>
      </c>
      <c r="I404" s="6">
        <f t="shared" si="1"/>
        <v>247.5311799</v>
      </c>
      <c r="J404" s="6">
        <f t="shared" si="2"/>
        <v>13.18659254</v>
      </c>
      <c r="K404" s="8">
        <f t="shared" si="11"/>
        <v>1313.010609</v>
      </c>
      <c r="L404" s="6">
        <f t="shared" si="12"/>
        <v>19.9682687</v>
      </c>
      <c r="M404" s="8">
        <f t="shared" si="3"/>
        <v>105.9201861</v>
      </c>
      <c r="N404" s="29">
        <f t="shared" si="14"/>
        <v>16.04289414</v>
      </c>
      <c r="O404" s="9"/>
      <c r="P404" s="10">
        <f t="shared" si="15"/>
        <v>18.97207317</v>
      </c>
      <c r="Q404" s="10"/>
      <c r="R404" s="31">
        <f t="shared" si="16"/>
        <v>0.04237139504</v>
      </c>
      <c r="S404" s="7">
        <f t="shared" si="4"/>
        <v>1.002125728</v>
      </c>
      <c r="T404" s="7">
        <f t="shared" si="13"/>
        <v>6.396540679</v>
      </c>
      <c r="U404" s="13">
        <f t="shared" si="5"/>
        <v>0.04799279336</v>
      </c>
      <c r="V404" s="13">
        <f t="shared" si="6"/>
        <v>0.01047956928</v>
      </c>
      <c r="W404" s="13">
        <f t="shared" si="7"/>
        <v>0.03751322408</v>
      </c>
      <c r="X404" s="13">
        <f t="shared" si="8"/>
        <v>0.0003310061186</v>
      </c>
      <c r="Y404" s="14"/>
      <c r="Z404" s="30"/>
      <c r="AA404" s="30"/>
    </row>
    <row r="405" ht="12.75" customHeight="1">
      <c r="A405" s="4">
        <v>1904.01</v>
      </c>
      <c r="B405" s="5">
        <v>6.68</v>
      </c>
      <c r="C405" s="6">
        <v>0.3467</v>
      </c>
      <c r="D405" s="6">
        <f t="shared" si="9"/>
        <v>0.4567</v>
      </c>
      <c r="E405" s="5">
        <v>0.5267</v>
      </c>
      <c r="F405" s="5">
        <v>8.277679339</v>
      </c>
      <c r="G405" s="6">
        <f t="shared" si="10"/>
        <v>1904.041667</v>
      </c>
      <c r="H405" s="7">
        <v>3.4</v>
      </c>
      <c r="I405" s="6">
        <f t="shared" si="1"/>
        <v>245.8896892</v>
      </c>
      <c r="J405" s="6">
        <f t="shared" si="2"/>
        <v>12.76196935</v>
      </c>
      <c r="K405" s="8">
        <f t="shared" si="11"/>
        <v>1309.944687</v>
      </c>
      <c r="L405" s="6">
        <f t="shared" si="12"/>
        <v>19.38773942</v>
      </c>
      <c r="M405" s="8">
        <f t="shared" si="3"/>
        <v>103.2856088</v>
      </c>
      <c r="N405" s="29">
        <f t="shared" si="14"/>
        <v>15.86183391</v>
      </c>
      <c r="O405" s="9"/>
      <c r="P405" s="10">
        <f t="shared" si="15"/>
        <v>18.77706621</v>
      </c>
      <c r="Q405" s="10"/>
      <c r="R405" s="31">
        <f t="shared" si="16"/>
        <v>0.04814895544</v>
      </c>
      <c r="S405" s="7">
        <f t="shared" si="4"/>
        <v>1.00227298</v>
      </c>
      <c r="T405" s="7">
        <f t="shared" si="13"/>
        <v>6.262773298</v>
      </c>
      <c r="U405" s="13">
        <f t="shared" si="5"/>
        <v>0.05295949918</v>
      </c>
      <c r="V405" s="13">
        <f t="shared" si="6"/>
        <v>0.01316770024</v>
      </c>
      <c r="W405" s="13">
        <f t="shared" si="7"/>
        <v>0.03979179894</v>
      </c>
      <c r="X405" s="13">
        <f t="shared" si="8"/>
        <v>0.00006512264197</v>
      </c>
      <c r="Y405" s="14"/>
      <c r="Z405" s="30"/>
      <c r="AA405" s="30"/>
    </row>
    <row r="406" ht="12.75" customHeight="1">
      <c r="A406" s="4">
        <v>1904.02</v>
      </c>
      <c r="B406" s="5">
        <v>6.5</v>
      </c>
      <c r="C406" s="6">
        <v>0.3433</v>
      </c>
      <c r="D406" s="6">
        <f t="shared" si="9"/>
        <v>0.1633</v>
      </c>
      <c r="E406" s="5">
        <v>0.5233</v>
      </c>
      <c r="F406" s="5">
        <v>8.467928926</v>
      </c>
      <c r="G406" s="6">
        <f t="shared" si="10"/>
        <v>1904.125</v>
      </c>
      <c r="H406" s="7">
        <f>H405*11/12+H417*1/12</f>
        <v>3.406666667</v>
      </c>
      <c r="I406" s="6">
        <f t="shared" si="1"/>
        <v>233.8883589</v>
      </c>
      <c r="J406" s="6">
        <f t="shared" si="2"/>
        <v>12.35290363</v>
      </c>
      <c r="K406" s="8">
        <f t="shared" si="11"/>
        <v>1251.493231</v>
      </c>
      <c r="L406" s="6">
        <f t="shared" si="12"/>
        <v>18.82981203</v>
      </c>
      <c r="M406" s="8">
        <f t="shared" si="3"/>
        <v>100.754832</v>
      </c>
      <c r="N406" s="29">
        <f t="shared" si="14"/>
        <v>15.02149838</v>
      </c>
      <c r="O406" s="9"/>
      <c r="P406" s="10">
        <f t="shared" si="15"/>
        <v>17.80303551</v>
      </c>
      <c r="Q406" s="10"/>
      <c r="R406" s="31">
        <f t="shared" si="16"/>
        <v>0.05535702311</v>
      </c>
      <c r="S406" s="7">
        <f t="shared" si="4"/>
        <v>1.002278712</v>
      </c>
      <c r="T406" s="7">
        <f t="shared" si="13"/>
        <v>6.135982444</v>
      </c>
      <c r="U406" s="13">
        <f t="shared" si="5"/>
        <v>0.06071267479</v>
      </c>
      <c r="V406" s="13">
        <f t="shared" si="6"/>
        <v>0.01655986354</v>
      </c>
      <c r="W406" s="13">
        <f t="shared" si="7"/>
        <v>0.04415281125</v>
      </c>
      <c r="X406" s="13">
        <f t="shared" si="8"/>
        <v>0.000065121426</v>
      </c>
      <c r="Y406" s="14"/>
      <c r="Z406" s="30"/>
      <c r="AA406" s="30"/>
    </row>
    <row r="407" ht="12.75" customHeight="1">
      <c r="A407" s="4">
        <v>1904.03</v>
      </c>
      <c r="B407" s="5">
        <v>6.48</v>
      </c>
      <c r="C407" s="6">
        <v>0.34</v>
      </c>
      <c r="D407" s="6">
        <f t="shared" si="9"/>
        <v>0.32</v>
      </c>
      <c r="E407" s="5">
        <v>0.52</v>
      </c>
      <c r="F407" s="5">
        <v>8.372844628</v>
      </c>
      <c r="G407" s="6">
        <f t="shared" si="10"/>
        <v>1904.208333</v>
      </c>
      <c r="H407" s="7">
        <f>H405*10/12+H417*2/12</f>
        <v>3.413333333</v>
      </c>
      <c r="I407" s="6">
        <f t="shared" si="1"/>
        <v>235.8166296</v>
      </c>
      <c r="J407" s="6">
        <f t="shared" si="2"/>
        <v>12.37309476</v>
      </c>
      <c r="K407" s="8">
        <f t="shared" si="11"/>
        <v>1267.328227</v>
      </c>
      <c r="L407" s="6">
        <f t="shared" si="12"/>
        <v>18.92355669</v>
      </c>
      <c r="M407" s="8">
        <f t="shared" si="3"/>
        <v>101.6991787</v>
      </c>
      <c r="N407" s="29">
        <f t="shared" si="14"/>
        <v>15.08193018</v>
      </c>
      <c r="O407" s="9"/>
      <c r="P407" s="10">
        <f t="shared" si="15"/>
        <v>17.89654732</v>
      </c>
      <c r="Q407" s="10"/>
      <c r="R407" s="31">
        <f t="shared" si="16"/>
        <v>0.05679272207</v>
      </c>
      <c r="S407" s="7">
        <f t="shared" si="4"/>
        <v>1.002284443</v>
      </c>
      <c r="T407" s="7">
        <f t="shared" si="13"/>
        <v>6.219805248</v>
      </c>
      <c r="U407" s="13">
        <f t="shared" si="5"/>
        <v>0.0578552518</v>
      </c>
      <c r="V407" s="13">
        <f t="shared" si="6"/>
        <v>0.01547870937</v>
      </c>
      <c r="W407" s="13">
        <f t="shared" si="7"/>
        <v>0.04237654243</v>
      </c>
      <c r="X407" s="13">
        <f t="shared" si="8"/>
        <v>0.00006512021046</v>
      </c>
      <c r="Y407" s="14"/>
      <c r="Z407" s="30"/>
      <c r="AA407" s="30"/>
    </row>
    <row r="408" ht="12.75" customHeight="1">
      <c r="A408" s="4">
        <v>1904.04</v>
      </c>
      <c r="B408" s="5">
        <v>6.64</v>
      </c>
      <c r="C408" s="6">
        <v>0.3367</v>
      </c>
      <c r="D408" s="6">
        <f t="shared" si="9"/>
        <v>0.4967</v>
      </c>
      <c r="E408" s="5">
        <v>0.5167</v>
      </c>
      <c r="F408" s="5">
        <v>8.277679339</v>
      </c>
      <c r="G408" s="6">
        <f t="shared" si="10"/>
        <v>1904.291667</v>
      </c>
      <c r="H408" s="7">
        <f>H405*9/12+H417*3/12</f>
        <v>3.42</v>
      </c>
      <c r="I408" s="6">
        <f t="shared" si="1"/>
        <v>244.4172959</v>
      </c>
      <c r="J408" s="6">
        <f t="shared" si="2"/>
        <v>12.39387101</v>
      </c>
      <c r="K408" s="8">
        <f t="shared" si="11"/>
        <v>1319.100625</v>
      </c>
      <c r="L408" s="6">
        <f t="shared" si="12"/>
        <v>19.01964108</v>
      </c>
      <c r="M408" s="8">
        <f t="shared" si="3"/>
        <v>102.6474839</v>
      </c>
      <c r="N408" s="29">
        <f t="shared" si="14"/>
        <v>15.56549061</v>
      </c>
      <c r="O408" s="9"/>
      <c r="P408" s="10">
        <f t="shared" si="15"/>
        <v>18.49032706</v>
      </c>
      <c r="Q408" s="10"/>
      <c r="R408" s="31">
        <f t="shared" si="16"/>
        <v>0.05349564824</v>
      </c>
      <c r="S408" s="7">
        <f t="shared" si="4"/>
        <v>1.002290174</v>
      </c>
      <c r="T408" s="7">
        <f t="shared" si="13"/>
        <v>6.305684096</v>
      </c>
      <c r="U408" s="13">
        <f t="shared" si="5"/>
        <v>0.05263083678</v>
      </c>
      <c r="V408" s="13">
        <f t="shared" si="6"/>
        <v>0.01541499228</v>
      </c>
      <c r="W408" s="13">
        <f t="shared" si="7"/>
        <v>0.03721584449</v>
      </c>
      <c r="X408" s="13">
        <f t="shared" si="8"/>
        <v>0.00006511899536</v>
      </c>
      <c r="Y408" s="14"/>
      <c r="Z408" s="30"/>
      <c r="AA408" s="30"/>
    </row>
    <row r="409" ht="12.75" customHeight="1">
      <c r="A409" s="4">
        <v>1904.05</v>
      </c>
      <c r="B409" s="5">
        <v>6.5</v>
      </c>
      <c r="C409" s="6">
        <v>0.3333</v>
      </c>
      <c r="D409" s="6">
        <f t="shared" si="9"/>
        <v>0.1933</v>
      </c>
      <c r="E409" s="5">
        <v>0.5133</v>
      </c>
      <c r="F409" s="5">
        <v>8.087381157</v>
      </c>
      <c r="G409" s="6">
        <f t="shared" si="10"/>
        <v>1904.375</v>
      </c>
      <c r="H409" s="7">
        <f>H405*8/12+H417*4/12</f>
        <v>3.426666667</v>
      </c>
      <c r="I409" s="6">
        <f t="shared" si="1"/>
        <v>244.8938614</v>
      </c>
      <c r="J409" s="6">
        <f t="shared" si="2"/>
        <v>12.55740369</v>
      </c>
      <c r="K409" s="8">
        <f t="shared" si="11"/>
        <v>1327.32022</v>
      </c>
      <c r="L409" s="6">
        <f t="shared" si="12"/>
        <v>19.33907985</v>
      </c>
      <c r="M409" s="8">
        <f t="shared" si="3"/>
        <v>104.8174568</v>
      </c>
      <c r="N409" s="29">
        <f t="shared" si="14"/>
        <v>15.5258209</v>
      </c>
      <c r="O409" s="9"/>
      <c r="P409" s="10">
        <f t="shared" si="15"/>
        <v>18.46478328</v>
      </c>
      <c r="Q409" s="10"/>
      <c r="R409" s="31">
        <f t="shared" si="16"/>
        <v>0.05121558713</v>
      </c>
      <c r="S409" s="7">
        <f t="shared" si="4"/>
        <v>1.002295906</v>
      </c>
      <c r="T409" s="7">
        <f t="shared" si="13"/>
        <v>6.468839401</v>
      </c>
      <c r="U409" s="13">
        <f t="shared" si="5"/>
        <v>0.0520420264</v>
      </c>
      <c r="V409" s="13">
        <f t="shared" si="6"/>
        <v>0.0120940476</v>
      </c>
      <c r="W409" s="13">
        <f t="shared" si="7"/>
        <v>0.0399479788</v>
      </c>
      <c r="X409" s="13">
        <f t="shared" si="8"/>
        <v>0.0000651177807</v>
      </c>
      <c r="Y409" s="14"/>
      <c r="Z409" s="30"/>
      <c r="AA409" s="30"/>
    </row>
    <row r="410" ht="12.75" customHeight="1">
      <c r="A410" s="4">
        <v>1904.06</v>
      </c>
      <c r="B410" s="5">
        <v>6.51</v>
      </c>
      <c r="C410" s="6">
        <v>0.33</v>
      </c>
      <c r="D410" s="6">
        <f t="shared" si="9"/>
        <v>0.34</v>
      </c>
      <c r="E410" s="5">
        <v>0.51</v>
      </c>
      <c r="F410" s="5">
        <v>8.087381157</v>
      </c>
      <c r="G410" s="6">
        <f t="shared" si="10"/>
        <v>1904.458333</v>
      </c>
      <c r="H410" s="7">
        <f>H405*7/12+H417*5/12</f>
        <v>3.433333333</v>
      </c>
      <c r="I410" s="6">
        <f t="shared" si="1"/>
        <v>245.2706212</v>
      </c>
      <c r="J410" s="6">
        <f t="shared" si="2"/>
        <v>12.43307296</v>
      </c>
      <c r="K410" s="8">
        <f t="shared" si="11"/>
        <v>1334.977837</v>
      </c>
      <c r="L410" s="6">
        <f t="shared" si="12"/>
        <v>19.21474912</v>
      </c>
      <c r="M410" s="8">
        <f t="shared" si="3"/>
        <v>104.5835172</v>
      </c>
      <c r="N410" s="29">
        <f t="shared" si="14"/>
        <v>15.47443364</v>
      </c>
      <c r="O410" s="9"/>
      <c r="P410" s="10">
        <f t="shared" si="15"/>
        <v>18.42466438</v>
      </c>
      <c r="Q410" s="10"/>
      <c r="R410" s="31">
        <f t="shared" si="16"/>
        <v>0.05136280831</v>
      </c>
      <c r="S410" s="7">
        <f t="shared" si="4"/>
        <v>1.002301637</v>
      </c>
      <c r="T410" s="7">
        <f t="shared" si="13"/>
        <v>6.483691245</v>
      </c>
      <c r="U410" s="13">
        <f t="shared" si="5"/>
        <v>0.05140481908</v>
      </c>
      <c r="V410" s="13">
        <f t="shared" si="6"/>
        <v>0.01215995292</v>
      </c>
      <c r="W410" s="13">
        <f t="shared" si="7"/>
        <v>0.03924486616</v>
      </c>
      <c r="X410" s="13">
        <f t="shared" si="8"/>
        <v>0.00006511656648</v>
      </c>
      <c r="Y410" s="14"/>
      <c r="Z410" s="30"/>
      <c r="AA410" s="30"/>
    </row>
    <row r="411" ht="12.75" customHeight="1">
      <c r="A411" s="4">
        <v>1904.07</v>
      </c>
      <c r="B411" s="5">
        <v>6.78</v>
      </c>
      <c r="C411" s="6">
        <v>0.3267</v>
      </c>
      <c r="D411" s="6">
        <f t="shared" si="9"/>
        <v>0.5967</v>
      </c>
      <c r="E411" s="5">
        <v>0.5067</v>
      </c>
      <c r="F411" s="5">
        <v>8.087381157</v>
      </c>
      <c r="G411" s="6">
        <f t="shared" si="10"/>
        <v>1904.541667</v>
      </c>
      <c r="H411" s="7">
        <f>H405*6/12+H417*6/12</f>
        <v>3.44</v>
      </c>
      <c r="I411" s="6">
        <f t="shared" si="1"/>
        <v>255.4431354</v>
      </c>
      <c r="J411" s="6">
        <f t="shared" si="2"/>
        <v>12.30874223</v>
      </c>
      <c r="K411" s="8">
        <f t="shared" si="11"/>
        <v>1395.928495</v>
      </c>
      <c r="L411" s="6">
        <f t="shared" si="12"/>
        <v>19.09041839</v>
      </c>
      <c r="M411" s="8">
        <f t="shared" si="3"/>
        <v>104.3240367</v>
      </c>
      <c r="N411" s="29">
        <f t="shared" si="14"/>
        <v>16.03640163</v>
      </c>
      <c r="O411" s="9"/>
      <c r="P411" s="10">
        <f t="shared" si="15"/>
        <v>19.11278097</v>
      </c>
      <c r="Q411" s="10"/>
      <c r="R411" s="31">
        <f t="shared" si="16"/>
        <v>0.04903155005</v>
      </c>
      <c r="S411" s="7">
        <f t="shared" si="4"/>
        <v>1.002307368</v>
      </c>
      <c r="T411" s="7">
        <f t="shared" si="13"/>
        <v>6.498614347</v>
      </c>
      <c r="U411" s="13">
        <f t="shared" si="5"/>
        <v>0.04023349914</v>
      </c>
      <c r="V411" s="13">
        <f t="shared" si="6"/>
        <v>0.01120905136</v>
      </c>
      <c r="W411" s="13">
        <f t="shared" si="7"/>
        <v>0.02902444778</v>
      </c>
      <c r="X411" s="13">
        <f t="shared" si="8"/>
        <v>0.00006511535269</v>
      </c>
      <c r="Y411" s="14"/>
      <c r="Z411" s="30"/>
      <c r="AA411" s="30"/>
    </row>
    <row r="412" ht="12.75" customHeight="1">
      <c r="A412" s="4">
        <v>1904.08</v>
      </c>
      <c r="B412" s="5">
        <v>7.01</v>
      </c>
      <c r="C412" s="6">
        <v>0.3233</v>
      </c>
      <c r="D412" s="6">
        <f t="shared" si="9"/>
        <v>0.5533</v>
      </c>
      <c r="E412" s="5">
        <v>0.5033</v>
      </c>
      <c r="F412" s="5">
        <v>8.18251405</v>
      </c>
      <c r="G412" s="6">
        <f t="shared" si="10"/>
        <v>1904.625</v>
      </c>
      <c r="H412" s="7">
        <f>H405*5/12+H417*7/12</f>
        <v>3.446666667</v>
      </c>
      <c r="I412" s="6">
        <f t="shared" si="1"/>
        <v>261.0379875</v>
      </c>
      <c r="J412" s="6">
        <f t="shared" si="2"/>
        <v>12.0390273</v>
      </c>
      <c r="K412" s="8">
        <f t="shared" si="11"/>
        <v>1431.985373</v>
      </c>
      <c r="L412" s="6">
        <f t="shared" si="12"/>
        <v>18.74185722</v>
      </c>
      <c r="M412" s="8">
        <f t="shared" si="3"/>
        <v>102.8128728</v>
      </c>
      <c r="N412" s="29">
        <f t="shared" si="14"/>
        <v>16.30465198</v>
      </c>
      <c r="O412" s="9"/>
      <c r="P412" s="10">
        <f t="shared" si="15"/>
        <v>19.44975343</v>
      </c>
      <c r="Q412" s="10"/>
      <c r="R412" s="31">
        <f t="shared" si="16"/>
        <v>0.04621695795</v>
      </c>
      <c r="S412" s="7">
        <f t="shared" si="4"/>
        <v>1.002313099</v>
      </c>
      <c r="T412" s="7">
        <f t="shared" si="13"/>
        <v>6.437879444</v>
      </c>
      <c r="U412" s="13">
        <f t="shared" si="5"/>
        <v>0.03602474728</v>
      </c>
      <c r="V412" s="13">
        <f t="shared" si="6"/>
        <v>0.01045527228</v>
      </c>
      <c r="W412" s="13">
        <f t="shared" si="7"/>
        <v>0.025569475</v>
      </c>
      <c r="X412" s="13">
        <f t="shared" si="8"/>
        <v>0.00006511413934</v>
      </c>
      <c r="Y412" s="14"/>
      <c r="Z412" s="30"/>
      <c r="AA412" s="30"/>
    </row>
    <row r="413" ht="12.75" customHeight="1">
      <c r="A413" s="4">
        <v>1904.09</v>
      </c>
      <c r="B413" s="5">
        <v>7.32</v>
      </c>
      <c r="C413" s="6">
        <v>0.32</v>
      </c>
      <c r="D413" s="6">
        <f t="shared" si="9"/>
        <v>0.63</v>
      </c>
      <c r="E413" s="5">
        <v>0.5</v>
      </c>
      <c r="F413" s="5">
        <v>8.277679339</v>
      </c>
      <c r="G413" s="6">
        <f t="shared" si="10"/>
        <v>1904.708333</v>
      </c>
      <c r="H413" s="7">
        <f>H405*4/12+H417*8/12</f>
        <v>3.453333333</v>
      </c>
      <c r="I413" s="6">
        <f t="shared" si="1"/>
        <v>269.4479828</v>
      </c>
      <c r="J413" s="6">
        <f t="shared" si="2"/>
        <v>11.77914679</v>
      </c>
      <c r="K413" s="8">
        <f t="shared" si="11"/>
        <v>1483.505157</v>
      </c>
      <c r="L413" s="6">
        <f t="shared" si="12"/>
        <v>18.40491686</v>
      </c>
      <c r="M413" s="8">
        <f t="shared" si="3"/>
        <v>101.3323195</v>
      </c>
      <c r="N413" s="29">
        <f t="shared" si="14"/>
        <v>16.74260005</v>
      </c>
      <c r="O413" s="9"/>
      <c r="P413" s="10">
        <f t="shared" si="15"/>
        <v>19.98823538</v>
      </c>
      <c r="Q413" s="10"/>
      <c r="R413" s="31">
        <f t="shared" si="16"/>
        <v>0.04429908923</v>
      </c>
      <c r="S413" s="7">
        <f t="shared" si="4"/>
        <v>1.002318829</v>
      </c>
      <c r="T413" s="7">
        <f t="shared" si="13"/>
        <v>6.378585874</v>
      </c>
      <c r="U413" s="13">
        <f t="shared" si="5"/>
        <v>0.0328555525</v>
      </c>
      <c r="V413" s="13">
        <f t="shared" si="6"/>
        <v>0.01169022993</v>
      </c>
      <c r="W413" s="13">
        <f t="shared" si="7"/>
        <v>0.02116532257</v>
      </c>
      <c r="X413" s="13">
        <f t="shared" si="8"/>
        <v>0.00006511292643</v>
      </c>
      <c r="Y413" s="14"/>
      <c r="Z413" s="30"/>
      <c r="AA413" s="30"/>
    </row>
    <row r="414" ht="12.75" customHeight="1">
      <c r="A414" s="4">
        <v>1904.1</v>
      </c>
      <c r="B414" s="5">
        <v>7.75</v>
      </c>
      <c r="C414" s="6">
        <v>0.3167</v>
      </c>
      <c r="D414" s="6">
        <f t="shared" si="9"/>
        <v>0.7467</v>
      </c>
      <c r="E414" s="5">
        <v>0.4967</v>
      </c>
      <c r="F414" s="5">
        <v>8.277679339</v>
      </c>
      <c r="G414" s="6">
        <f t="shared" si="10"/>
        <v>1904.791667</v>
      </c>
      <c r="H414" s="7">
        <f>H405*3/12+H417*9/12</f>
        <v>3.46</v>
      </c>
      <c r="I414" s="6">
        <f t="shared" si="1"/>
        <v>285.2762113</v>
      </c>
      <c r="J414" s="6">
        <f t="shared" si="2"/>
        <v>11.65767434</v>
      </c>
      <c r="K414" s="8">
        <f t="shared" si="11"/>
        <v>1575.999609</v>
      </c>
      <c r="L414" s="6">
        <f t="shared" si="12"/>
        <v>18.28344441</v>
      </c>
      <c r="M414" s="8">
        <f t="shared" si="3"/>
        <v>101.0063234</v>
      </c>
      <c r="N414" s="29">
        <f t="shared" si="14"/>
        <v>17.63319737</v>
      </c>
      <c r="O414" s="9"/>
      <c r="P414" s="10">
        <f t="shared" si="15"/>
        <v>21.06546048</v>
      </c>
      <c r="Q414" s="10"/>
      <c r="R414" s="31">
        <f t="shared" si="16"/>
        <v>0.04409069249</v>
      </c>
      <c r="S414" s="7">
        <f t="shared" si="4"/>
        <v>1.00232456</v>
      </c>
      <c r="T414" s="7">
        <f t="shared" si="13"/>
        <v>6.393376727</v>
      </c>
      <c r="U414" s="13">
        <f t="shared" si="5"/>
        <v>0.02811791225</v>
      </c>
      <c r="V414" s="13">
        <f t="shared" si="6"/>
        <v>0.01275340735</v>
      </c>
      <c r="W414" s="13">
        <f t="shared" si="7"/>
        <v>0.01536450489</v>
      </c>
      <c r="X414" s="13">
        <f t="shared" si="8"/>
        <v>0.00006511171395</v>
      </c>
      <c r="Y414" s="14"/>
      <c r="Z414" s="30"/>
      <c r="AA414" s="30"/>
    </row>
    <row r="415" ht="12.75" customHeight="1">
      <c r="A415" s="4">
        <v>1904.11</v>
      </c>
      <c r="B415" s="5">
        <v>8.17</v>
      </c>
      <c r="C415" s="6">
        <v>0.3133</v>
      </c>
      <c r="D415" s="6">
        <f t="shared" si="9"/>
        <v>0.7333</v>
      </c>
      <c r="E415" s="5">
        <v>0.4933</v>
      </c>
      <c r="F415" s="5">
        <v>8.467928926</v>
      </c>
      <c r="G415" s="6">
        <f t="shared" si="10"/>
        <v>1904.875</v>
      </c>
      <c r="H415" s="7">
        <f>H405*2/12+H417*10/12</f>
        <v>3.466666667</v>
      </c>
      <c r="I415" s="6">
        <f t="shared" si="1"/>
        <v>293.9796758</v>
      </c>
      <c r="J415" s="6">
        <f t="shared" si="2"/>
        <v>11.2734189</v>
      </c>
      <c r="K415" s="8">
        <f t="shared" si="11"/>
        <v>1629.271601</v>
      </c>
      <c r="L415" s="6">
        <f t="shared" si="12"/>
        <v>17.7503273</v>
      </c>
      <c r="M415" s="8">
        <f t="shared" si="3"/>
        <v>98.37450193</v>
      </c>
      <c r="N415" s="29">
        <f t="shared" si="14"/>
        <v>18.07620022</v>
      </c>
      <c r="O415" s="9"/>
      <c r="P415" s="10">
        <f t="shared" si="15"/>
        <v>21.60536546</v>
      </c>
      <c r="Q415" s="10"/>
      <c r="R415" s="31">
        <f t="shared" si="16"/>
        <v>0.04495909013</v>
      </c>
      <c r="S415" s="7">
        <f t="shared" si="4"/>
        <v>1.002330291</v>
      </c>
      <c r="T415" s="7">
        <f t="shared" si="13"/>
        <v>6.264264147</v>
      </c>
      <c r="U415" s="13">
        <f t="shared" si="5"/>
        <v>0.02416781581</v>
      </c>
      <c r="V415" s="13">
        <f t="shared" si="6"/>
        <v>0.0141237893</v>
      </c>
      <c r="W415" s="13">
        <f t="shared" si="7"/>
        <v>0.01004402651</v>
      </c>
      <c r="X415" s="13">
        <f t="shared" si="8"/>
        <v>0.00006511050191</v>
      </c>
      <c r="Y415" s="14"/>
      <c r="Z415" s="30"/>
      <c r="AA415" s="30"/>
    </row>
    <row r="416" ht="12.75" customHeight="1">
      <c r="A416" s="4">
        <v>1904.12</v>
      </c>
      <c r="B416" s="5">
        <v>8.25</v>
      </c>
      <c r="C416" s="6">
        <v>0.31</v>
      </c>
      <c r="D416" s="6">
        <f t="shared" si="9"/>
        <v>0.39</v>
      </c>
      <c r="E416" s="5">
        <v>0.49</v>
      </c>
      <c r="F416" s="5">
        <v>8.467928926</v>
      </c>
      <c r="G416" s="6">
        <f t="shared" si="10"/>
        <v>1904.958333</v>
      </c>
      <c r="H416" s="7">
        <f>H405*1/12+H417*11/12</f>
        <v>3.473333333</v>
      </c>
      <c r="I416" s="6">
        <f t="shared" si="1"/>
        <v>296.8583017</v>
      </c>
      <c r="J416" s="6">
        <f t="shared" si="2"/>
        <v>11.15467558</v>
      </c>
      <c r="K416" s="8">
        <f t="shared" si="11"/>
        <v>1650.377017</v>
      </c>
      <c r="L416" s="6">
        <f t="shared" si="12"/>
        <v>17.63158398</v>
      </c>
      <c r="M416" s="8">
        <f t="shared" si="3"/>
        <v>98.0223925</v>
      </c>
      <c r="N416" s="29">
        <f t="shared" si="14"/>
        <v>18.15967912</v>
      </c>
      <c r="O416" s="9"/>
      <c r="P416" s="10">
        <f t="shared" si="15"/>
        <v>21.71679823</v>
      </c>
      <c r="Q416" s="10"/>
      <c r="R416" s="31">
        <f t="shared" si="16"/>
        <v>0.0461129479</v>
      </c>
      <c r="S416" s="7">
        <f t="shared" si="4"/>
        <v>1.002336022</v>
      </c>
      <c r="T416" s="7">
        <f t="shared" si="13"/>
        <v>6.278861705</v>
      </c>
      <c r="U416" s="13">
        <f t="shared" si="5"/>
        <v>0.01985625522</v>
      </c>
      <c r="V416" s="13">
        <f t="shared" si="6"/>
        <v>0.01518952167</v>
      </c>
      <c r="W416" s="13">
        <f t="shared" si="7"/>
        <v>0.004666733553</v>
      </c>
      <c r="X416" s="13">
        <f t="shared" si="8"/>
        <v>0.00006510929031</v>
      </c>
      <c r="Y416" s="14"/>
      <c r="Z416" s="30"/>
      <c r="AA416" s="30"/>
    </row>
    <row r="417" ht="12.75" customHeight="1">
      <c r="A417" s="4">
        <v>1905.01</v>
      </c>
      <c r="B417" s="5">
        <v>8.43</v>
      </c>
      <c r="C417" s="6">
        <v>0.3117</v>
      </c>
      <c r="D417" s="6">
        <f t="shared" si="9"/>
        <v>0.4917</v>
      </c>
      <c r="E417" s="5">
        <v>0.505</v>
      </c>
      <c r="F417" s="5">
        <v>8.467928926</v>
      </c>
      <c r="G417" s="6">
        <f t="shared" si="10"/>
        <v>1905.041667</v>
      </c>
      <c r="H417" s="7">
        <v>3.48</v>
      </c>
      <c r="I417" s="6">
        <f t="shared" si="1"/>
        <v>303.3352101</v>
      </c>
      <c r="J417" s="6">
        <f t="shared" si="2"/>
        <v>11.21584638</v>
      </c>
      <c r="K417" s="8">
        <f t="shared" si="11"/>
        <v>1691.581429</v>
      </c>
      <c r="L417" s="6">
        <f t="shared" si="12"/>
        <v>18.17132635</v>
      </c>
      <c r="M417" s="8">
        <f t="shared" si="3"/>
        <v>101.3343561</v>
      </c>
      <c r="N417" s="29">
        <f t="shared" si="14"/>
        <v>18.45985203</v>
      </c>
      <c r="O417" s="9"/>
      <c r="P417" s="10">
        <f t="shared" si="15"/>
        <v>22.0876898</v>
      </c>
      <c r="Q417" s="10"/>
      <c r="R417" s="31">
        <f t="shared" si="16"/>
        <v>0.04515084407</v>
      </c>
      <c r="S417" s="7">
        <f t="shared" si="4"/>
        <v>1.003249083</v>
      </c>
      <c r="T417" s="7">
        <f t="shared" si="13"/>
        <v>6.293529262</v>
      </c>
      <c r="U417" s="13">
        <f t="shared" si="5"/>
        <v>0.01960636898</v>
      </c>
      <c r="V417" s="13">
        <f t="shared" si="6"/>
        <v>0.01525561994</v>
      </c>
      <c r="W417" s="13">
        <f t="shared" si="7"/>
        <v>0.004350749041</v>
      </c>
      <c r="X417" s="13">
        <f t="shared" si="8"/>
        <v>0.0001559036576</v>
      </c>
      <c r="Y417" s="14"/>
      <c r="Z417" s="30"/>
      <c r="AA417" s="30"/>
    </row>
    <row r="418" ht="12.75" customHeight="1">
      <c r="A418" s="4">
        <v>1905.02</v>
      </c>
      <c r="B418" s="5">
        <v>8.8</v>
      </c>
      <c r="C418" s="6">
        <v>0.3133</v>
      </c>
      <c r="D418" s="6">
        <f t="shared" si="9"/>
        <v>0.6833</v>
      </c>
      <c r="E418" s="5">
        <v>0.52</v>
      </c>
      <c r="F418" s="5">
        <v>8.467928926</v>
      </c>
      <c r="G418" s="6">
        <f t="shared" si="10"/>
        <v>1905.125</v>
      </c>
      <c r="H418" s="7">
        <f>H417*11/12+H429*1/12</f>
        <v>3.475833333</v>
      </c>
      <c r="I418" s="6">
        <f t="shared" si="1"/>
        <v>316.6488552</v>
      </c>
      <c r="J418" s="6">
        <f t="shared" si="2"/>
        <v>11.2734189</v>
      </c>
      <c r="K418" s="8">
        <f t="shared" si="11"/>
        <v>1771.065356</v>
      </c>
      <c r="L418" s="6">
        <f t="shared" si="12"/>
        <v>18.71106871</v>
      </c>
      <c r="M418" s="8">
        <f t="shared" si="3"/>
        <v>104.6538619</v>
      </c>
      <c r="N418" s="29">
        <f t="shared" si="14"/>
        <v>19.16899638</v>
      </c>
      <c r="O418" s="9"/>
      <c r="P418" s="10">
        <f t="shared" si="15"/>
        <v>22.94418417</v>
      </c>
      <c r="Q418" s="10"/>
      <c r="R418" s="31">
        <f t="shared" si="16"/>
        <v>0.04318846766</v>
      </c>
      <c r="S418" s="7">
        <f t="shared" si="4"/>
        <v>1.003245679</v>
      </c>
      <c r="T418" s="7">
        <f t="shared" si="13"/>
        <v>6.313977459</v>
      </c>
      <c r="U418" s="13">
        <f t="shared" si="5"/>
        <v>0.01506135679</v>
      </c>
      <c r="V418" s="13">
        <f t="shared" si="6"/>
        <v>0.01642477527</v>
      </c>
      <c r="W418" s="13">
        <f t="shared" si="7"/>
        <v>-0.001363418483</v>
      </c>
      <c r="X418" s="13">
        <f t="shared" si="8"/>
        <v>0.0001550233569</v>
      </c>
      <c r="Y418" s="14"/>
      <c r="Z418" s="30"/>
      <c r="AA418" s="30"/>
    </row>
    <row r="419" ht="12.75" customHeight="1">
      <c r="A419" s="4">
        <v>1905.03</v>
      </c>
      <c r="B419" s="5">
        <v>9.05</v>
      </c>
      <c r="C419" s="6">
        <v>0.315</v>
      </c>
      <c r="D419" s="6">
        <f t="shared" si="9"/>
        <v>0.565</v>
      </c>
      <c r="E419" s="5">
        <v>0.535</v>
      </c>
      <c r="F419" s="5">
        <v>8.372844628</v>
      </c>
      <c r="G419" s="6">
        <f t="shared" si="10"/>
        <v>1905.208333</v>
      </c>
      <c r="H419" s="7">
        <f>H417*10/12+H429*2/12</f>
        <v>3.471666667</v>
      </c>
      <c r="I419" s="6">
        <f t="shared" si="1"/>
        <v>329.3426694</v>
      </c>
      <c r="J419" s="6">
        <f t="shared" si="2"/>
        <v>11.46330838</v>
      </c>
      <c r="K419" s="8">
        <f t="shared" si="11"/>
        <v>1847.406798</v>
      </c>
      <c r="L419" s="6">
        <f t="shared" si="12"/>
        <v>19.46942852</v>
      </c>
      <c r="M419" s="8">
        <f t="shared" si="3"/>
        <v>109.2113411</v>
      </c>
      <c r="N419" s="29">
        <f t="shared" si="14"/>
        <v>19.83150607</v>
      </c>
      <c r="O419" s="9"/>
      <c r="P419" s="10">
        <f t="shared" si="15"/>
        <v>23.74209332</v>
      </c>
      <c r="Q419" s="10"/>
      <c r="R419" s="31">
        <f t="shared" si="16"/>
        <v>0.04032969182</v>
      </c>
      <c r="S419" s="7">
        <f t="shared" si="4"/>
        <v>1.003242275</v>
      </c>
      <c r="T419" s="7">
        <f t="shared" si="13"/>
        <v>6.406406571</v>
      </c>
      <c r="U419" s="13">
        <f t="shared" si="5"/>
        <v>0.01484906403</v>
      </c>
      <c r="V419" s="13">
        <f t="shared" si="6"/>
        <v>0.01645609953</v>
      </c>
      <c r="W419" s="13">
        <f t="shared" si="7"/>
        <v>-0.001607035505</v>
      </c>
      <c r="X419" s="13">
        <f t="shared" si="8"/>
        <v>0.0001541431373</v>
      </c>
      <c r="Y419" s="14"/>
      <c r="Z419" s="30"/>
      <c r="AA419" s="30"/>
    </row>
    <row r="420" ht="12.75" customHeight="1">
      <c r="A420" s="4">
        <v>1905.04</v>
      </c>
      <c r="B420" s="5">
        <v>8.94</v>
      </c>
      <c r="C420" s="6">
        <v>0.3167</v>
      </c>
      <c r="D420" s="6">
        <f t="shared" si="9"/>
        <v>0.2067</v>
      </c>
      <c r="E420" s="5">
        <v>0.55</v>
      </c>
      <c r="F420" s="5">
        <v>8.372844628</v>
      </c>
      <c r="G420" s="6">
        <f t="shared" si="10"/>
        <v>1905.291667</v>
      </c>
      <c r="H420" s="7">
        <f>H417*9/12+H429*3/12</f>
        <v>3.4675</v>
      </c>
      <c r="I420" s="6">
        <f t="shared" si="1"/>
        <v>325.3396093</v>
      </c>
      <c r="J420" s="6">
        <f t="shared" si="2"/>
        <v>11.52517386</v>
      </c>
      <c r="K420" s="8">
        <f t="shared" si="11"/>
        <v>1830.339549</v>
      </c>
      <c r="L420" s="6">
        <f t="shared" si="12"/>
        <v>20.01530035</v>
      </c>
      <c r="M420" s="8">
        <f t="shared" si="3"/>
        <v>112.6047821</v>
      </c>
      <c r="N420" s="29">
        <f t="shared" si="14"/>
        <v>19.48292752</v>
      </c>
      <c r="O420" s="9"/>
      <c r="P420" s="10">
        <f t="shared" si="15"/>
        <v>23.32863979</v>
      </c>
      <c r="Q420" s="10"/>
      <c r="R420" s="31">
        <f t="shared" si="16"/>
        <v>0.03692213922</v>
      </c>
      <c r="S420" s="7">
        <f t="shared" si="4"/>
        <v>1.003238871</v>
      </c>
      <c r="T420" s="7">
        <f t="shared" si="13"/>
        <v>6.427177903</v>
      </c>
      <c r="U420" s="13">
        <f t="shared" si="5"/>
        <v>0.02260688266</v>
      </c>
      <c r="V420" s="13">
        <f t="shared" si="6"/>
        <v>0.01559156254</v>
      </c>
      <c r="W420" s="13">
        <f t="shared" si="7"/>
        <v>0.007015320115</v>
      </c>
      <c r="X420" s="13">
        <f t="shared" si="8"/>
        <v>0.000153262999</v>
      </c>
      <c r="Y420" s="14"/>
      <c r="Z420" s="30"/>
      <c r="AA420" s="30"/>
    </row>
    <row r="421" ht="12.75" customHeight="1">
      <c r="A421" s="4">
        <v>1905.05</v>
      </c>
      <c r="B421" s="5">
        <v>8.5</v>
      </c>
      <c r="C421" s="6">
        <v>0.3183</v>
      </c>
      <c r="D421" s="6">
        <f t="shared" si="9"/>
        <v>-0.1217</v>
      </c>
      <c r="E421" s="5">
        <v>0.565</v>
      </c>
      <c r="F421" s="5">
        <v>8.277679339</v>
      </c>
      <c r="G421" s="6">
        <f t="shared" si="10"/>
        <v>1905.375</v>
      </c>
      <c r="H421" s="7">
        <f>H417*8/12+H429*4/12</f>
        <v>3.463333333</v>
      </c>
      <c r="I421" s="6">
        <f t="shared" si="1"/>
        <v>312.8835866</v>
      </c>
      <c r="J421" s="6">
        <f t="shared" si="2"/>
        <v>11.71657007</v>
      </c>
      <c r="K421" s="8">
        <f t="shared" si="11"/>
        <v>1765.755828</v>
      </c>
      <c r="L421" s="6">
        <f t="shared" si="12"/>
        <v>20.79755605</v>
      </c>
      <c r="M421" s="8">
        <f t="shared" si="3"/>
        <v>117.3708286</v>
      </c>
      <c r="N421" s="29">
        <f t="shared" si="14"/>
        <v>18.62948751</v>
      </c>
      <c r="O421" s="9"/>
      <c r="P421" s="10">
        <f t="shared" si="15"/>
        <v>22.31342943</v>
      </c>
      <c r="Q421" s="10"/>
      <c r="R421" s="31">
        <f t="shared" si="16"/>
        <v>0.03674478571</v>
      </c>
      <c r="S421" s="7">
        <f t="shared" si="4"/>
        <v>1.003235467</v>
      </c>
      <c r="T421" s="7">
        <f t="shared" si="13"/>
        <v>6.522124814</v>
      </c>
      <c r="U421" s="13">
        <f t="shared" si="5"/>
        <v>0.02330154708</v>
      </c>
      <c r="V421" s="13">
        <f t="shared" si="6"/>
        <v>0.01357772946</v>
      </c>
      <c r="W421" s="13">
        <f t="shared" si="7"/>
        <v>0.009723817616</v>
      </c>
      <c r="X421" s="13">
        <f t="shared" si="8"/>
        <v>0.0001523829419</v>
      </c>
      <c r="Y421" s="14"/>
      <c r="Z421" s="30"/>
      <c r="AA421" s="30"/>
    </row>
    <row r="422" ht="12.75" customHeight="1">
      <c r="A422" s="4">
        <v>1905.06</v>
      </c>
      <c r="B422" s="5">
        <v>8.6</v>
      </c>
      <c r="C422" s="6">
        <v>0.32</v>
      </c>
      <c r="D422" s="6">
        <f t="shared" si="9"/>
        <v>0.42</v>
      </c>
      <c r="E422" s="5">
        <v>0.58</v>
      </c>
      <c r="F422" s="5">
        <v>8.277679339</v>
      </c>
      <c r="G422" s="6">
        <f t="shared" si="10"/>
        <v>1905.458333</v>
      </c>
      <c r="H422" s="7">
        <f>H417*7/12+H429*5/12</f>
        <v>3.459166667</v>
      </c>
      <c r="I422" s="6">
        <f t="shared" si="1"/>
        <v>316.5645699</v>
      </c>
      <c r="J422" s="6">
        <f t="shared" si="2"/>
        <v>11.77914679</v>
      </c>
      <c r="K422" s="8">
        <f t="shared" si="11"/>
        <v>1792.069052</v>
      </c>
      <c r="L422" s="6">
        <f t="shared" si="12"/>
        <v>21.34970355</v>
      </c>
      <c r="M422" s="8">
        <f t="shared" si="3"/>
        <v>120.860471</v>
      </c>
      <c r="N422" s="29">
        <f t="shared" si="14"/>
        <v>18.73586239</v>
      </c>
      <c r="O422" s="9"/>
      <c r="P422" s="10">
        <f t="shared" si="15"/>
        <v>22.44529654</v>
      </c>
      <c r="Q422" s="10"/>
      <c r="R422" s="31">
        <f t="shared" si="16"/>
        <v>0.03509804969</v>
      </c>
      <c r="S422" s="7">
        <f t="shared" si="4"/>
        <v>1.003232064</v>
      </c>
      <c r="T422" s="7">
        <f t="shared" si="13"/>
        <v>6.543226937</v>
      </c>
      <c r="U422" s="13">
        <f t="shared" si="5"/>
        <v>0.02338960814</v>
      </c>
      <c r="V422" s="13">
        <f t="shared" si="6"/>
        <v>0.01373218142</v>
      </c>
      <c r="W422" s="13">
        <f t="shared" si="7"/>
        <v>0.009657426719</v>
      </c>
      <c r="X422" s="13">
        <f t="shared" si="8"/>
        <v>0.0001515029664</v>
      </c>
      <c r="Y422" s="14"/>
      <c r="Z422" s="30"/>
      <c r="AA422" s="30"/>
    </row>
    <row r="423" ht="12.75" customHeight="1">
      <c r="A423" s="4">
        <v>1905.07</v>
      </c>
      <c r="B423" s="5">
        <v>8.87</v>
      </c>
      <c r="C423" s="6">
        <v>0.3217</v>
      </c>
      <c r="D423" s="6">
        <f t="shared" si="9"/>
        <v>0.5917</v>
      </c>
      <c r="E423" s="5">
        <v>0.595</v>
      </c>
      <c r="F423" s="5">
        <v>8.277679339</v>
      </c>
      <c r="G423" s="6">
        <f t="shared" si="10"/>
        <v>1905.541667</v>
      </c>
      <c r="H423" s="7">
        <f>H417*6/12+H429*6/12</f>
        <v>3.455</v>
      </c>
      <c r="I423" s="6">
        <f t="shared" si="1"/>
        <v>326.503225</v>
      </c>
      <c r="J423" s="6">
        <f t="shared" si="2"/>
        <v>11.84172351</v>
      </c>
      <c r="K423" s="8">
        <f t="shared" si="11"/>
        <v>1853.918009</v>
      </c>
      <c r="L423" s="6">
        <f t="shared" si="12"/>
        <v>21.90185106</v>
      </c>
      <c r="M423" s="8">
        <f t="shared" si="3"/>
        <v>124.3609036</v>
      </c>
      <c r="N423" s="29">
        <f t="shared" si="14"/>
        <v>19.20588331</v>
      </c>
      <c r="O423" s="9"/>
      <c r="P423" s="10">
        <f t="shared" si="15"/>
        <v>23.00984175</v>
      </c>
      <c r="Q423" s="10"/>
      <c r="R423" s="31">
        <f t="shared" si="16"/>
        <v>0.03521715587</v>
      </c>
      <c r="S423" s="7">
        <f t="shared" si="4"/>
        <v>1.00322866</v>
      </c>
      <c r="T423" s="7">
        <f t="shared" si="13"/>
        <v>6.564375064</v>
      </c>
      <c r="U423" s="13">
        <f t="shared" si="5"/>
        <v>0.01999262921</v>
      </c>
      <c r="V423" s="13">
        <f t="shared" si="6"/>
        <v>0.01388576485</v>
      </c>
      <c r="W423" s="13">
        <f t="shared" si="7"/>
        <v>0.006106864362</v>
      </c>
      <c r="X423" s="13">
        <f t="shared" si="8"/>
        <v>0.0001506230725</v>
      </c>
      <c r="Y423" s="14"/>
      <c r="Z423" s="30"/>
      <c r="AA423" s="30"/>
    </row>
    <row r="424" ht="12.75" customHeight="1">
      <c r="A424" s="4">
        <v>1905.08</v>
      </c>
      <c r="B424" s="5">
        <v>9.2</v>
      </c>
      <c r="C424" s="6">
        <v>0.3233</v>
      </c>
      <c r="D424" s="6">
        <f t="shared" si="9"/>
        <v>0.6533</v>
      </c>
      <c r="E424" s="5">
        <v>0.61</v>
      </c>
      <c r="F424" s="5">
        <v>8.372844628</v>
      </c>
      <c r="G424" s="6">
        <f t="shared" si="10"/>
        <v>1905.625</v>
      </c>
      <c r="H424" s="7">
        <f>H417*5/12+H429*7/12</f>
        <v>3.450833333</v>
      </c>
      <c r="I424" s="6">
        <f t="shared" si="1"/>
        <v>334.8013876</v>
      </c>
      <c r="J424" s="6">
        <f t="shared" si="2"/>
        <v>11.76535746</v>
      </c>
      <c r="K424" s="8">
        <f t="shared" si="11"/>
        <v>1906.60288</v>
      </c>
      <c r="L424" s="6">
        <f t="shared" si="12"/>
        <v>22.19878766</v>
      </c>
      <c r="M424" s="8">
        <f t="shared" si="3"/>
        <v>126.4160606</v>
      </c>
      <c r="N424" s="29">
        <f t="shared" si="14"/>
        <v>19.57330843</v>
      </c>
      <c r="O424" s="9"/>
      <c r="P424" s="10">
        <f t="shared" si="15"/>
        <v>23.44749852</v>
      </c>
      <c r="Q424" s="10"/>
      <c r="R424" s="31">
        <f t="shared" si="16"/>
        <v>0.03685180049</v>
      </c>
      <c r="S424" s="7">
        <f t="shared" si="4"/>
        <v>1.003225256</v>
      </c>
      <c r="T424" s="7">
        <f t="shared" si="13"/>
        <v>6.510717984</v>
      </c>
      <c r="U424" s="13">
        <f t="shared" si="5"/>
        <v>0.02180966939</v>
      </c>
      <c r="V424" s="13">
        <f t="shared" si="6"/>
        <v>0.0151982927</v>
      </c>
      <c r="W424" s="13">
        <f t="shared" si="7"/>
        <v>0.006611376689</v>
      </c>
      <c r="X424" s="13">
        <f t="shared" si="8"/>
        <v>0.0001497432602</v>
      </c>
      <c r="Y424" s="14"/>
      <c r="Z424" s="30"/>
      <c r="AA424" s="30"/>
    </row>
    <row r="425" ht="12.75" customHeight="1">
      <c r="A425" s="4">
        <v>1905.09</v>
      </c>
      <c r="B425" s="5">
        <v>9.23</v>
      </c>
      <c r="C425" s="6">
        <v>0.325</v>
      </c>
      <c r="D425" s="6">
        <f t="shared" si="9"/>
        <v>0.355</v>
      </c>
      <c r="E425" s="5">
        <v>0.625</v>
      </c>
      <c r="F425" s="5">
        <v>8.277679339</v>
      </c>
      <c r="G425" s="6">
        <f t="shared" si="10"/>
        <v>1905.708333</v>
      </c>
      <c r="H425" s="7">
        <f>H417*4/12+H429*8/12</f>
        <v>3.446666667</v>
      </c>
      <c r="I425" s="6">
        <f t="shared" si="1"/>
        <v>339.7547652</v>
      </c>
      <c r="J425" s="6">
        <f t="shared" si="2"/>
        <v>11.96319596</v>
      </c>
      <c r="K425" s="8">
        <f t="shared" si="11"/>
        <v>1940.488281</v>
      </c>
      <c r="L425" s="6">
        <f t="shared" si="12"/>
        <v>23.00614607</v>
      </c>
      <c r="M425" s="8">
        <f t="shared" si="3"/>
        <v>131.3981772</v>
      </c>
      <c r="N425" s="29">
        <f t="shared" si="14"/>
        <v>19.74349242</v>
      </c>
      <c r="O425" s="9"/>
      <c r="P425" s="10">
        <f t="shared" si="15"/>
        <v>23.64769243</v>
      </c>
      <c r="Q425" s="10"/>
      <c r="R425" s="31">
        <f t="shared" si="16"/>
        <v>0.03528747661</v>
      </c>
      <c r="S425" s="7">
        <f t="shared" si="4"/>
        <v>1.003221853</v>
      </c>
      <c r="T425" s="7">
        <f t="shared" si="13"/>
        <v>6.606809348</v>
      </c>
      <c r="U425" s="13">
        <f t="shared" si="5"/>
        <v>0.02415658765</v>
      </c>
      <c r="V425" s="13">
        <f t="shared" si="6"/>
        <v>0.01419032487</v>
      </c>
      <c r="W425" s="13">
        <f t="shared" si="7"/>
        <v>0.009966262785</v>
      </c>
      <c r="X425" s="13">
        <f t="shared" si="8"/>
        <v>0.0001488635298</v>
      </c>
      <c r="Y425" s="14"/>
      <c r="Z425" s="30"/>
      <c r="AA425" s="30"/>
    </row>
    <row r="426" ht="12.75" customHeight="1">
      <c r="A426" s="4">
        <v>1905.1</v>
      </c>
      <c r="B426" s="5">
        <v>9.36</v>
      </c>
      <c r="C426" s="6">
        <v>0.3267</v>
      </c>
      <c r="D426" s="6">
        <f t="shared" si="9"/>
        <v>0.4567</v>
      </c>
      <c r="E426" s="5">
        <v>0.64</v>
      </c>
      <c r="F426" s="5">
        <v>8.277679339</v>
      </c>
      <c r="G426" s="6">
        <f t="shared" si="10"/>
        <v>1905.791667</v>
      </c>
      <c r="H426" s="7">
        <f>H417*3/12+H429*9/12</f>
        <v>3.4425</v>
      </c>
      <c r="I426" s="6">
        <f t="shared" si="1"/>
        <v>344.5400436</v>
      </c>
      <c r="J426" s="6">
        <f t="shared" si="2"/>
        <v>12.02577267</v>
      </c>
      <c r="K426" s="8">
        <f t="shared" si="11"/>
        <v>1973.542807</v>
      </c>
      <c r="L426" s="6">
        <f t="shared" si="12"/>
        <v>23.55829358</v>
      </c>
      <c r="M426" s="8">
        <f t="shared" si="3"/>
        <v>134.9430979</v>
      </c>
      <c r="N426" s="29">
        <f t="shared" si="14"/>
        <v>19.89739481</v>
      </c>
      <c r="O426" s="9"/>
      <c r="P426" s="10">
        <f t="shared" si="15"/>
        <v>23.8256456</v>
      </c>
      <c r="Q426" s="10"/>
      <c r="R426" s="31">
        <f t="shared" si="16"/>
        <v>0.03493737869</v>
      </c>
      <c r="S426" s="7">
        <f t="shared" si="4"/>
        <v>1.003218449</v>
      </c>
      <c r="T426" s="7">
        <f t="shared" si="13"/>
        <v>6.628095514</v>
      </c>
      <c r="U426" s="13">
        <f t="shared" si="5"/>
        <v>0.0273466813</v>
      </c>
      <c r="V426" s="13">
        <f t="shared" si="6"/>
        <v>0.01334243384</v>
      </c>
      <c r="W426" s="13">
        <f t="shared" si="7"/>
        <v>0.01400424747</v>
      </c>
      <c r="X426" s="13">
        <f t="shared" si="8"/>
        <v>0.0001479838813</v>
      </c>
      <c r="Y426" s="14"/>
      <c r="Z426" s="30"/>
      <c r="AA426" s="30"/>
    </row>
    <row r="427" ht="12.75" customHeight="1">
      <c r="A427" s="4">
        <v>1905.11</v>
      </c>
      <c r="B427" s="5">
        <v>9.31</v>
      </c>
      <c r="C427" s="6">
        <v>0.3283</v>
      </c>
      <c r="D427" s="6">
        <f t="shared" si="9"/>
        <v>0.2783</v>
      </c>
      <c r="E427" s="5">
        <v>0.655</v>
      </c>
      <c r="F427" s="5">
        <v>8.372844628</v>
      </c>
      <c r="G427" s="6">
        <f t="shared" si="10"/>
        <v>1905.875</v>
      </c>
      <c r="H427" s="7">
        <f>H417*2/12+H429*10/12</f>
        <v>3.438333333</v>
      </c>
      <c r="I427" s="6">
        <f t="shared" si="1"/>
        <v>338.8044477</v>
      </c>
      <c r="J427" s="6">
        <f t="shared" si="2"/>
        <v>11.94731474</v>
      </c>
      <c r="K427" s="8">
        <f t="shared" si="11"/>
        <v>1946.391925</v>
      </c>
      <c r="L427" s="6">
        <f t="shared" si="12"/>
        <v>23.83640314</v>
      </c>
      <c r="M427" s="8">
        <f t="shared" si="3"/>
        <v>136.9373481</v>
      </c>
      <c r="N427" s="29">
        <f t="shared" si="14"/>
        <v>19.44352569</v>
      </c>
      <c r="O427" s="9"/>
      <c r="P427" s="10">
        <f t="shared" si="15"/>
        <v>23.27523376</v>
      </c>
      <c r="Q427" s="10"/>
      <c r="R427" s="31">
        <f t="shared" si="16"/>
        <v>0.03731781878</v>
      </c>
      <c r="S427" s="7">
        <f t="shared" si="4"/>
        <v>1.003215045</v>
      </c>
      <c r="T427" s="7">
        <f t="shared" si="13"/>
        <v>6.573850674</v>
      </c>
      <c r="U427" s="13">
        <f t="shared" si="5"/>
        <v>0.03169975301</v>
      </c>
      <c r="V427" s="13">
        <f t="shared" si="6"/>
        <v>0.01366215175</v>
      </c>
      <c r="W427" s="13">
        <f t="shared" si="7"/>
        <v>0.01803760126</v>
      </c>
      <c r="X427" s="13">
        <f t="shared" si="8"/>
        <v>0.0001471043149</v>
      </c>
      <c r="Y427" s="14"/>
      <c r="Z427" s="30"/>
      <c r="AA427" s="30"/>
    </row>
    <row r="428" ht="12.75" customHeight="1">
      <c r="A428" s="4">
        <v>1905.12</v>
      </c>
      <c r="B428" s="5">
        <v>9.54</v>
      </c>
      <c r="C428" s="6">
        <v>0.33</v>
      </c>
      <c r="D428" s="6">
        <f t="shared" si="9"/>
        <v>0.56</v>
      </c>
      <c r="E428" s="5">
        <v>0.67</v>
      </c>
      <c r="F428" s="5">
        <v>8.467928926</v>
      </c>
      <c r="G428" s="6">
        <f t="shared" si="10"/>
        <v>1905.958333</v>
      </c>
      <c r="H428" s="7">
        <f>H417*1/12+H429*11/12</f>
        <v>3.434166667</v>
      </c>
      <c r="I428" s="6">
        <f t="shared" si="1"/>
        <v>343.2761453</v>
      </c>
      <c r="J428" s="6">
        <f t="shared" si="2"/>
        <v>11.87433207</v>
      </c>
      <c r="K428" s="8">
        <f t="shared" si="11"/>
        <v>1977.766025</v>
      </c>
      <c r="L428" s="6">
        <f t="shared" si="12"/>
        <v>24.10849238</v>
      </c>
      <c r="M428" s="8">
        <f t="shared" si="3"/>
        <v>138.8997104</v>
      </c>
      <c r="N428" s="29">
        <f t="shared" si="14"/>
        <v>19.57796081</v>
      </c>
      <c r="O428" s="9"/>
      <c r="P428" s="10">
        <f t="shared" si="15"/>
        <v>23.42709697</v>
      </c>
      <c r="Q428" s="10"/>
      <c r="R428" s="31">
        <f t="shared" si="16"/>
        <v>0.03958861062</v>
      </c>
      <c r="S428" s="7">
        <f t="shared" si="4"/>
        <v>1.003211642</v>
      </c>
      <c r="T428" s="7">
        <f t="shared" si="13"/>
        <v>6.520932422</v>
      </c>
      <c r="U428" s="13">
        <f t="shared" si="5"/>
        <v>0.03065765639</v>
      </c>
      <c r="V428" s="13">
        <f t="shared" si="6"/>
        <v>0.01495673584</v>
      </c>
      <c r="W428" s="13">
        <f t="shared" si="7"/>
        <v>0.01570092055</v>
      </c>
      <c r="X428" s="13">
        <f t="shared" si="8"/>
        <v>0.0001462248306</v>
      </c>
      <c r="Y428" s="14"/>
      <c r="Z428" s="30"/>
      <c r="AA428" s="30"/>
    </row>
    <row r="429" ht="12.75" customHeight="1">
      <c r="A429" s="4">
        <v>1906.01</v>
      </c>
      <c r="B429" s="5">
        <v>9.87</v>
      </c>
      <c r="C429" s="6">
        <v>0.3358</v>
      </c>
      <c r="D429" s="6">
        <f t="shared" si="9"/>
        <v>0.6658</v>
      </c>
      <c r="E429" s="5">
        <v>0.6775</v>
      </c>
      <c r="F429" s="5">
        <v>8.467928926</v>
      </c>
      <c r="G429" s="6">
        <f t="shared" si="10"/>
        <v>1906.041667</v>
      </c>
      <c r="H429" s="7">
        <v>3.43</v>
      </c>
      <c r="I429" s="6">
        <f t="shared" si="1"/>
        <v>355.1504773</v>
      </c>
      <c r="J429" s="6">
        <f t="shared" si="2"/>
        <v>12.08303245</v>
      </c>
      <c r="K429" s="8">
        <f t="shared" si="11"/>
        <v>2051.980624</v>
      </c>
      <c r="L429" s="6">
        <f t="shared" si="12"/>
        <v>24.37836356</v>
      </c>
      <c r="M429" s="8">
        <f t="shared" si="3"/>
        <v>140.8527734</v>
      </c>
      <c r="N429" s="29">
        <f t="shared" si="14"/>
        <v>20.13240226</v>
      </c>
      <c r="O429" s="9"/>
      <c r="P429" s="10">
        <f t="shared" si="15"/>
        <v>24.07899747</v>
      </c>
      <c r="Q429" s="10"/>
      <c r="R429" s="31">
        <f t="shared" si="16"/>
        <v>0.03967556692</v>
      </c>
      <c r="S429" s="7">
        <f t="shared" si="4"/>
        <v>1.001180699</v>
      </c>
      <c r="T429" s="7">
        <f t="shared" si="13"/>
        <v>6.541875321</v>
      </c>
      <c r="U429" s="13">
        <f t="shared" si="5"/>
        <v>0.02464392593</v>
      </c>
      <c r="V429" s="13">
        <f t="shared" si="6"/>
        <v>0.01412483583</v>
      </c>
      <c r="W429" s="13">
        <f t="shared" si="7"/>
        <v>0.0105190901</v>
      </c>
      <c r="X429" s="13">
        <f t="shared" si="8"/>
        <v>0.00009701932874</v>
      </c>
      <c r="Y429" s="14"/>
      <c r="Z429" s="30"/>
      <c r="AA429" s="30"/>
    </row>
    <row r="430" ht="12.75" customHeight="1">
      <c r="A430" s="4">
        <v>1906.02</v>
      </c>
      <c r="B430" s="5">
        <v>9.8</v>
      </c>
      <c r="C430" s="6">
        <v>0.3417</v>
      </c>
      <c r="D430" s="6">
        <f t="shared" si="9"/>
        <v>0.2717</v>
      </c>
      <c r="E430" s="5">
        <v>0.685</v>
      </c>
      <c r="F430" s="5">
        <v>8.467928926</v>
      </c>
      <c r="G430" s="6">
        <f t="shared" si="10"/>
        <v>1906.125</v>
      </c>
      <c r="H430" s="7">
        <f>H429*11/12+H441*1/12</f>
        <v>3.45</v>
      </c>
      <c r="I430" s="6">
        <f t="shared" si="1"/>
        <v>352.6316796</v>
      </c>
      <c r="J430" s="6">
        <f t="shared" si="2"/>
        <v>12.29533111</v>
      </c>
      <c r="K430" s="8">
        <f t="shared" si="11"/>
        <v>2043.347545</v>
      </c>
      <c r="L430" s="6">
        <f t="shared" si="12"/>
        <v>24.64823475</v>
      </c>
      <c r="M430" s="8">
        <f t="shared" si="3"/>
        <v>142.8258233</v>
      </c>
      <c r="N430" s="29">
        <f t="shared" si="14"/>
        <v>19.86675256</v>
      </c>
      <c r="O430" s="9"/>
      <c r="P430" s="10">
        <f t="shared" si="15"/>
        <v>23.75161332</v>
      </c>
      <c r="Q430" s="10"/>
      <c r="R430" s="31">
        <f t="shared" si="16"/>
        <v>0.04161458175</v>
      </c>
      <c r="S430" s="7">
        <f t="shared" si="4"/>
        <v>1.001198944</v>
      </c>
      <c r="T430" s="7">
        <f t="shared" si="13"/>
        <v>6.549599309</v>
      </c>
      <c r="U430" s="13">
        <f t="shared" si="5"/>
        <v>0.02405673515</v>
      </c>
      <c r="V430" s="13">
        <f t="shared" si="6"/>
        <v>0.01422322554</v>
      </c>
      <c r="W430" s="13">
        <f t="shared" si="7"/>
        <v>0.009833509609</v>
      </c>
      <c r="X430" s="13">
        <f t="shared" si="8"/>
        <v>0.00009652943092</v>
      </c>
      <c r="Y430" s="14"/>
      <c r="Z430" s="30"/>
      <c r="AA430" s="30"/>
    </row>
    <row r="431" ht="12.75" customHeight="1">
      <c r="A431" s="4">
        <v>1906.03</v>
      </c>
      <c r="B431" s="5">
        <v>9.56</v>
      </c>
      <c r="C431" s="6">
        <v>0.3475</v>
      </c>
      <c r="D431" s="6">
        <f t="shared" si="9"/>
        <v>0.1075</v>
      </c>
      <c r="E431" s="5">
        <v>0.6925</v>
      </c>
      <c r="F431" s="5">
        <v>8.467928926</v>
      </c>
      <c r="G431" s="6">
        <f t="shared" si="10"/>
        <v>1906.208333</v>
      </c>
      <c r="H431" s="7">
        <f>H429*10/12+H441*2/12</f>
        <v>3.47</v>
      </c>
      <c r="I431" s="6">
        <f t="shared" si="1"/>
        <v>343.9958017</v>
      </c>
      <c r="J431" s="6">
        <f t="shared" si="2"/>
        <v>12.5040315</v>
      </c>
      <c r="K431" s="8">
        <f t="shared" si="11"/>
        <v>1999.344333</v>
      </c>
      <c r="L431" s="6">
        <f t="shared" si="12"/>
        <v>24.91810593</v>
      </c>
      <c r="M431" s="8">
        <f t="shared" si="3"/>
        <v>144.8269823</v>
      </c>
      <c r="N431" s="29">
        <f t="shared" si="14"/>
        <v>19.25945302</v>
      </c>
      <c r="O431" s="9"/>
      <c r="P431" s="10">
        <f t="shared" si="15"/>
        <v>23.01907734</v>
      </c>
      <c r="Q431" s="10"/>
      <c r="R431" s="31">
        <f t="shared" si="16"/>
        <v>0.04300178346</v>
      </c>
      <c r="S431" s="7">
        <f t="shared" si="4"/>
        <v>1.001217186</v>
      </c>
      <c r="T431" s="7">
        <f t="shared" si="13"/>
        <v>6.557451909</v>
      </c>
      <c r="U431" s="13">
        <f t="shared" si="5"/>
        <v>0.02540206971</v>
      </c>
      <c r="V431" s="13">
        <f t="shared" si="6"/>
        <v>0.01335094258</v>
      </c>
      <c r="W431" s="13">
        <f t="shared" si="7"/>
        <v>0.01205112713</v>
      </c>
      <c r="X431" s="13">
        <f t="shared" si="8"/>
        <v>0.00009603967121</v>
      </c>
      <c r="Y431" s="14"/>
      <c r="Z431" s="30"/>
      <c r="AA431" s="30"/>
    </row>
    <row r="432" ht="12.75" customHeight="1">
      <c r="A432" s="4">
        <v>1906.04</v>
      </c>
      <c r="B432" s="5">
        <v>9.43</v>
      </c>
      <c r="C432" s="6">
        <v>0.3533</v>
      </c>
      <c r="D432" s="6">
        <f t="shared" si="9"/>
        <v>0.2233</v>
      </c>
      <c r="E432" s="5">
        <v>0.7</v>
      </c>
      <c r="F432" s="5">
        <v>8.467928926</v>
      </c>
      <c r="G432" s="6">
        <f t="shared" si="10"/>
        <v>1906.291667</v>
      </c>
      <c r="H432" s="7">
        <f>H429*9/12+H441*3/12</f>
        <v>3.49</v>
      </c>
      <c r="I432" s="6">
        <f t="shared" si="1"/>
        <v>339.3180346</v>
      </c>
      <c r="J432" s="6">
        <f t="shared" si="2"/>
        <v>12.71273188</v>
      </c>
      <c r="K432" s="8">
        <f t="shared" si="11"/>
        <v>1978.313922</v>
      </c>
      <c r="L432" s="6">
        <f t="shared" si="12"/>
        <v>25.18797712</v>
      </c>
      <c r="M432" s="8">
        <f t="shared" si="3"/>
        <v>146.8525711</v>
      </c>
      <c r="N432" s="29">
        <f t="shared" si="14"/>
        <v>18.876205</v>
      </c>
      <c r="O432" s="9"/>
      <c r="P432" s="10">
        <f t="shared" si="15"/>
        <v>22.55711512</v>
      </c>
      <c r="Q432" s="10"/>
      <c r="R432" s="31">
        <f t="shared" si="16"/>
        <v>0.04535464148</v>
      </c>
      <c r="S432" s="7">
        <f t="shared" si="4"/>
        <v>1.001235426</v>
      </c>
      <c r="T432" s="7">
        <f t="shared" si="13"/>
        <v>6.565433546</v>
      </c>
      <c r="U432" s="13">
        <f t="shared" si="5"/>
        <v>0.02483515426</v>
      </c>
      <c r="V432" s="13">
        <f t="shared" si="6"/>
        <v>0.01248809794</v>
      </c>
      <c r="W432" s="13">
        <f t="shared" si="7"/>
        <v>0.01234705632</v>
      </c>
      <c r="X432" s="13">
        <f t="shared" si="8"/>
        <v>0.0000955500494</v>
      </c>
      <c r="Y432" s="14"/>
      <c r="Z432" s="30"/>
      <c r="AA432" s="30"/>
    </row>
    <row r="433" ht="12.75" customHeight="1">
      <c r="A433" s="4">
        <v>1906.05</v>
      </c>
      <c r="B433" s="5">
        <v>9.18</v>
      </c>
      <c r="C433" s="6">
        <v>0.3592</v>
      </c>
      <c r="D433" s="6">
        <f t="shared" si="9"/>
        <v>0.1092</v>
      </c>
      <c r="E433" s="5">
        <v>0.7075</v>
      </c>
      <c r="F433" s="5">
        <v>8.563094215</v>
      </c>
      <c r="G433" s="6">
        <f t="shared" si="10"/>
        <v>1906.375</v>
      </c>
      <c r="H433" s="7">
        <f>H429*8/12+H441*4/12</f>
        <v>3.51</v>
      </c>
      <c r="I433" s="6">
        <f t="shared" si="1"/>
        <v>326.6513167</v>
      </c>
      <c r="J433" s="6">
        <f t="shared" si="2"/>
        <v>12.78138921</v>
      </c>
      <c r="K433" s="8">
        <f t="shared" si="11"/>
        <v>1910.673512</v>
      </c>
      <c r="L433" s="6">
        <f t="shared" si="12"/>
        <v>25.17492446</v>
      </c>
      <c r="M433" s="8">
        <f t="shared" si="3"/>
        <v>147.2550664</v>
      </c>
      <c r="N433" s="29">
        <f t="shared" si="14"/>
        <v>18.05404446</v>
      </c>
      <c r="O433" s="9"/>
      <c r="P433" s="10">
        <f t="shared" si="15"/>
        <v>21.57387212</v>
      </c>
      <c r="Q433" s="10"/>
      <c r="R433" s="31">
        <f t="shared" si="16"/>
        <v>0.05024064029</v>
      </c>
      <c r="S433" s="7">
        <f t="shared" si="4"/>
        <v>1.001253664</v>
      </c>
      <c r="T433" s="7">
        <f t="shared" si="13"/>
        <v>6.500490069</v>
      </c>
      <c r="U433" s="13">
        <f t="shared" si="5"/>
        <v>0.03013221172</v>
      </c>
      <c r="V433" s="13">
        <f t="shared" si="6"/>
        <v>0.01276569472</v>
      </c>
      <c r="W433" s="13">
        <f t="shared" si="7"/>
        <v>0.017366517</v>
      </c>
      <c r="X433" s="13">
        <f t="shared" si="8"/>
        <v>0.00009506056527</v>
      </c>
      <c r="Y433" s="14"/>
      <c r="Z433" s="30"/>
      <c r="AA433" s="30"/>
    </row>
    <row r="434" ht="12.75" customHeight="1">
      <c r="A434" s="4">
        <v>1906.06</v>
      </c>
      <c r="B434" s="5">
        <v>9.3</v>
      </c>
      <c r="C434" s="6">
        <v>0.365</v>
      </c>
      <c r="D434" s="6">
        <f t="shared" si="9"/>
        <v>0.485</v>
      </c>
      <c r="E434" s="5">
        <v>0.715</v>
      </c>
      <c r="F434" s="5">
        <v>8.563094215</v>
      </c>
      <c r="G434" s="6">
        <f t="shared" si="10"/>
        <v>1906.458333</v>
      </c>
      <c r="H434" s="7">
        <f>H429*7/12+H441*5/12</f>
        <v>3.53</v>
      </c>
      <c r="I434" s="6">
        <f t="shared" si="1"/>
        <v>330.9212685</v>
      </c>
      <c r="J434" s="6">
        <f t="shared" si="2"/>
        <v>12.98777022</v>
      </c>
      <c r="K434" s="8">
        <f t="shared" si="11"/>
        <v>1941.98039</v>
      </c>
      <c r="L434" s="6">
        <f t="shared" si="12"/>
        <v>25.44179645</v>
      </c>
      <c r="M434" s="8">
        <f t="shared" si="3"/>
        <v>149.3027934</v>
      </c>
      <c r="N434" s="29">
        <f t="shared" si="14"/>
        <v>18.17266638</v>
      </c>
      <c r="O434" s="9"/>
      <c r="P434" s="10">
        <f t="shared" si="15"/>
        <v>21.71557633</v>
      </c>
      <c r="Q434" s="10"/>
      <c r="R434" s="31">
        <f t="shared" si="16"/>
        <v>0.05122900541</v>
      </c>
      <c r="S434" s="7">
        <f t="shared" si="4"/>
        <v>1.0012719</v>
      </c>
      <c r="T434" s="7">
        <f t="shared" si="13"/>
        <v>6.508639498</v>
      </c>
      <c r="U434" s="13">
        <f t="shared" si="5"/>
        <v>0.02894869527</v>
      </c>
      <c r="V434" s="13">
        <f t="shared" si="6"/>
        <v>0.01192020293</v>
      </c>
      <c r="W434" s="13">
        <f t="shared" si="7"/>
        <v>0.01702849235</v>
      </c>
      <c r="X434" s="13">
        <f t="shared" si="8"/>
        <v>0.00009457121859</v>
      </c>
      <c r="Y434" s="14"/>
      <c r="Z434" s="30"/>
      <c r="AA434" s="30"/>
    </row>
    <row r="435" ht="12.75" customHeight="1">
      <c r="A435" s="4">
        <v>1906.07</v>
      </c>
      <c r="B435" s="5">
        <v>9.06</v>
      </c>
      <c r="C435" s="6">
        <v>0.3708</v>
      </c>
      <c r="D435" s="6">
        <f t="shared" si="9"/>
        <v>0.1308</v>
      </c>
      <c r="E435" s="5">
        <v>0.7225</v>
      </c>
      <c r="F435" s="5">
        <v>8.277679339</v>
      </c>
      <c r="G435" s="6">
        <f t="shared" si="10"/>
        <v>1906.541667</v>
      </c>
      <c r="H435" s="7">
        <f>H429*6/12+H441*6/12</f>
        <v>3.55</v>
      </c>
      <c r="I435" s="6">
        <f t="shared" si="1"/>
        <v>333.4970934</v>
      </c>
      <c r="J435" s="6">
        <f t="shared" si="2"/>
        <v>13.64908634</v>
      </c>
      <c r="K435" s="8">
        <f t="shared" si="11"/>
        <v>1963.771242</v>
      </c>
      <c r="L435" s="6">
        <f t="shared" si="12"/>
        <v>26.59510486</v>
      </c>
      <c r="M435" s="8">
        <f t="shared" si="3"/>
        <v>156.6031702</v>
      </c>
      <c r="N435" s="29">
        <f t="shared" si="14"/>
        <v>18.19520014</v>
      </c>
      <c r="O435" s="9"/>
      <c r="P435" s="10">
        <f t="shared" si="15"/>
        <v>21.7454495</v>
      </c>
      <c r="Q435" s="10"/>
      <c r="R435" s="31">
        <f t="shared" si="16"/>
        <v>0.04747009624</v>
      </c>
      <c r="S435" s="7">
        <f t="shared" si="4"/>
        <v>1.001290134</v>
      </c>
      <c r="T435" s="7">
        <f t="shared" si="13"/>
        <v>6.741621551</v>
      </c>
      <c r="U435" s="13">
        <f t="shared" si="5"/>
        <v>0.02683242741</v>
      </c>
      <c r="V435" s="13">
        <f t="shared" si="6"/>
        <v>0.008591082732</v>
      </c>
      <c r="W435" s="13">
        <f t="shared" si="7"/>
        <v>0.01824134467</v>
      </c>
      <c r="X435" s="13">
        <f t="shared" si="8"/>
        <v>0.00009408200914</v>
      </c>
      <c r="Y435" s="14"/>
      <c r="Z435" s="30"/>
      <c r="AA435" s="30"/>
    </row>
    <row r="436" ht="12.75" customHeight="1">
      <c r="A436" s="4">
        <v>1906.08</v>
      </c>
      <c r="B436" s="5">
        <v>9.73</v>
      </c>
      <c r="C436" s="6">
        <v>0.3767</v>
      </c>
      <c r="D436" s="6">
        <f t="shared" si="9"/>
        <v>1.0467</v>
      </c>
      <c r="E436" s="5">
        <v>0.73</v>
      </c>
      <c r="F436" s="5">
        <v>8.467928926</v>
      </c>
      <c r="G436" s="6">
        <f t="shared" si="10"/>
        <v>1906.625</v>
      </c>
      <c r="H436" s="7">
        <f>H429*5/12+H441*7/12</f>
        <v>3.57</v>
      </c>
      <c r="I436" s="6">
        <f t="shared" si="1"/>
        <v>350.1128819</v>
      </c>
      <c r="J436" s="6">
        <f t="shared" si="2"/>
        <v>13.55472997</v>
      </c>
      <c r="K436" s="8">
        <f t="shared" si="11"/>
        <v>2068.263327</v>
      </c>
      <c r="L436" s="6">
        <f t="shared" si="12"/>
        <v>26.26746185</v>
      </c>
      <c r="M436" s="8">
        <f t="shared" si="3"/>
        <v>155.1728909</v>
      </c>
      <c r="N436" s="29">
        <f t="shared" si="14"/>
        <v>18.96725148</v>
      </c>
      <c r="O436" s="9"/>
      <c r="P436" s="10">
        <f t="shared" si="15"/>
        <v>22.66560945</v>
      </c>
      <c r="Q436" s="10"/>
      <c r="R436" s="31">
        <f t="shared" si="16"/>
        <v>0.04737163429</v>
      </c>
      <c r="S436" s="7">
        <f t="shared" si="4"/>
        <v>1.001308366</v>
      </c>
      <c r="T436" s="7">
        <f t="shared" si="13"/>
        <v>6.598659224</v>
      </c>
      <c r="U436" s="13">
        <f t="shared" si="5"/>
        <v>0.02182504575</v>
      </c>
      <c r="V436" s="13">
        <f t="shared" si="6"/>
        <v>0.01004929022</v>
      </c>
      <c r="W436" s="13">
        <f t="shared" si="7"/>
        <v>0.01177575553</v>
      </c>
      <c r="X436" s="13">
        <f t="shared" si="8"/>
        <v>0.00009359293671</v>
      </c>
      <c r="Y436" s="14"/>
      <c r="Z436" s="30"/>
      <c r="AA436" s="30"/>
    </row>
    <row r="437" ht="12.75" customHeight="1">
      <c r="A437" s="4">
        <v>1906.09</v>
      </c>
      <c r="B437" s="5">
        <v>10.03</v>
      </c>
      <c r="C437" s="6">
        <v>0.3825</v>
      </c>
      <c r="D437" s="6">
        <f t="shared" si="9"/>
        <v>0.6825</v>
      </c>
      <c r="E437" s="5">
        <v>0.7375</v>
      </c>
      <c r="F437" s="5">
        <v>8.563094215</v>
      </c>
      <c r="G437" s="6">
        <f t="shared" si="10"/>
        <v>1906.708333</v>
      </c>
      <c r="H437" s="7">
        <f>H429*4/12+H441*8/12</f>
        <v>3.59</v>
      </c>
      <c r="I437" s="6">
        <f t="shared" si="1"/>
        <v>356.8968089</v>
      </c>
      <c r="J437" s="6">
        <f t="shared" si="2"/>
        <v>13.61047153</v>
      </c>
      <c r="K437" s="8">
        <f t="shared" si="11"/>
        <v>2115.039052</v>
      </c>
      <c r="L437" s="6">
        <f t="shared" si="12"/>
        <v>26.24241242</v>
      </c>
      <c r="M437" s="8">
        <f t="shared" si="3"/>
        <v>155.5175774</v>
      </c>
      <c r="N437" s="29">
        <f t="shared" si="14"/>
        <v>19.20099368</v>
      </c>
      <c r="O437" s="9"/>
      <c r="P437" s="10">
        <f t="shared" si="15"/>
        <v>22.94287642</v>
      </c>
      <c r="Q437" s="10"/>
      <c r="R437" s="31">
        <f t="shared" si="16"/>
        <v>0.0476819452</v>
      </c>
      <c r="S437" s="7">
        <f t="shared" si="4"/>
        <v>1.001326596</v>
      </c>
      <c r="T437" s="7">
        <f t="shared" si="13"/>
        <v>6.533863045</v>
      </c>
      <c r="U437" s="13">
        <f t="shared" si="5"/>
        <v>0.02223713461</v>
      </c>
      <c r="V437" s="13">
        <f t="shared" si="6"/>
        <v>0.00943629609</v>
      </c>
      <c r="W437" s="13">
        <f t="shared" si="7"/>
        <v>0.01280083852</v>
      </c>
      <c r="X437" s="13">
        <f t="shared" si="8"/>
        <v>0.00009310400106</v>
      </c>
      <c r="Y437" s="14"/>
      <c r="Z437" s="30"/>
      <c r="AA437" s="30"/>
    </row>
    <row r="438" ht="12.75" customHeight="1">
      <c r="A438" s="4">
        <v>1906.1</v>
      </c>
      <c r="B438" s="5">
        <v>9.73</v>
      </c>
      <c r="C438" s="6">
        <v>0.3883</v>
      </c>
      <c r="D438" s="6">
        <f t="shared" si="9"/>
        <v>0.0883</v>
      </c>
      <c r="E438" s="5">
        <v>0.745</v>
      </c>
      <c r="F438" s="5">
        <v>8.753424793</v>
      </c>
      <c r="G438" s="6">
        <f t="shared" si="10"/>
        <v>1906.791667</v>
      </c>
      <c r="H438" s="7">
        <f>H429*3/12+H441*9/12</f>
        <v>3.61</v>
      </c>
      <c r="I438" s="6">
        <f t="shared" si="1"/>
        <v>338.6938336</v>
      </c>
      <c r="J438" s="6">
        <f t="shared" si="2"/>
        <v>13.51642503</v>
      </c>
      <c r="K438" s="8">
        <f t="shared" si="11"/>
        <v>2013.839801</v>
      </c>
      <c r="L438" s="6">
        <f t="shared" si="12"/>
        <v>25.93287832</v>
      </c>
      <c r="M438" s="8">
        <f t="shared" si="3"/>
        <v>154.1943116</v>
      </c>
      <c r="N438" s="29">
        <f t="shared" si="14"/>
        <v>18.09538091</v>
      </c>
      <c r="O438" s="9"/>
      <c r="P438" s="10">
        <f t="shared" si="15"/>
        <v>21.62396309</v>
      </c>
      <c r="Q438" s="10"/>
      <c r="R438" s="31">
        <f t="shared" si="16"/>
        <v>0.04985262451</v>
      </c>
      <c r="S438" s="7">
        <f t="shared" si="4"/>
        <v>1.001344824</v>
      </c>
      <c r="T438" s="7">
        <f t="shared" si="13"/>
        <v>6.400272957</v>
      </c>
      <c r="U438" s="13">
        <f t="shared" si="5"/>
        <v>0.02902456572</v>
      </c>
      <c r="V438" s="13">
        <f t="shared" si="6"/>
        <v>0.009946877872</v>
      </c>
      <c r="W438" s="13">
        <f t="shared" si="7"/>
        <v>0.01907768785</v>
      </c>
      <c r="X438" s="13">
        <f t="shared" si="8"/>
        <v>0.00009261520198</v>
      </c>
      <c r="Y438" s="14"/>
      <c r="Z438" s="30"/>
      <c r="AA438" s="30"/>
    </row>
    <row r="439" ht="12.75" customHeight="1">
      <c r="A439" s="4">
        <v>1906.11</v>
      </c>
      <c r="B439" s="5">
        <v>9.93</v>
      </c>
      <c r="C439" s="6">
        <v>0.3942</v>
      </c>
      <c r="D439" s="6">
        <f t="shared" si="9"/>
        <v>0.5942</v>
      </c>
      <c r="E439" s="5">
        <v>0.7525</v>
      </c>
      <c r="F439" s="5">
        <v>8.848509091</v>
      </c>
      <c r="G439" s="6">
        <f t="shared" si="10"/>
        <v>1906.875</v>
      </c>
      <c r="H439" s="7">
        <f>H429*2/12+H441*10/12</f>
        <v>3.63</v>
      </c>
      <c r="I439" s="6">
        <f t="shared" si="1"/>
        <v>341.9413337</v>
      </c>
      <c r="J439" s="6">
        <f t="shared" si="2"/>
        <v>13.57434781</v>
      </c>
      <c r="K439" s="8">
        <f t="shared" si="11"/>
        <v>2039.87509</v>
      </c>
      <c r="L439" s="6">
        <f t="shared" si="12"/>
        <v>25.91247267</v>
      </c>
      <c r="M439" s="8">
        <f t="shared" si="3"/>
        <v>154.5826793</v>
      </c>
      <c r="N439" s="29">
        <f t="shared" si="14"/>
        <v>18.14185165</v>
      </c>
      <c r="O439" s="9"/>
      <c r="P439" s="10">
        <f t="shared" si="15"/>
        <v>21.68324778</v>
      </c>
      <c r="Q439" s="10"/>
      <c r="R439" s="31">
        <f t="shared" si="16"/>
        <v>0.04763862543</v>
      </c>
      <c r="S439" s="7">
        <f t="shared" si="4"/>
        <v>1.001363049</v>
      </c>
      <c r="T439" s="7">
        <f t="shared" si="13"/>
        <v>6.340011658</v>
      </c>
      <c r="U439" s="13">
        <f t="shared" si="5"/>
        <v>0.02870226622</v>
      </c>
      <c r="V439" s="13">
        <f t="shared" si="6"/>
        <v>0.009359840317</v>
      </c>
      <c r="W439" s="13">
        <f t="shared" si="7"/>
        <v>0.0193424259</v>
      </c>
      <c r="X439" s="13">
        <f t="shared" si="8"/>
        <v>0.00009212653926</v>
      </c>
      <c r="Y439" s="14"/>
      <c r="Z439" s="30"/>
      <c r="AA439" s="30"/>
    </row>
    <row r="440" ht="12.75" customHeight="1">
      <c r="A440" s="4">
        <v>1906.12</v>
      </c>
      <c r="B440" s="5">
        <v>9.84</v>
      </c>
      <c r="C440" s="6">
        <v>0.4</v>
      </c>
      <c r="D440" s="6">
        <f t="shared" si="9"/>
        <v>0.31</v>
      </c>
      <c r="E440" s="5">
        <v>0.76</v>
      </c>
      <c r="F440" s="5">
        <v>8.94367438</v>
      </c>
      <c r="G440" s="6">
        <f t="shared" si="10"/>
        <v>1906.958333</v>
      </c>
      <c r="H440" s="7">
        <f>H429*1/12+H441*11/12</f>
        <v>3.65</v>
      </c>
      <c r="I440" s="6">
        <f t="shared" si="1"/>
        <v>335.2367129</v>
      </c>
      <c r="J440" s="6">
        <f t="shared" si="2"/>
        <v>13.62750865</v>
      </c>
      <c r="K440" s="8">
        <f t="shared" si="11"/>
        <v>2006.652858</v>
      </c>
      <c r="L440" s="6">
        <f t="shared" si="12"/>
        <v>25.89226644</v>
      </c>
      <c r="M440" s="8">
        <f t="shared" si="3"/>
        <v>154.9853833</v>
      </c>
      <c r="N440" s="29">
        <f t="shared" si="14"/>
        <v>17.66000367</v>
      </c>
      <c r="O440" s="9"/>
      <c r="P440" s="10">
        <f t="shared" si="15"/>
        <v>21.11396362</v>
      </c>
      <c r="Q440" s="10"/>
      <c r="R440" s="31">
        <f t="shared" si="16"/>
        <v>0.05004375946</v>
      </c>
      <c r="S440" s="7">
        <f t="shared" si="4"/>
        <v>1.001381273</v>
      </c>
      <c r="T440" s="7">
        <f t="shared" si="13"/>
        <v>6.281100474</v>
      </c>
      <c r="U440" s="13">
        <f t="shared" si="5"/>
        <v>0.02577748822</v>
      </c>
      <c r="V440" s="13">
        <f t="shared" si="6"/>
        <v>0.009658724608</v>
      </c>
      <c r="W440" s="13">
        <f t="shared" si="7"/>
        <v>0.01611876362</v>
      </c>
      <c r="X440" s="13">
        <f t="shared" si="8"/>
        <v>0.00009163801266</v>
      </c>
      <c r="Y440" s="14"/>
      <c r="Z440" s="30"/>
      <c r="AA440" s="30"/>
    </row>
    <row r="441" ht="12.75" customHeight="1">
      <c r="A441" s="4">
        <v>1907.01</v>
      </c>
      <c r="B441" s="5">
        <v>9.56</v>
      </c>
      <c r="C441" s="6">
        <v>0.4033</v>
      </c>
      <c r="D441" s="6">
        <f t="shared" si="9"/>
        <v>0.1233</v>
      </c>
      <c r="E441" s="5">
        <v>0.7517</v>
      </c>
      <c r="F441" s="5">
        <v>8.848509091</v>
      </c>
      <c r="G441" s="6">
        <f t="shared" si="10"/>
        <v>1907.041667</v>
      </c>
      <c r="H441" s="7">
        <v>3.67</v>
      </c>
      <c r="I441" s="6">
        <f t="shared" si="1"/>
        <v>329.2003173</v>
      </c>
      <c r="J441" s="6">
        <f t="shared" si="2"/>
        <v>13.88770794</v>
      </c>
      <c r="K441" s="8">
        <f t="shared" si="11"/>
        <v>1977.447724</v>
      </c>
      <c r="L441" s="6">
        <f t="shared" si="12"/>
        <v>25.88492453</v>
      </c>
      <c r="M441" s="8">
        <f t="shared" si="3"/>
        <v>155.4861353</v>
      </c>
      <c r="N441" s="29">
        <f t="shared" si="14"/>
        <v>17.21891385</v>
      </c>
      <c r="O441" s="9"/>
      <c r="P441" s="10">
        <f t="shared" si="15"/>
        <v>20.59638981</v>
      </c>
      <c r="Q441" s="10"/>
      <c r="R441" s="31">
        <f t="shared" si="16"/>
        <v>0.05317972932</v>
      </c>
      <c r="S441" s="7">
        <f t="shared" si="4"/>
        <v>1.001675752</v>
      </c>
      <c r="T441" s="7">
        <f t="shared" si="13"/>
        <v>6.357422632</v>
      </c>
      <c r="U441" s="13">
        <f t="shared" si="5"/>
        <v>0.02447417031</v>
      </c>
      <c r="V441" s="13">
        <f t="shared" si="6"/>
        <v>0.0078061946</v>
      </c>
      <c r="W441" s="13">
        <f t="shared" si="7"/>
        <v>0.01666797571</v>
      </c>
      <c r="X441" s="13">
        <f t="shared" si="8"/>
        <v>-0.00004386992312</v>
      </c>
      <c r="Y441" s="14"/>
      <c r="Z441" s="30"/>
      <c r="AA441" s="30"/>
    </row>
    <row r="442" ht="12.75" customHeight="1">
      <c r="A442" s="4">
        <v>1907.02</v>
      </c>
      <c r="B442" s="5">
        <v>9.26</v>
      </c>
      <c r="C442" s="6">
        <v>0.4067</v>
      </c>
      <c r="D442" s="6">
        <f t="shared" si="9"/>
        <v>0.1067</v>
      </c>
      <c r="E442" s="5">
        <v>0.7433</v>
      </c>
      <c r="F442" s="5">
        <v>9.038839669</v>
      </c>
      <c r="G442" s="6">
        <f t="shared" si="10"/>
        <v>1907.125</v>
      </c>
      <c r="H442" s="7">
        <f>H441*11/12+H453*1/12</f>
        <v>3.686666667</v>
      </c>
      <c r="I442" s="6">
        <f t="shared" si="1"/>
        <v>312.1553322</v>
      </c>
      <c r="J442" s="6">
        <f t="shared" si="2"/>
        <v>13.70988916</v>
      </c>
      <c r="K442" s="8">
        <f t="shared" si="11"/>
        <v>1881.924271</v>
      </c>
      <c r="L442" s="6">
        <f t="shared" si="12"/>
        <v>25.05670178</v>
      </c>
      <c r="M442" s="8">
        <f t="shared" si="3"/>
        <v>151.0620206</v>
      </c>
      <c r="N442" s="29">
        <f t="shared" si="14"/>
        <v>16.21707129</v>
      </c>
      <c r="O442" s="9"/>
      <c r="P442" s="10">
        <f t="shared" si="15"/>
        <v>19.40925215</v>
      </c>
      <c r="Q442" s="10"/>
      <c r="R442" s="31">
        <f t="shared" si="16"/>
        <v>0.05879901161</v>
      </c>
      <c r="S442" s="7">
        <f t="shared" si="4"/>
        <v>1.00169072</v>
      </c>
      <c r="T442" s="7">
        <f t="shared" si="13"/>
        <v>6.233983708</v>
      </c>
      <c r="U442" s="13">
        <f t="shared" si="5"/>
        <v>0.02155524501</v>
      </c>
      <c r="V442" s="13">
        <f t="shared" si="6"/>
        <v>0.007355333813</v>
      </c>
      <c r="W442" s="13">
        <f t="shared" si="7"/>
        <v>0.01419991119</v>
      </c>
      <c r="X442" s="13">
        <f t="shared" si="8"/>
        <v>-0.00004270609207</v>
      </c>
      <c r="Y442" s="14"/>
      <c r="Z442" s="30"/>
      <c r="AA442" s="30"/>
    </row>
    <row r="443" ht="12.75" customHeight="1">
      <c r="A443" s="4">
        <v>1907.03</v>
      </c>
      <c r="B443" s="5">
        <v>8.35</v>
      </c>
      <c r="C443" s="6">
        <v>0.41</v>
      </c>
      <c r="D443" s="6">
        <f t="shared" si="9"/>
        <v>-0.5</v>
      </c>
      <c r="E443" s="5">
        <v>0.735</v>
      </c>
      <c r="F443" s="5">
        <v>8.94367438</v>
      </c>
      <c r="G443" s="6">
        <f t="shared" si="10"/>
        <v>1907.208333</v>
      </c>
      <c r="H443" s="7">
        <f>H441*10/12+H453*2/12</f>
        <v>3.703333333</v>
      </c>
      <c r="I443" s="6">
        <f t="shared" si="1"/>
        <v>284.4742431</v>
      </c>
      <c r="J443" s="6">
        <f t="shared" si="2"/>
        <v>13.96819637</v>
      </c>
      <c r="K443" s="8">
        <f t="shared" si="11"/>
        <v>1722.057955</v>
      </c>
      <c r="L443" s="6">
        <f t="shared" si="12"/>
        <v>25.04054715</v>
      </c>
      <c r="M443" s="8">
        <f t="shared" si="3"/>
        <v>151.582347</v>
      </c>
      <c r="N443" s="29">
        <f t="shared" si="14"/>
        <v>14.68754526</v>
      </c>
      <c r="O443" s="9"/>
      <c r="P443" s="10">
        <f t="shared" si="15"/>
        <v>17.59725477</v>
      </c>
      <c r="Q443" s="10"/>
      <c r="R443" s="31">
        <f t="shared" si="16"/>
        <v>0.06395998613</v>
      </c>
      <c r="S443" s="7">
        <f t="shared" si="4"/>
        <v>1.001705687</v>
      </c>
      <c r="T443" s="7">
        <f t="shared" si="13"/>
        <v>6.310968567</v>
      </c>
      <c r="U443" s="13">
        <f t="shared" si="5"/>
        <v>0.03436354461</v>
      </c>
      <c r="V443" s="13">
        <f t="shared" si="6"/>
        <v>0.006246707889</v>
      </c>
      <c r="W443" s="13">
        <f t="shared" si="7"/>
        <v>0.02811683672</v>
      </c>
      <c r="X443" s="13">
        <f t="shared" si="8"/>
        <v>-0.00004154273974</v>
      </c>
      <c r="Y443" s="14"/>
      <c r="Z443" s="30"/>
      <c r="AA443" s="30"/>
    </row>
    <row r="444" ht="12.75" customHeight="1">
      <c r="A444" s="4">
        <v>1907.04</v>
      </c>
      <c r="B444" s="5">
        <v>8.39</v>
      </c>
      <c r="C444" s="6">
        <v>0.4133</v>
      </c>
      <c r="D444" s="6">
        <f t="shared" si="9"/>
        <v>0.4533</v>
      </c>
      <c r="E444" s="5">
        <v>0.7267</v>
      </c>
      <c r="F444" s="5">
        <v>8.94367438</v>
      </c>
      <c r="G444" s="6">
        <f t="shared" si="10"/>
        <v>1907.291667</v>
      </c>
      <c r="H444" s="7">
        <f>H441*9/12+H453*3/12</f>
        <v>3.72</v>
      </c>
      <c r="I444" s="6">
        <f t="shared" si="1"/>
        <v>285.836994</v>
      </c>
      <c r="J444" s="6">
        <f t="shared" si="2"/>
        <v>14.08062332</v>
      </c>
      <c r="K444" s="8">
        <f t="shared" si="11"/>
        <v>1737.410394</v>
      </c>
      <c r="L444" s="6">
        <f t="shared" si="12"/>
        <v>24.75777634</v>
      </c>
      <c r="M444" s="8">
        <f t="shared" si="3"/>
        <v>150.4858323</v>
      </c>
      <c r="N444" s="29">
        <f t="shared" si="14"/>
        <v>14.66970991</v>
      </c>
      <c r="O444" s="9"/>
      <c r="P444" s="10">
        <f t="shared" si="15"/>
        <v>17.59427767</v>
      </c>
      <c r="Q444" s="10"/>
      <c r="R444" s="31">
        <f t="shared" si="16"/>
        <v>0.06540754955</v>
      </c>
      <c r="S444" s="7">
        <f t="shared" si="4"/>
        <v>1.001720652</v>
      </c>
      <c r="T444" s="7">
        <f t="shared" si="13"/>
        <v>6.321733102</v>
      </c>
      <c r="U444" s="13">
        <f t="shared" si="5"/>
        <v>0.02742050728</v>
      </c>
      <c r="V444" s="13">
        <f t="shared" si="6"/>
        <v>0.001307572191</v>
      </c>
      <c r="W444" s="13">
        <f t="shared" si="7"/>
        <v>0.02611293509</v>
      </c>
      <c r="X444" s="13">
        <f t="shared" si="8"/>
        <v>-0.00004037986511</v>
      </c>
      <c r="Y444" s="14"/>
      <c r="Z444" s="30"/>
      <c r="AA444" s="30"/>
    </row>
    <row r="445" ht="12.75" customHeight="1">
      <c r="A445" s="4">
        <v>1907.05</v>
      </c>
      <c r="B445" s="5">
        <v>8.1</v>
      </c>
      <c r="C445" s="6">
        <v>0.4167</v>
      </c>
      <c r="D445" s="6">
        <f t="shared" si="9"/>
        <v>0.1267</v>
      </c>
      <c r="E445" s="5">
        <v>0.7183</v>
      </c>
      <c r="F445" s="5">
        <v>9.134004959</v>
      </c>
      <c r="G445" s="6">
        <f t="shared" si="10"/>
        <v>1907.375</v>
      </c>
      <c r="H445" s="7">
        <f>H441*8/12+H453*4/12</f>
        <v>3.736666667</v>
      </c>
      <c r="I445" s="6">
        <f t="shared" si="1"/>
        <v>270.2067725</v>
      </c>
      <c r="J445" s="6">
        <f t="shared" si="2"/>
        <v>13.9006373</v>
      </c>
      <c r="K445" s="8">
        <f t="shared" si="11"/>
        <v>1649.445865</v>
      </c>
      <c r="L445" s="6">
        <f t="shared" si="12"/>
        <v>23.96166971</v>
      </c>
      <c r="M445" s="8">
        <f t="shared" si="3"/>
        <v>146.2712302</v>
      </c>
      <c r="N445" s="29">
        <f t="shared" si="14"/>
        <v>13.79010715</v>
      </c>
      <c r="O445" s="9"/>
      <c r="P445" s="10">
        <f t="shared" si="15"/>
        <v>16.55934393</v>
      </c>
      <c r="Q445" s="10"/>
      <c r="R445" s="31">
        <f t="shared" si="16"/>
        <v>0.07332950822</v>
      </c>
      <c r="S445" s="7">
        <f t="shared" si="4"/>
        <v>1.001735616</v>
      </c>
      <c r="T445" s="7">
        <f t="shared" si="13"/>
        <v>6.200654311</v>
      </c>
      <c r="U445" s="13">
        <f t="shared" si="5"/>
        <v>0.02819935411</v>
      </c>
      <c r="V445" s="13">
        <f t="shared" si="6"/>
        <v>0.001798892601</v>
      </c>
      <c r="W445" s="13">
        <f t="shared" si="7"/>
        <v>0.02640046151</v>
      </c>
      <c r="X445" s="13">
        <f t="shared" si="8"/>
        <v>-0.00003921746711</v>
      </c>
      <c r="Y445" s="14"/>
      <c r="Z445" s="30"/>
      <c r="AA445" s="30"/>
    </row>
    <row r="446" ht="12.75" customHeight="1">
      <c r="A446" s="4">
        <v>1907.06</v>
      </c>
      <c r="B446" s="5">
        <v>7.84</v>
      </c>
      <c r="C446" s="6">
        <v>0.42</v>
      </c>
      <c r="D446" s="6">
        <f t="shared" si="9"/>
        <v>0.16</v>
      </c>
      <c r="E446" s="5">
        <v>0.71</v>
      </c>
      <c r="F446" s="5">
        <v>9.229089256</v>
      </c>
      <c r="G446" s="6">
        <f t="shared" si="10"/>
        <v>1907.458333</v>
      </c>
      <c r="H446" s="7">
        <f>H441*7/12+H453*5/12</f>
        <v>3.753333333</v>
      </c>
      <c r="I446" s="6">
        <f t="shared" si="1"/>
        <v>258.8389747</v>
      </c>
      <c r="J446" s="6">
        <f t="shared" si="2"/>
        <v>13.86637364</v>
      </c>
      <c r="K446" s="8">
        <f t="shared" si="11"/>
        <v>1587.106269</v>
      </c>
      <c r="L446" s="6">
        <f t="shared" si="12"/>
        <v>23.44077449</v>
      </c>
      <c r="M446" s="8">
        <f t="shared" si="3"/>
        <v>143.7302871</v>
      </c>
      <c r="N446" s="29">
        <f t="shared" si="14"/>
        <v>13.14426995</v>
      </c>
      <c r="O446" s="9"/>
      <c r="P446" s="10">
        <f t="shared" si="15"/>
        <v>15.80605611</v>
      </c>
      <c r="Q446" s="10"/>
      <c r="R446" s="31">
        <f t="shared" si="16"/>
        <v>0.07780157556</v>
      </c>
      <c r="S446" s="7">
        <f t="shared" si="4"/>
        <v>1.001750579</v>
      </c>
      <c r="T446" s="7">
        <f t="shared" si="13"/>
        <v>6.147422072</v>
      </c>
      <c r="U446" s="13">
        <f t="shared" si="5"/>
        <v>0.03323750722</v>
      </c>
      <c r="V446" s="13">
        <f t="shared" si="6"/>
        <v>0.00124402418</v>
      </c>
      <c r="W446" s="13">
        <f t="shared" si="7"/>
        <v>0.03199348304</v>
      </c>
      <c r="X446" s="13">
        <f t="shared" si="8"/>
        <v>-0.00003805554472</v>
      </c>
      <c r="Y446" s="14"/>
      <c r="Z446" s="30"/>
      <c r="AA446" s="30"/>
    </row>
    <row r="447" ht="12.75" customHeight="1">
      <c r="A447" s="4">
        <v>1907.07</v>
      </c>
      <c r="B447" s="5">
        <v>8.14</v>
      </c>
      <c r="C447" s="6">
        <v>0.4233</v>
      </c>
      <c r="D447" s="6">
        <f t="shared" si="9"/>
        <v>0.7233</v>
      </c>
      <c r="E447" s="5">
        <v>0.7017</v>
      </c>
      <c r="F447" s="5">
        <v>9.229089256</v>
      </c>
      <c r="G447" s="6">
        <f t="shared" si="10"/>
        <v>1907.541667</v>
      </c>
      <c r="H447" s="7">
        <f>H441*6/12+H453*6/12</f>
        <v>3.77</v>
      </c>
      <c r="I447" s="6">
        <f t="shared" si="1"/>
        <v>268.7435273</v>
      </c>
      <c r="J447" s="6">
        <f t="shared" si="2"/>
        <v>13.97532372</v>
      </c>
      <c r="K447" s="8">
        <f t="shared" si="11"/>
        <v>1654.978342</v>
      </c>
      <c r="L447" s="6">
        <f t="shared" si="12"/>
        <v>23.16674853</v>
      </c>
      <c r="M447" s="8">
        <f t="shared" si="3"/>
        <v>142.6656391</v>
      </c>
      <c r="N447" s="29">
        <f t="shared" si="14"/>
        <v>13.58500736</v>
      </c>
      <c r="O447" s="9"/>
      <c r="P447" s="10">
        <f t="shared" si="15"/>
        <v>16.35709805</v>
      </c>
      <c r="Q447" s="10"/>
      <c r="R447" s="31">
        <f t="shared" si="16"/>
        <v>0.07516669062</v>
      </c>
      <c r="S447" s="7">
        <f t="shared" si="4"/>
        <v>1.001765541</v>
      </c>
      <c r="T447" s="7">
        <f t="shared" si="13"/>
        <v>6.158183622</v>
      </c>
      <c r="U447" s="13">
        <f t="shared" si="5"/>
        <v>0.02824808195</v>
      </c>
      <c r="V447" s="13">
        <f t="shared" si="6"/>
        <v>0.0027594136</v>
      </c>
      <c r="W447" s="13">
        <f t="shared" si="7"/>
        <v>0.02548866835</v>
      </c>
      <c r="X447" s="13">
        <f t="shared" si="8"/>
        <v>-0.00003689409688</v>
      </c>
      <c r="Y447" s="14"/>
      <c r="Z447" s="30"/>
      <c r="AA447" s="30"/>
    </row>
    <row r="448" ht="12.75" customHeight="1">
      <c r="A448" s="4">
        <v>1907.08</v>
      </c>
      <c r="B448" s="5">
        <v>7.53</v>
      </c>
      <c r="C448" s="6">
        <v>0.4267</v>
      </c>
      <c r="D448" s="6">
        <f t="shared" si="9"/>
        <v>-0.1833</v>
      </c>
      <c r="E448" s="5">
        <v>0.6933</v>
      </c>
      <c r="F448" s="5">
        <v>9.229089256</v>
      </c>
      <c r="G448" s="6">
        <f t="shared" si="10"/>
        <v>1907.625</v>
      </c>
      <c r="H448" s="7">
        <f>H441*5/12+H453*7/12</f>
        <v>3.786666667</v>
      </c>
      <c r="I448" s="6">
        <f t="shared" si="1"/>
        <v>248.6042703</v>
      </c>
      <c r="J448" s="6">
        <f t="shared" si="2"/>
        <v>14.08757532</v>
      </c>
      <c r="K448" s="8">
        <f t="shared" si="11"/>
        <v>1538.186141</v>
      </c>
      <c r="L448" s="6">
        <f t="shared" si="12"/>
        <v>22.88942106</v>
      </c>
      <c r="M448" s="8">
        <f t="shared" si="3"/>
        <v>141.6234331</v>
      </c>
      <c r="N448" s="29">
        <f t="shared" si="14"/>
        <v>12.5134716</v>
      </c>
      <c r="O448" s="9"/>
      <c r="P448" s="10">
        <f t="shared" si="15"/>
        <v>15.09200728</v>
      </c>
      <c r="Q448" s="10"/>
      <c r="R448" s="31">
        <f t="shared" si="16"/>
        <v>0.07669387939</v>
      </c>
      <c r="S448" s="7">
        <f t="shared" si="4"/>
        <v>1.001780502</v>
      </c>
      <c r="T448" s="7">
        <f t="shared" si="13"/>
        <v>6.169056151</v>
      </c>
      <c r="U448" s="13">
        <f t="shared" si="5"/>
        <v>0.03174517643</v>
      </c>
      <c r="V448" s="13">
        <f t="shared" si="6"/>
        <v>0.001168982705</v>
      </c>
      <c r="W448" s="13">
        <f t="shared" si="7"/>
        <v>0.03057619373</v>
      </c>
      <c r="X448" s="13">
        <f t="shared" si="8"/>
        <v>-0.00003573312256</v>
      </c>
      <c r="Y448" s="14"/>
      <c r="Z448" s="30"/>
      <c r="AA448" s="30"/>
    </row>
    <row r="449" ht="12.75" customHeight="1">
      <c r="A449" s="4">
        <v>1907.09</v>
      </c>
      <c r="B449" s="5">
        <v>7.45</v>
      </c>
      <c r="C449" s="6">
        <v>0.43</v>
      </c>
      <c r="D449" s="6">
        <f t="shared" si="9"/>
        <v>0.35</v>
      </c>
      <c r="E449" s="5">
        <v>0.685</v>
      </c>
      <c r="F449" s="5">
        <v>9.229089256</v>
      </c>
      <c r="G449" s="6">
        <f t="shared" si="10"/>
        <v>1907.708333</v>
      </c>
      <c r="H449" s="7">
        <f>H441*4/12+H453*8/12</f>
        <v>3.803333333</v>
      </c>
      <c r="I449" s="6">
        <f t="shared" si="1"/>
        <v>245.9630563</v>
      </c>
      <c r="J449" s="6">
        <f t="shared" si="2"/>
        <v>14.1965254</v>
      </c>
      <c r="K449" s="8">
        <f t="shared" si="11"/>
        <v>1529.164022</v>
      </c>
      <c r="L449" s="6">
        <f t="shared" si="12"/>
        <v>22.61539511</v>
      </c>
      <c r="M449" s="8">
        <f t="shared" si="3"/>
        <v>140.6009872</v>
      </c>
      <c r="N449" s="29">
        <f t="shared" si="14"/>
        <v>12.32856966</v>
      </c>
      <c r="O449" s="9"/>
      <c r="P449" s="10">
        <f t="shared" si="15"/>
        <v>14.89554793</v>
      </c>
      <c r="Q449" s="10"/>
      <c r="R449" s="31">
        <f t="shared" si="16"/>
        <v>0.0747736533</v>
      </c>
      <c r="S449" s="7">
        <f t="shared" si="4"/>
        <v>1.001795462</v>
      </c>
      <c r="T449" s="7">
        <f t="shared" si="13"/>
        <v>6.180040169</v>
      </c>
      <c r="U449" s="13">
        <f t="shared" si="5"/>
        <v>0.02562799542</v>
      </c>
      <c r="V449" s="13">
        <f t="shared" si="6"/>
        <v>-0.001148241827</v>
      </c>
      <c r="W449" s="13">
        <f t="shared" si="7"/>
        <v>0.02677623725</v>
      </c>
      <c r="X449" s="13">
        <f t="shared" si="8"/>
        <v>-0.00003457262073</v>
      </c>
      <c r="Y449" s="14"/>
      <c r="Z449" s="30"/>
      <c r="AA449" s="30"/>
    </row>
    <row r="450" ht="12.75" customHeight="1">
      <c r="A450" s="4">
        <v>1907.1</v>
      </c>
      <c r="B450" s="5">
        <v>6.64</v>
      </c>
      <c r="C450" s="6">
        <v>0.4333</v>
      </c>
      <c r="D450" s="6">
        <f t="shared" si="9"/>
        <v>-0.3767</v>
      </c>
      <c r="E450" s="5">
        <v>0.6767</v>
      </c>
      <c r="F450" s="5">
        <v>9.324254545</v>
      </c>
      <c r="G450" s="6">
        <f t="shared" si="10"/>
        <v>1907.791667</v>
      </c>
      <c r="H450" s="7">
        <f>H441*3/12+H453*9/12</f>
        <v>3.82</v>
      </c>
      <c r="I450" s="6">
        <f t="shared" si="1"/>
        <v>216.9833513</v>
      </c>
      <c r="J450" s="6">
        <f t="shared" si="2"/>
        <v>14.1594708</v>
      </c>
      <c r="K450" s="8">
        <f t="shared" si="11"/>
        <v>1356.33166</v>
      </c>
      <c r="L450" s="6">
        <f t="shared" si="12"/>
        <v>22.11334847</v>
      </c>
      <c r="M450" s="8">
        <f t="shared" si="3"/>
        <v>138.2273545</v>
      </c>
      <c r="N450" s="29">
        <f t="shared" si="14"/>
        <v>10.83184015</v>
      </c>
      <c r="O450" s="9"/>
      <c r="P450" s="10">
        <f t="shared" si="15"/>
        <v>13.11892637</v>
      </c>
      <c r="Q450" s="10"/>
      <c r="R450" s="31">
        <f t="shared" si="16"/>
        <v>0.08833993148</v>
      </c>
      <c r="S450" s="7">
        <f t="shared" si="4"/>
        <v>1.00181042</v>
      </c>
      <c r="T450" s="7">
        <f t="shared" si="13"/>
        <v>6.127948167</v>
      </c>
      <c r="U450" s="13">
        <f t="shared" si="5"/>
        <v>0.03144193271</v>
      </c>
      <c r="V450" s="13">
        <f t="shared" si="6"/>
        <v>-0.001648814082</v>
      </c>
      <c r="W450" s="13">
        <f t="shared" si="7"/>
        <v>0.03309074679</v>
      </c>
      <c r="X450" s="13">
        <f t="shared" si="8"/>
        <v>-0.00003341259034</v>
      </c>
      <c r="Y450" s="14"/>
      <c r="Z450" s="30"/>
      <c r="AA450" s="30"/>
    </row>
    <row r="451" ht="12.75" customHeight="1">
      <c r="A451" s="4">
        <v>1907.11</v>
      </c>
      <c r="B451" s="5">
        <v>6.25</v>
      </c>
      <c r="C451" s="6">
        <v>0.4367</v>
      </c>
      <c r="D451" s="6">
        <f t="shared" si="9"/>
        <v>0.0467</v>
      </c>
      <c r="E451" s="5">
        <v>0.6683</v>
      </c>
      <c r="F451" s="5">
        <v>8.94367438</v>
      </c>
      <c r="G451" s="6">
        <f t="shared" si="10"/>
        <v>1907.875</v>
      </c>
      <c r="H451" s="7">
        <f>H441*2/12+H453*10/12</f>
        <v>3.836666667</v>
      </c>
      <c r="I451" s="6">
        <f t="shared" si="1"/>
        <v>212.9298227</v>
      </c>
      <c r="J451" s="6">
        <f t="shared" si="2"/>
        <v>14.87783257</v>
      </c>
      <c r="K451" s="8">
        <f t="shared" si="11"/>
        <v>1338.743569</v>
      </c>
      <c r="L451" s="6">
        <f t="shared" si="12"/>
        <v>22.76816008</v>
      </c>
      <c r="M451" s="8">
        <f t="shared" si="3"/>
        <v>143.1491723</v>
      </c>
      <c r="N451" s="29">
        <f t="shared" si="14"/>
        <v>10.59117756</v>
      </c>
      <c r="O451" s="9"/>
      <c r="P451" s="10">
        <f t="shared" si="15"/>
        <v>12.86325662</v>
      </c>
      <c r="Q451" s="10"/>
      <c r="R451" s="31">
        <f t="shared" si="16"/>
        <v>0.08597017044</v>
      </c>
      <c r="S451" s="7">
        <f t="shared" si="4"/>
        <v>1.001825378</v>
      </c>
      <c r="T451" s="7">
        <f t="shared" si="13"/>
        <v>6.40027699</v>
      </c>
      <c r="U451" s="13">
        <f t="shared" si="5"/>
        <v>0.02466179658</v>
      </c>
      <c r="V451" s="13">
        <f t="shared" si="6"/>
        <v>-0.00583375635</v>
      </c>
      <c r="W451" s="13">
        <f t="shared" si="7"/>
        <v>0.03049555293</v>
      </c>
      <c r="X451" s="13">
        <f t="shared" si="8"/>
        <v>-0.00003225303038</v>
      </c>
      <c r="Y451" s="14"/>
      <c r="Z451" s="30"/>
      <c r="AA451" s="30"/>
    </row>
    <row r="452" ht="12.75" customHeight="1">
      <c r="A452" s="4">
        <v>1907.12</v>
      </c>
      <c r="B452" s="5">
        <v>6.57</v>
      </c>
      <c r="C452" s="6">
        <v>0.44</v>
      </c>
      <c r="D452" s="6">
        <f t="shared" si="9"/>
        <v>0.76</v>
      </c>
      <c r="E452" s="5">
        <v>0.66</v>
      </c>
      <c r="F452" s="5">
        <v>8.753424793</v>
      </c>
      <c r="G452" s="6">
        <f t="shared" si="10"/>
        <v>1907.958333</v>
      </c>
      <c r="H452" s="7">
        <f>H441*1/12+H453*11/12</f>
        <v>3.853333333</v>
      </c>
      <c r="I452" s="6">
        <f t="shared" si="1"/>
        <v>228.6966584</v>
      </c>
      <c r="J452" s="6">
        <f t="shared" si="2"/>
        <v>15.31606236</v>
      </c>
      <c r="K452" s="8">
        <f t="shared" si="11"/>
        <v>1445.898309</v>
      </c>
      <c r="L452" s="6">
        <f t="shared" si="12"/>
        <v>22.97409354</v>
      </c>
      <c r="M452" s="8">
        <f t="shared" si="3"/>
        <v>145.2500585</v>
      </c>
      <c r="N452" s="29">
        <f t="shared" si="14"/>
        <v>11.33330624</v>
      </c>
      <c r="O452" s="9"/>
      <c r="P452" s="10">
        <f t="shared" si="15"/>
        <v>13.79821409</v>
      </c>
      <c r="Q452" s="10"/>
      <c r="R452" s="31">
        <f t="shared" si="16"/>
        <v>0.07740870289</v>
      </c>
      <c r="S452" s="7">
        <f t="shared" si="4"/>
        <v>1.001840334</v>
      </c>
      <c r="T452" s="7">
        <f t="shared" si="13"/>
        <v>6.551319392</v>
      </c>
      <c r="U452" s="13">
        <f t="shared" si="5"/>
        <v>0.01264481862</v>
      </c>
      <c r="V452" s="13">
        <f t="shared" si="6"/>
        <v>-0.009458836614</v>
      </c>
      <c r="W452" s="13">
        <f t="shared" si="7"/>
        <v>0.02210365524</v>
      </c>
      <c r="X452" s="13">
        <f t="shared" si="8"/>
        <v>-0.0000310939398</v>
      </c>
      <c r="Y452" s="14"/>
      <c r="Z452" s="30"/>
      <c r="AA452" s="30"/>
    </row>
    <row r="453" ht="12.75" customHeight="1">
      <c r="A453" s="4">
        <v>1908.01</v>
      </c>
      <c r="B453" s="5">
        <v>6.85</v>
      </c>
      <c r="C453" s="6">
        <v>0.4367</v>
      </c>
      <c r="D453" s="6">
        <f t="shared" si="9"/>
        <v>0.7167</v>
      </c>
      <c r="E453" s="5">
        <v>0.6533</v>
      </c>
      <c r="F453" s="5">
        <v>8.658259504</v>
      </c>
      <c r="G453" s="6">
        <f t="shared" si="10"/>
        <v>1908.041667</v>
      </c>
      <c r="H453" s="7">
        <v>3.87</v>
      </c>
      <c r="I453" s="6">
        <f t="shared" si="1"/>
        <v>241.0640382</v>
      </c>
      <c r="J453" s="6">
        <f t="shared" si="2"/>
        <v>15.36827233</v>
      </c>
      <c r="K453" s="8">
        <f t="shared" si="11"/>
        <v>1532.186059</v>
      </c>
      <c r="L453" s="6">
        <f t="shared" si="12"/>
        <v>22.9908228</v>
      </c>
      <c r="M453" s="8">
        <f t="shared" si="3"/>
        <v>146.1280515</v>
      </c>
      <c r="N453" s="29">
        <f t="shared" si="14"/>
        <v>11.90296863</v>
      </c>
      <c r="O453" s="9"/>
      <c r="P453" s="10">
        <f t="shared" si="15"/>
        <v>14.52235236</v>
      </c>
      <c r="Q453" s="10"/>
      <c r="R453" s="31">
        <f t="shared" si="16"/>
        <v>0.0718963826</v>
      </c>
      <c r="S453" s="7">
        <f t="shared" si="4"/>
        <v>1.00397925</v>
      </c>
      <c r="T453" s="7">
        <f t="shared" si="13"/>
        <v>6.635515861</v>
      </c>
      <c r="U453" s="13">
        <f t="shared" si="5"/>
        <v>0.01130383699</v>
      </c>
      <c r="V453" s="13">
        <f t="shared" si="6"/>
        <v>-0.01271273213</v>
      </c>
      <c r="W453" s="13">
        <f t="shared" si="7"/>
        <v>0.02401656913</v>
      </c>
      <c r="X453" s="13">
        <f t="shared" si="8"/>
        <v>0.00002924466598</v>
      </c>
      <c r="Y453" s="14"/>
      <c r="Z453" s="30"/>
      <c r="AA453" s="30"/>
    </row>
    <row r="454" ht="12.75" customHeight="1">
      <c r="A454" s="4">
        <v>1908.02</v>
      </c>
      <c r="B454" s="5">
        <v>6.6</v>
      </c>
      <c r="C454" s="6">
        <v>0.4333</v>
      </c>
      <c r="D454" s="6">
        <f t="shared" si="9"/>
        <v>0.1833</v>
      </c>
      <c r="E454" s="5">
        <v>0.6467</v>
      </c>
      <c r="F454" s="5">
        <v>8.563094215</v>
      </c>
      <c r="G454" s="6">
        <f t="shared" si="10"/>
        <v>1908.125</v>
      </c>
      <c r="H454" s="7">
        <f>H453*11/12+H465*1/12</f>
        <v>3.860833333</v>
      </c>
      <c r="I454" s="6">
        <f t="shared" si="1"/>
        <v>234.8473518</v>
      </c>
      <c r="J454" s="6">
        <f t="shared" si="2"/>
        <v>15.41808448</v>
      </c>
      <c r="K454" s="8">
        <f t="shared" si="11"/>
        <v>1500.839593</v>
      </c>
      <c r="L454" s="6">
        <f t="shared" si="12"/>
        <v>23.01148219</v>
      </c>
      <c r="M454" s="8">
        <f t="shared" si="3"/>
        <v>147.0595401</v>
      </c>
      <c r="N454" s="29">
        <f t="shared" si="14"/>
        <v>11.5548463</v>
      </c>
      <c r="O454" s="9"/>
      <c r="P454" s="10">
        <f t="shared" si="15"/>
        <v>14.12921458</v>
      </c>
      <c r="Q454" s="10"/>
      <c r="R454" s="31">
        <f t="shared" si="16"/>
        <v>0.07193161673</v>
      </c>
      <c r="S454" s="7">
        <f t="shared" si="4"/>
        <v>1.003971934</v>
      </c>
      <c r="T454" s="7">
        <f t="shared" si="13"/>
        <v>6.735956978</v>
      </c>
      <c r="U454" s="13">
        <f t="shared" si="5"/>
        <v>0.01648449627</v>
      </c>
      <c r="V454" s="13">
        <f t="shared" si="6"/>
        <v>-0.0144761435</v>
      </c>
      <c r="W454" s="13">
        <f t="shared" si="7"/>
        <v>0.03096063977</v>
      </c>
      <c r="X454" s="13">
        <f t="shared" si="8"/>
        <v>0.00002950176783</v>
      </c>
      <c r="Y454" s="14"/>
      <c r="Z454" s="30"/>
      <c r="AA454" s="30"/>
    </row>
    <row r="455" ht="12.75" customHeight="1">
      <c r="A455" s="4">
        <v>1908.03</v>
      </c>
      <c r="B455" s="5">
        <v>6.87</v>
      </c>
      <c r="C455" s="6">
        <v>0.43</v>
      </c>
      <c r="D455" s="6">
        <f t="shared" si="9"/>
        <v>0.7</v>
      </c>
      <c r="E455" s="5">
        <v>0.64</v>
      </c>
      <c r="F455" s="5">
        <v>8.563094215</v>
      </c>
      <c r="G455" s="6">
        <f t="shared" si="10"/>
        <v>1908.208333</v>
      </c>
      <c r="H455" s="7">
        <f>H453*10/12+H465*2/12</f>
        <v>3.851666667</v>
      </c>
      <c r="I455" s="6">
        <f t="shared" si="1"/>
        <v>244.4547435</v>
      </c>
      <c r="J455" s="6">
        <f t="shared" si="2"/>
        <v>15.3006608</v>
      </c>
      <c r="K455" s="8">
        <f t="shared" si="11"/>
        <v>1570.386074</v>
      </c>
      <c r="L455" s="6">
        <f t="shared" si="12"/>
        <v>22.77307654</v>
      </c>
      <c r="M455" s="8">
        <f t="shared" si="3"/>
        <v>146.2950637</v>
      </c>
      <c r="N455" s="29">
        <f t="shared" si="14"/>
        <v>11.98466266</v>
      </c>
      <c r="O455" s="9"/>
      <c r="P455" s="10">
        <f t="shared" si="15"/>
        <v>14.6837235</v>
      </c>
      <c r="Q455" s="10"/>
      <c r="R455" s="31">
        <f t="shared" si="16"/>
        <v>0.06891948886</v>
      </c>
      <c r="S455" s="7">
        <f t="shared" si="4"/>
        <v>1.003964619</v>
      </c>
      <c r="T455" s="7">
        <f t="shared" si="13"/>
        <v>6.762711756</v>
      </c>
      <c r="U455" s="13">
        <f t="shared" si="5"/>
        <v>0.01130878867</v>
      </c>
      <c r="V455" s="13">
        <f t="shared" si="6"/>
        <v>-0.01374535499</v>
      </c>
      <c r="W455" s="13">
        <f t="shared" si="7"/>
        <v>0.02505414366</v>
      </c>
      <c r="X455" s="13">
        <f t="shared" si="8"/>
        <v>0.00002975885837</v>
      </c>
      <c r="Y455" s="14"/>
      <c r="Z455" s="30"/>
      <c r="AA455" s="30"/>
    </row>
    <row r="456" ht="12.75" customHeight="1">
      <c r="A456" s="4">
        <v>1908.04</v>
      </c>
      <c r="B456" s="5">
        <v>7.24</v>
      </c>
      <c r="C456" s="6">
        <v>0.4267</v>
      </c>
      <c r="D456" s="6">
        <f t="shared" si="9"/>
        <v>0.7967</v>
      </c>
      <c r="E456" s="5">
        <v>0.6333</v>
      </c>
      <c r="F456" s="5">
        <v>8.658259504</v>
      </c>
      <c r="G456" s="6">
        <f t="shared" si="10"/>
        <v>1908.291667</v>
      </c>
      <c r="H456" s="7">
        <f>H453*9/12+H465*3/12</f>
        <v>3.8425</v>
      </c>
      <c r="I456" s="6">
        <f t="shared" si="1"/>
        <v>254.7888521</v>
      </c>
      <c r="J456" s="6">
        <f t="shared" si="2"/>
        <v>15.01635403</v>
      </c>
      <c r="K456" s="8">
        <f t="shared" si="11"/>
        <v>1644.81156</v>
      </c>
      <c r="L456" s="6">
        <f t="shared" si="12"/>
        <v>22.28698619</v>
      </c>
      <c r="M456" s="8">
        <f t="shared" si="3"/>
        <v>143.8755747</v>
      </c>
      <c r="N456" s="29">
        <f t="shared" si="14"/>
        <v>12.44888916</v>
      </c>
      <c r="O456" s="9"/>
      <c r="P456" s="10">
        <f t="shared" si="15"/>
        <v>15.27796068</v>
      </c>
      <c r="Q456" s="10"/>
      <c r="R456" s="31">
        <f t="shared" si="16"/>
        <v>0.06703198778</v>
      </c>
      <c r="S456" s="7">
        <f t="shared" si="4"/>
        <v>1.003957303</v>
      </c>
      <c r="T456" s="7">
        <f t="shared" si="13"/>
        <v>6.714897829</v>
      </c>
      <c r="U456" s="13">
        <f t="shared" si="5"/>
        <v>0.004991112678</v>
      </c>
      <c r="V456" s="13">
        <f t="shared" si="6"/>
        <v>-0.01402491146</v>
      </c>
      <c r="W456" s="13">
        <f t="shared" si="7"/>
        <v>0.01901602414</v>
      </c>
      <c r="X456" s="13">
        <f t="shared" si="8"/>
        <v>0.00003001593761</v>
      </c>
      <c r="Y456" s="14"/>
      <c r="Z456" s="30"/>
      <c r="AA456" s="30"/>
    </row>
    <row r="457" ht="12.75" customHeight="1">
      <c r="A457" s="4">
        <v>1908.05</v>
      </c>
      <c r="B457" s="5">
        <v>7.63</v>
      </c>
      <c r="C457" s="6">
        <v>0.4233</v>
      </c>
      <c r="D457" s="6">
        <f t="shared" si="9"/>
        <v>0.8133</v>
      </c>
      <c r="E457" s="5">
        <v>0.6267</v>
      </c>
      <c r="F457" s="5">
        <v>8.658259504</v>
      </c>
      <c r="G457" s="6">
        <f t="shared" si="10"/>
        <v>1908.375</v>
      </c>
      <c r="H457" s="7">
        <f>H453*8/12+H465*4/12</f>
        <v>3.833333333</v>
      </c>
      <c r="I457" s="6">
        <f t="shared" si="1"/>
        <v>268.5136659</v>
      </c>
      <c r="J457" s="6">
        <f t="shared" si="2"/>
        <v>14.89670181</v>
      </c>
      <c r="K457" s="8">
        <f t="shared" si="11"/>
        <v>1741.4272</v>
      </c>
      <c r="L457" s="6">
        <f t="shared" si="12"/>
        <v>22.05472011</v>
      </c>
      <c r="M457" s="8">
        <f t="shared" si="3"/>
        <v>143.034394</v>
      </c>
      <c r="N457" s="29">
        <f t="shared" si="14"/>
        <v>13.07845136</v>
      </c>
      <c r="O457" s="9"/>
      <c r="P457" s="10">
        <f t="shared" si="15"/>
        <v>16.07317955</v>
      </c>
      <c r="Q457" s="10"/>
      <c r="R457" s="31">
        <f t="shared" si="16"/>
        <v>0.05630417127</v>
      </c>
      <c r="S457" s="7">
        <f t="shared" si="4"/>
        <v>1.003949988</v>
      </c>
      <c r="T457" s="7">
        <f t="shared" si="13"/>
        <v>6.741470714</v>
      </c>
      <c r="U457" s="13">
        <f t="shared" si="5"/>
        <v>0.001035125498</v>
      </c>
      <c r="V457" s="13">
        <f t="shared" si="6"/>
        <v>-0.01605457205</v>
      </c>
      <c r="W457" s="13">
        <f t="shared" si="7"/>
        <v>0.01708969755</v>
      </c>
      <c r="X457" s="13">
        <f t="shared" si="8"/>
        <v>0.00003027300552</v>
      </c>
      <c r="Y457" s="14"/>
      <c r="Z457" s="30"/>
      <c r="AA457" s="30"/>
    </row>
    <row r="458" ht="12.75" customHeight="1">
      <c r="A458" s="4">
        <v>1908.06</v>
      </c>
      <c r="B458" s="5">
        <v>7.64</v>
      </c>
      <c r="C458" s="6">
        <v>0.42</v>
      </c>
      <c r="D458" s="6">
        <f t="shared" si="9"/>
        <v>0.43</v>
      </c>
      <c r="E458" s="5">
        <v>0.62</v>
      </c>
      <c r="F458" s="5">
        <v>8.658259504</v>
      </c>
      <c r="G458" s="6">
        <f t="shared" si="10"/>
        <v>1908.458333</v>
      </c>
      <c r="H458" s="7">
        <f>H453*7/12+H465*5/12</f>
        <v>3.824166667</v>
      </c>
      <c r="I458" s="6">
        <f t="shared" si="1"/>
        <v>268.8655842</v>
      </c>
      <c r="J458" s="6">
        <f t="shared" si="2"/>
        <v>14.78056877</v>
      </c>
      <c r="K458" s="8">
        <f t="shared" si="11"/>
        <v>1751.697741</v>
      </c>
      <c r="L458" s="6">
        <f t="shared" si="12"/>
        <v>21.81893485</v>
      </c>
      <c r="M458" s="8">
        <f t="shared" si="3"/>
        <v>142.1534816</v>
      </c>
      <c r="N458" s="29">
        <f t="shared" si="14"/>
        <v>13.05168413</v>
      </c>
      <c r="O458" s="9"/>
      <c r="P458" s="10">
        <f t="shared" si="15"/>
        <v>16.06348249</v>
      </c>
      <c r="Q458" s="10"/>
      <c r="R458" s="31">
        <f t="shared" si="16"/>
        <v>0.06350533345</v>
      </c>
      <c r="S458" s="7">
        <f t="shared" si="4"/>
        <v>1.003942673</v>
      </c>
      <c r="T458" s="7">
        <f t="shared" si="13"/>
        <v>6.768099441</v>
      </c>
      <c r="U458" s="13">
        <f t="shared" si="5"/>
        <v>-0.00008679041296</v>
      </c>
      <c r="V458" s="13">
        <f t="shared" si="6"/>
        <v>-0.01737179456</v>
      </c>
      <c r="W458" s="13">
        <f t="shared" si="7"/>
        <v>0.01728500415</v>
      </c>
      <c r="X458" s="13">
        <f t="shared" si="8"/>
        <v>0.0000305300621</v>
      </c>
      <c r="Y458" s="14"/>
      <c r="Z458" s="30"/>
      <c r="AA458" s="30"/>
    </row>
    <row r="459" ht="12.75" customHeight="1">
      <c r="A459" s="4">
        <v>1908.07</v>
      </c>
      <c r="B459" s="5">
        <v>7.92</v>
      </c>
      <c r="C459" s="6">
        <v>0.4167</v>
      </c>
      <c r="D459" s="6">
        <f t="shared" si="9"/>
        <v>0.6967</v>
      </c>
      <c r="E459" s="5">
        <v>0.6133</v>
      </c>
      <c r="F459" s="5">
        <v>8.753424793</v>
      </c>
      <c r="G459" s="6">
        <f t="shared" si="10"/>
        <v>1908.541667</v>
      </c>
      <c r="H459" s="7">
        <f>H453*6/12+H465*6/12</f>
        <v>3.815</v>
      </c>
      <c r="I459" s="6">
        <f t="shared" si="1"/>
        <v>275.6891225</v>
      </c>
      <c r="J459" s="6">
        <f t="shared" si="2"/>
        <v>14.50500724</v>
      </c>
      <c r="K459" s="8">
        <f t="shared" si="11"/>
        <v>1804.029252</v>
      </c>
      <c r="L459" s="6">
        <f t="shared" si="12"/>
        <v>21.34850238</v>
      </c>
      <c r="M459" s="8">
        <f t="shared" si="3"/>
        <v>139.6983763</v>
      </c>
      <c r="N459" s="29">
        <f t="shared" si="14"/>
        <v>13.3454871</v>
      </c>
      <c r="O459" s="9"/>
      <c r="P459" s="10">
        <f t="shared" si="15"/>
        <v>16.44441875</v>
      </c>
      <c r="Q459" s="10"/>
      <c r="R459" s="31">
        <f t="shared" si="16"/>
        <v>0.06448822844</v>
      </c>
      <c r="S459" s="7">
        <f t="shared" si="4"/>
        <v>1.003935358</v>
      </c>
      <c r="T459" s="7">
        <f t="shared" si="13"/>
        <v>6.720912461</v>
      </c>
      <c r="U459" s="13">
        <f t="shared" si="5"/>
        <v>-0.004218554887</v>
      </c>
      <c r="V459" s="13">
        <f t="shared" si="6"/>
        <v>-0.01890454406</v>
      </c>
      <c r="W459" s="13">
        <f t="shared" si="7"/>
        <v>0.01468598917</v>
      </c>
      <c r="X459" s="13">
        <f t="shared" si="8"/>
        <v>0.00003078710734</v>
      </c>
      <c r="Y459" s="14"/>
      <c r="Z459" s="30"/>
      <c r="AA459" s="30"/>
    </row>
    <row r="460" ht="12.75" customHeight="1">
      <c r="A460" s="4">
        <v>1908.08</v>
      </c>
      <c r="B460" s="5">
        <v>8.26</v>
      </c>
      <c r="C460" s="6">
        <v>0.4133</v>
      </c>
      <c r="D460" s="6">
        <f t="shared" si="9"/>
        <v>0.7533</v>
      </c>
      <c r="E460" s="5">
        <v>0.6067</v>
      </c>
      <c r="F460" s="5">
        <v>8.753424793</v>
      </c>
      <c r="G460" s="6">
        <f t="shared" si="10"/>
        <v>1908.625</v>
      </c>
      <c r="H460" s="7">
        <f>H453*5/12+H465*7/12</f>
        <v>3.805833333</v>
      </c>
      <c r="I460" s="6">
        <f t="shared" si="1"/>
        <v>287.5242616</v>
      </c>
      <c r="J460" s="6">
        <f t="shared" si="2"/>
        <v>14.38665585</v>
      </c>
      <c r="K460" s="8">
        <f t="shared" si="11"/>
        <v>1889.320125</v>
      </c>
      <c r="L460" s="6">
        <f t="shared" si="12"/>
        <v>21.11876144</v>
      </c>
      <c r="M460" s="8">
        <f t="shared" si="3"/>
        <v>138.7712494</v>
      </c>
      <c r="N460" s="29">
        <f t="shared" si="14"/>
        <v>13.8842329</v>
      </c>
      <c r="O460" s="9"/>
      <c r="P460" s="10">
        <f t="shared" si="15"/>
        <v>17.12491755</v>
      </c>
      <c r="Q460" s="10"/>
      <c r="R460" s="31">
        <f t="shared" si="16"/>
        <v>0.06167234257</v>
      </c>
      <c r="S460" s="7">
        <f t="shared" si="4"/>
        <v>1.003928043</v>
      </c>
      <c r="T460" s="7">
        <f t="shared" si="13"/>
        <v>6.747361655</v>
      </c>
      <c r="U460" s="13">
        <f t="shared" si="5"/>
        <v>-0.009175680242</v>
      </c>
      <c r="V460" s="13">
        <f t="shared" si="6"/>
        <v>-0.02080258717</v>
      </c>
      <c r="W460" s="13">
        <f t="shared" si="7"/>
        <v>0.01162690692</v>
      </c>
      <c r="X460" s="13">
        <f t="shared" si="8"/>
        <v>0.00003104414121</v>
      </c>
      <c r="Y460" s="14"/>
      <c r="Z460" s="30"/>
      <c r="AA460" s="30"/>
    </row>
    <row r="461" ht="12.75" customHeight="1">
      <c r="A461" s="4">
        <v>1908.09</v>
      </c>
      <c r="B461" s="5">
        <v>8.17</v>
      </c>
      <c r="C461" s="6">
        <v>0.41</v>
      </c>
      <c r="D461" s="6">
        <f t="shared" si="9"/>
        <v>0.32</v>
      </c>
      <c r="E461" s="5">
        <v>0.6</v>
      </c>
      <c r="F461" s="5">
        <v>8.753424793</v>
      </c>
      <c r="G461" s="6">
        <f t="shared" si="10"/>
        <v>1908.708333</v>
      </c>
      <c r="H461" s="7">
        <f>H453*4/12+H465*8/12</f>
        <v>3.796666667</v>
      </c>
      <c r="I461" s="6">
        <f t="shared" si="1"/>
        <v>284.3914307</v>
      </c>
      <c r="J461" s="6">
        <f t="shared" si="2"/>
        <v>14.27178538</v>
      </c>
      <c r="K461" s="8">
        <f t="shared" si="11"/>
        <v>1876.549297</v>
      </c>
      <c r="L461" s="6">
        <f t="shared" si="12"/>
        <v>20.88553958</v>
      </c>
      <c r="M461" s="8">
        <f t="shared" si="3"/>
        <v>137.8126779</v>
      </c>
      <c r="N461" s="29">
        <f t="shared" si="14"/>
        <v>13.70144227</v>
      </c>
      <c r="O461" s="9"/>
      <c r="P461" s="10">
        <f t="shared" si="15"/>
        <v>16.91621369</v>
      </c>
      <c r="Q461" s="10"/>
      <c r="R461" s="31">
        <f t="shared" si="16"/>
        <v>0.0627248817</v>
      </c>
      <c r="S461" s="7">
        <f t="shared" si="4"/>
        <v>1.003920728</v>
      </c>
      <c r="T461" s="7">
        <f t="shared" si="13"/>
        <v>6.773865581</v>
      </c>
      <c r="U461" s="13">
        <f t="shared" si="5"/>
        <v>-0.010284028</v>
      </c>
      <c r="V461" s="13">
        <f t="shared" si="6"/>
        <v>-0.0226596116</v>
      </c>
      <c r="W461" s="13">
        <f t="shared" si="7"/>
        <v>0.0123755836</v>
      </c>
      <c r="X461" s="13">
        <f t="shared" si="8"/>
        <v>0.00003130116372</v>
      </c>
      <c r="Y461" s="14"/>
      <c r="Z461" s="30"/>
      <c r="AA461" s="30"/>
    </row>
    <row r="462" ht="12.75" customHeight="1">
      <c r="A462" s="4">
        <v>1908.1</v>
      </c>
      <c r="B462" s="5">
        <v>8.27</v>
      </c>
      <c r="C462" s="6">
        <v>0.4067</v>
      </c>
      <c r="D462" s="6">
        <f t="shared" si="9"/>
        <v>0.5067</v>
      </c>
      <c r="E462" s="5">
        <v>0.5933</v>
      </c>
      <c r="F462" s="5">
        <v>8.848509091</v>
      </c>
      <c r="G462" s="6">
        <f t="shared" si="10"/>
        <v>1908.791667</v>
      </c>
      <c r="H462" s="7">
        <f>H453*3/12+H465*9/12</f>
        <v>3.7875</v>
      </c>
      <c r="I462" s="6">
        <f t="shared" si="1"/>
        <v>284.7789355</v>
      </c>
      <c r="J462" s="6">
        <f t="shared" si="2"/>
        <v>14.00478756</v>
      </c>
      <c r="K462" s="8">
        <f t="shared" si="11"/>
        <v>1886.807089</v>
      </c>
      <c r="L462" s="6">
        <f t="shared" si="12"/>
        <v>20.43039207</v>
      </c>
      <c r="M462" s="8">
        <f t="shared" si="3"/>
        <v>135.3618677</v>
      </c>
      <c r="N462" s="29">
        <f t="shared" si="14"/>
        <v>13.69081036</v>
      </c>
      <c r="O462" s="9"/>
      <c r="P462" s="10">
        <f t="shared" si="15"/>
        <v>16.91853242</v>
      </c>
      <c r="Q462" s="10"/>
      <c r="R462" s="31">
        <f t="shared" si="16"/>
        <v>0.06398415574</v>
      </c>
      <c r="S462" s="7">
        <f t="shared" si="4"/>
        <v>1.003913414</v>
      </c>
      <c r="T462" s="7">
        <f t="shared" si="13"/>
        <v>6.727348079</v>
      </c>
      <c r="U462" s="13">
        <f t="shared" si="5"/>
        <v>-0.007963316169</v>
      </c>
      <c r="V462" s="13">
        <f t="shared" si="6"/>
        <v>-0.02342271912</v>
      </c>
      <c r="W462" s="13">
        <f t="shared" si="7"/>
        <v>0.01545940296</v>
      </c>
      <c r="X462" s="13">
        <f t="shared" si="8"/>
        <v>0.00003155817485</v>
      </c>
      <c r="Y462" s="14"/>
      <c r="Z462" s="30"/>
      <c r="AA462" s="30"/>
    </row>
    <row r="463" ht="12.75" customHeight="1">
      <c r="A463" s="4">
        <v>1908.11</v>
      </c>
      <c r="B463" s="5">
        <v>8.83</v>
      </c>
      <c r="C463" s="6">
        <v>0.4033</v>
      </c>
      <c r="D463" s="6">
        <f t="shared" si="9"/>
        <v>0.9633</v>
      </c>
      <c r="E463" s="5">
        <v>0.5867</v>
      </c>
      <c r="F463" s="5">
        <v>8.94367438</v>
      </c>
      <c r="G463" s="6">
        <f t="shared" si="10"/>
        <v>1908.875</v>
      </c>
      <c r="H463" s="7">
        <f>H453*2/12+H465*10/12</f>
        <v>3.778333333</v>
      </c>
      <c r="I463" s="6">
        <f t="shared" si="1"/>
        <v>300.8272535</v>
      </c>
      <c r="J463" s="6">
        <f t="shared" si="2"/>
        <v>13.7399356</v>
      </c>
      <c r="K463" s="8">
        <f t="shared" si="11"/>
        <v>2000.721639</v>
      </c>
      <c r="L463" s="6">
        <f t="shared" si="12"/>
        <v>19.98814832</v>
      </c>
      <c r="M463" s="8">
        <f t="shared" si="3"/>
        <v>132.9358307</v>
      </c>
      <c r="N463" s="29">
        <f t="shared" si="14"/>
        <v>14.43501409</v>
      </c>
      <c r="O463" s="9"/>
      <c r="P463" s="10">
        <f t="shared" si="15"/>
        <v>17.8497888</v>
      </c>
      <c r="Q463" s="10"/>
      <c r="R463" s="31">
        <f t="shared" si="16"/>
        <v>0.06141129381</v>
      </c>
      <c r="S463" s="7">
        <f t="shared" si="4"/>
        <v>1.0039061</v>
      </c>
      <c r="T463" s="7">
        <f t="shared" si="13"/>
        <v>6.681812406</v>
      </c>
      <c r="U463" s="13">
        <f t="shared" si="5"/>
        <v>-0.01252534512</v>
      </c>
      <c r="V463" s="13">
        <f t="shared" si="6"/>
        <v>-0.02416105263</v>
      </c>
      <c r="W463" s="13">
        <f t="shared" si="7"/>
        <v>0.01163570751</v>
      </c>
      <c r="X463" s="13">
        <f t="shared" si="8"/>
        <v>0.00003181517459</v>
      </c>
      <c r="Y463" s="14"/>
      <c r="Z463" s="30"/>
      <c r="AA463" s="30"/>
    </row>
    <row r="464" ht="12.75" customHeight="1">
      <c r="A464" s="4">
        <v>1908.12</v>
      </c>
      <c r="B464" s="5">
        <v>9.03</v>
      </c>
      <c r="C464" s="6">
        <v>0.4</v>
      </c>
      <c r="D464" s="6">
        <f t="shared" si="9"/>
        <v>0.6</v>
      </c>
      <c r="E464" s="5">
        <v>0.58</v>
      </c>
      <c r="F464" s="5">
        <v>9.038839669</v>
      </c>
      <c r="G464" s="6">
        <f t="shared" si="10"/>
        <v>1908.958333</v>
      </c>
      <c r="H464" s="7">
        <f>H453*1/12+H465*11/12</f>
        <v>3.769166667</v>
      </c>
      <c r="I464" s="6">
        <f t="shared" si="1"/>
        <v>304.4020141</v>
      </c>
      <c r="J464" s="6">
        <f t="shared" si="2"/>
        <v>13.48403163</v>
      </c>
      <c r="K464" s="8">
        <f t="shared" si="11"/>
        <v>2031.96964</v>
      </c>
      <c r="L464" s="6">
        <f t="shared" si="12"/>
        <v>19.55184586</v>
      </c>
      <c r="M464" s="8">
        <f t="shared" si="3"/>
        <v>130.5141075</v>
      </c>
      <c r="N464" s="29">
        <f t="shared" si="14"/>
        <v>14.58248291</v>
      </c>
      <c r="O464" s="9"/>
      <c r="P464" s="10">
        <f t="shared" si="15"/>
        <v>18.042311</v>
      </c>
      <c r="Q464" s="10"/>
      <c r="R464" s="31">
        <f t="shared" si="16"/>
        <v>0.06043159933</v>
      </c>
      <c r="S464" s="7">
        <f t="shared" si="4"/>
        <v>1.003898786</v>
      </c>
      <c r="T464" s="7">
        <f t="shared" si="13"/>
        <v>6.637288077</v>
      </c>
      <c r="U464" s="13">
        <f t="shared" si="5"/>
        <v>-0.01663936611</v>
      </c>
      <c r="V464" s="13">
        <f t="shared" si="6"/>
        <v>-0.02428720334</v>
      </c>
      <c r="W464" s="13">
        <f t="shared" si="7"/>
        <v>0.007647837232</v>
      </c>
      <c r="X464" s="13">
        <f t="shared" si="8"/>
        <v>0.00003207216293</v>
      </c>
      <c r="Y464" s="14"/>
      <c r="Z464" s="30"/>
      <c r="AA464" s="30"/>
    </row>
    <row r="465" ht="12.75" customHeight="1">
      <c r="A465" s="4">
        <v>1909.01</v>
      </c>
      <c r="B465" s="5">
        <v>9.06</v>
      </c>
      <c r="C465" s="6">
        <v>0.4033</v>
      </c>
      <c r="D465" s="6">
        <f t="shared" si="9"/>
        <v>0.4333</v>
      </c>
      <c r="E465" s="5">
        <v>0.595</v>
      </c>
      <c r="F465" s="5">
        <v>8.94367438</v>
      </c>
      <c r="G465" s="6">
        <f t="shared" si="10"/>
        <v>1909.041667</v>
      </c>
      <c r="H465" s="7">
        <v>3.76</v>
      </c>
      <c r="I465" s="6">
        <f t="shared" si="1"/>
        <v>308.663071</v>
      </c>
      <c r="J465" s="6">
        <f t="shared" si="2"/>
        <v>13.7399356</v>
      </c>
      <c r="K465" s="8">
        <f t="shared" si="11"/>
        <v>2068.056565</v>
      </c>
      <c r="L465" s="6">
        <f t="shared" si="12"/>
        <v>20.27091912</v>
      </c>
      <c r="M465" s="8">
        <f t="shared" si="3"/>
        <v>135.8160768</v>
      </c>
      <c r="N465" s="29">
        <f t="shared" si="14"/>
        <v>14.76441846</v>
      </c>
      <c r="O465" s="9"/>
      <c r="P465" s="10">
        <f t="shared" si="15"/>
        <v>18.27886898</v>
      </c>
      <c r="Q465" s="10"/>
      <c r="R465" s="31">
        <f t="shared" si="16"/>
        <v>0.05858911263</v>
      </c>
      <c r="S465" s="7">
        <f t="shared" si="4"/>
        <v>1.002100555</v>
      </c>
      <c r="T465" s="7">
        <f t="shared" si="13"/>
        <v>6.734064944</v>
      </c>
      <c r="U465" s="13">
        <f t="shared" si="5"/>
        <v>-0.01840341066</v>
      </c>
      <c r="V465" s="13">
        <f t="shared" si="6"/>
        <v>-0.02528812075</v>
      </c>
      <c r="W465" s="13">
        <f t="shared" si="7"/>
        <v>0.006884710088</v>
      </c>
      <c r="X465" s="13">
        <f t="shared" si="8"/>
        <v>-0.0001471267216</v>
      </c>
      <c r="Y465" s="14"/>
      <c r="Z465" s="30"/>
      <c r="AA465" s="30"/>
    </row>
    <row r="466" ht="12.75" customHeight="1">
      <c r="A466" s="4">
        <v>1909.02</v>
      </c>
      <c r="B466" s="5">
        <v>8.8</v>
      </c>
      <c r="C466" s="6">
        <v>0.4067</v>
      </c>
      <c r="D466" s="6">
        <f t="shared" si="9"/>
        <v>0.1467</v>
      </c>
      <c r="E466" s="5">
        <v>0.61</v>
      </c>
      <c r="F466" s="5">
        <v>9.038839669</v>
      </c>
      <c r="G466" s="6">
        <f t="shared" si="10"/>
        <v>1909.125</v>
      </c>
      <c r="H466" s="7">
        <f>H465*11/12+H477*1/12</f>
        <v>3.7725</v>
      </c>
      <c r="I466" s="6">
        <f t="shared" si="1"/>
        <v>296.6486959</v>
      </c>
      <c r="J466" s="6">
        <f t="shared" si="2"/>
        <v>13.70988916</v>
      </c>
      <c r="K466" s="8">
        <f t="shared" si="11"/>
        <v>1995.214447</v>
      </c>
      <c r="L466" s="6">
        <f t="shared" si="12"/>
        <v>20.56314824</v>
      </c>
      <c r="M466" s="8">
        <f t="shared" si="3"/>
        <v>138.3046378</v>
      </c>
      <c r="N466" s="29">
        <f t="shared" si="14"/>
        <v>14.16715752</v>
      </c>
      <c r="O466" s="9"/>
      <c r="P466" s="10">
        <f t="shared" si="15"/>
        <v>17.55101294</v>
      </c>
      <c r="Q466" s="10"/>
      <c r="R466" s="31">
        <f t="shared" si="16"/>
        <v>0.05955257647</v>
      </c>
      <c r="S466" s="7">
        <f t="shared" si="4"/>
        <v>1.002111576</v>
      </c>
      <c r="T466" s="7">
        <f t="shared" si="13"/>
        <v>6.677161789</v>
      </c>
      <c r="U466" s="13">
        <f t="shared" si="5"/>
        <v>-0.01210493146</v>
      </c>
      <c r="V466" s="13">
        <f t="shared" si="6"/>
        <v>-0.02260768182</v>
      </c>
      <c r="W466" s="13">
        <f t="shared" si="7"/>
        <v>0.01050275036</v>
      </c>
      <c r="X466" s="13">
        <f t="shared" si="8"/>
        <v>-0.0001444019597</v>
      </c>
      <c r="Y466" s="14"/>
      <c r="Z466" s="30"/>
      <c r="AA466" s="30"/>
    </row>
    <row r="467" ht="12.75" customHeight="1">
      <c r="A467" s="4">
        <v>1909.03</v>
      </c>
      <c r="B467" s="5">
        <v>8.92</v>
      </c>
      <c r="C467" s="6">
        <v>0.41</v>
      </c>
      <c r="D467" s="6">
        <f t="shared" si="9"/>
        <v>0.53</v>
      </c>
      <c r="E467" s="5">
        <v>0.625</v>
      </c>
      <c r="F467" s="5">
        <v>9.038839669</v>
      </c>
      <c r="G467" s="6">
        <f t="shared" si="10"/>
        <v>1909.208333</v>
      </c>
      <c r="H467" s="7">
        <f>H465*10/12+H477*2/12</f>
        <v>3.785</v>
      </c>
      <c r="I467" s="6">
        <f t="shared" si="1"/>
        <v>300.6939054</v>
      </c>
      <c r="J467" s="6">
        <f t="shared" si="2"/>
        <v>13.82113242</v>
      </c>
      <c r="K467" s="8">
        <f t="shared" si="11"/>
        <v>2030.168488</v>
      </c>
      <c r="L467" s="6">
        <f t="shared" si="12"/>
        <v>21.06879942</v>
      </c>
      <c r="M467" s="8">
        <f t="shared" si="3"/>
        <v>142.2483526</v>
      </c>
      <c r="N467" s="29">
        <f t="shared" si="14"/>
        <v>14.33605838</v>
      </c>
      <c r="O467" s="9"/>
      <c r="P467" s="10">
        <f t="shared" si="15"/>
        <v>17.77099922</v>
      </c>
      <c r="Q467" s="10"/>
      <c r="R467" s="31">
        <f t="shared" si="16"/>
        <v>0.05859596707</v>
      </c>
      <c r="S467" s="7">
        <f t="shared" si="4"/>
        <v>1.002122595</v>
      </c>
      <c r="T467" s="7">
        <f t="shared" si="13"/>
        <v>6.691261121</v>
      </c>
      <c r="U467" s="13">
        <f t="shared" si="5"/>
        <v>-0.01150256849</v>
      </c>
      <c r="V467" s="13">
        <f t="shared" si="6"/>
        <v>-0.02394718009</v>
      </c>
      <c r="W467" s="13">
        <f t="shared" si="7"/>
        <v>0.0124446116</v>
      </c>
      <c r="X467" s="13">
        <f t="shared" si="8"/>
        <v>-0.0001416786937</v>
      </c>
      <c r="Y467" s="14"/>
      <c r="Z467" s="30"/>
      <c r="AA467" s="30"/>
    </row>
    <row r="468" ht="12.75" customHeight="1">
      <c r="A468" s="4">
        <v>1909.04</v>
      </c>
      <c r="B468" s="5">
        <v>9.32</v>
      </c>
      <c r="C468" s="6">
        <v>0.4133</v>
      </c>
      <c r="D468" s="6">
        <f t="shared" si="9"/>
        <v>0.8133</v>
      </c>
      <c r="E468" s="5">
        <v>0.64</v>
      </c>
      <c r="F468" s="5">
        <v>9.229089256</v>
      </c>
      <c r="G468" s="6">
        <f t="shared" si="10"/>
        <v>1909.291667</v>
      </c>
      <c r="H468" s="7">
        <f>H465*9/12+H477*3/12</f>
        <v>3.7975</v>
      </c>
      <c r="I468" s="6">
        <f t="shared" si="1"/>
        <v>307.7014342</v>
      </c>
      <c r="J468" s="6">
        <f t="shared" si="2"/>
        <v>13.64517197</v>
      </c>
      <c r="K468" s="8">
        <f t="shared" si="11"/>
        <v>2085.157843</v>
      </c>
      <c r="L468" s="6">
        <f t="shared" si="12"/>
        <v>21.12971222</v>
      </c>
      <c r="M468" s="8">
        <f t="shared" si="3"/>
        <v>143.1868047</v>
      </c>
      <c r="N468" s="29">
        <f t="shared" si="14"/>
        <v>14.6451986</v>
      </c>
      <c r="O468" s="9"/>
      <c r="P468" s="10">
        <f t="shared" si="15"/>
        <v>18.16114452</v>
      </c>
      <c r="Q468" s="10"/>
      <c r="R468" s="31">
        <f t="shared" si="16"/>
        <v>0.0577405599</v>
      </c>
      <c r="S468" s="7">
        <f t="shared" si="4"/>
        <v>1.002133615</v>
      </c>
      <c r="T468" s="7">
        <f t="shared" si="13"/>
        <v>6.567236698</v>
      </c>
      <c r="U468" s="13">
        <f t="shared" si="5"/>
        <v>-0.01215758848</v>
      </c>
      <c r="V468" s="13">
        <f t="shared" si="6"/>
        <v>-0.02382172107</v>
      </c>
      <c r="W468" s="13">
        <f t="shared" si="7"/>
        <v>0.01166413259</v>
      </c>
      <c r="X468" s="13">
        <f t="shared" si="8"/>
        <v>-0.0001389569193</v>
      </c>
      <c r="Y468" s="14"/>
      <c r="Z468" s="30"/>
      <c r="AA468" s="30"/>
    </row>
    <row r="469" ht="12.75" customHeight="1">
      <c r="A469" s="4">
        <v>1909.05</v>
      </c>
      <c r="B469" s="5">
        <v>9.63</v>
      </c>
      <c r="C469" s="6">
        <v>0.4167</v>
      </c>
      <c r="D469" s="6">
        <f t="shared" si="9"/>
        <v>0.7267</v>
      </c>
      <c r="E469" s="5">
        <v>0.655</v>
      </c>
      <c r="F469" s="5">
        <v>9.324254545</v>
      </c>
      <c r="G469" s="6">
        <f t="shared" si="10"/>
        <v>1909.375</v>
      </c>
      <c r="H469" s="7">
        <f>H465*8/12+H477*4/12</f>
        <v>3.81</v>
      </c>
      <c r="I469" s="6">
        <f t="shared" si="1"/>
        <v>314.6912159</v>
      </c>
      <c r="J469" s="6">
        <f t="shared" si="2"/>
        <v>13.61701243</v>
      </c>
      <c r="K469" s="8">
        <f t="shared" si="11"/>
        <v>2140.214243</v>
      </c>
      <c r="L469" s="6">
        <f t="shared" si="12"/>
        <v>21.40423119</v>
      </c>
      <c r="M469" s="8">
        <f t="shared" si="3"/>
        <v>145.5701276</v>
      </c>
      <c r="N469" s="29">
        <f t="shared" si="14"/>
        <v>14.95350979</v>
      </c>
      <c r="O469" s="9"/>
      <c r="P469" s="10">
        <f t="shared" si="15"/>
        <v>18.54840515</v>
      </c>
      <c r="Q469" s="10"/>
      <c r="R469" s="31">
        <f t="shared" si="16"/>
        <v>0.05726227689</v>
      </c>
      <c r="S469" s="7">
        <f t="shared" si="4"/>
        <v>1.002144633</v>
      </c>
      <c r="T469" s="7">
        <f t="shared" si="13"/>
        <v>6.514079052</v>
      </c>
      <c r="U469" s="13">
        <f t="shared" si="5"/>
        <v>-0.008792614511</v>
      </c>
      <c r="V469" s="13">
        <f t="shared" si="6"/>
        <v>-0.0241180359</v>
      </c>
      <c r="W469" s="13">
        <f t="shared" si="7"/>
        <v>0.01532542139</v>
      </c>
      <c r="X469" s="13">
        <f t="shared" si="8"/>
        <v>-0.0001362366323</v>
      </c>
      <c r="Y469" s="14"/>
      <c r="Z469" s="30"/>
      <c r="AA469" s="30"/>
    </row>
    <row r="470" ht="12.75" customHeight="1">
      <c r="A470" s="4">
        <v>1909.06</v>
      </c>
      <c r="B470" s="5">
        <v>9.8</v>
      </c>
      <c r="C470" s="6">
        <v>0.42</v>
      </c>
      <c r="D470" s="6">
        <f t="shared" si="9"/>
        <v>0.59</v>
      </c>
      <c r="E470" s="5">
        <v>0.67</v>
      </c>
      <c r="F470" s="5">
        <v>9.419419835</v>
      </c>
      <c r="G470" s="6">
        <f t="shared" si="10"/>
        <v>1909.458333</v>
      </c>
      <c r="H470" s="7">
        <f>H465*7/12+H477*5/12</f>
        <v>3.8225</v>
      </c>
      <c r="I470" s="6">
        <f t="shared" si="1"/>
        <v>317.0110317</v>
      </c>
      <c r="J470" s="6">
        <f t="shared" si="2"/>
        <v>13.58618707</v>
      </c>
      <c r="K470" s="8">
        <f t="shared" si="11"/>
        <v>2163.691274</v>
      </c>
      <c r="L470" s="6">
        <f t="shared" si="12"/>
        <v>21.67320319</v>
      </c>
      <c r="M470" s="8">
        <f t="shared" si="3"/>
        <v>147.925832</v>
      </c>
      <c r="N470" s="29">
        <f t="shared" si="14"/>
        <v>15.04044468</v>
      </c>
      <c r="O470" s="9"/>
      <c r="P470" s="10">
        <f t="shared" si="15"/>
        <v>18.65937323</v>
      </c>
      <c r="Q470" s="10"/>
      <c r="R470" s="31">
        <f t="shared" si="16"/>
        <v>0.05641457921</v>
      </c>
      <c r="S470" s="7">
        <f t="shared" si="4"/>
        <v>1.002155652</v>
      </c>
      <c r="T470" s="7">
        <f t="shared" si="13"/>
        <v>6.462095864</v>
      </c>
      <c r="U470" s="13">
        <f t="shared" si="5"/>
        <v>-0.006762671299</v>
      </c>
      <c r="V470" s="13">
        <f t="shared" si="6"/>
        <v>-0.02325966142</v>
      </c>
      <c r="W470" s="13">
        <f t="shared" si="7"/>
        <v>0.01649699012</v>
      </c>
      <c r="X470" s="13">
        <f t="shared" si="8"/>
        <v>-0.0001335178285</v>
      </c>
      <c r="Y470" s="14"/>
      <c r="Z470" s="30"/>
      <c r="AA470" s="30"/>
    </row>
    <row r="471" ht="12.75" customHeight="1">
      <c r="A471" s="4">
        <v>1909.07</v>
      </c>
      <c r="B471" s="5">
        <v>9.94</v>
      </c>
      <c r="C471" s="6">
        <v>0.4233</v>
      </c>
      <c r="D471" s="6">
        <f t="shared" si="9"/>
        <v>0.5633</v>
      </c>
      <c r="E471" s="5">
        <v>0.685</v>
      </c>
      <c r="F471" s="5">
        <v>9.419419835</v>
      </c>
      <c r="G471" s="6">
        <f t="shared" si="10"/>
        <v>1909.541667</v>
      </c>
      <c r="H471" s="7">
        <f>H465*6/12+H477*6/12</f>
        <v>3.835</v>
      </c>
      <c r="I471" s="6">
        <f t="shared" si="1"/>
        <v>321.5397607</v>
      </c>
      <c r="J471" s="6">
        <f t="shared" si="2"/>
        <v>13.69293569</v>
      </c>
      <c r="K471" s="8">
        <f t="shared" si="11"/>
        <v>2202.389334</v>
      </c>
      <c r="L471" s="6">
        <f t="shared" si="12"/>
        <v>22.15842416</v>
      </c>
      <c r="M471" s="8">
        <f t="shared" si="3"/>
        <v>151.7743153</v>
      </c>
      <c r="N471" s="29">
        <f t="shared" si="14"/>
        <v>15.23150324</v>
      </c>
      <c r="O471" s="9"/>
      <c r="P471" s="10">
        <f t="shared" si="15"/>
        <v>18.89833908</v>
      </c>
      <c r="Q471" s="10"/>
      <c r="R471" s="31">
        <f t="shared" si="16"/>
        <v>0.05409462646</v>
      </c>
      <c r="S471" s="7">
        <f t="shared" si="4"/>
        <v>1.00216667</v>
      </c>
      <c r="T471" s="7">
        <f t="shared" si="13"/>
        <v>6.476025892</v>
      </c>
      <c r="U471" s="13">
        <f t="shared" si="5"/>
        <v>-0.007760430001</v>
      </c>
      <c r="V471" s="13">
        <f t="shared" si="6"/>
        <v>-0.02623338755</v>
      </c>
      <c r="W471" s="13">
        <f t="shared" si="7"/>
        <v>0.01847295755</v>
      </c>
      <c r="X471" s="13">
        <f t="shared" si="8"/>
        <v>-0.0001308005037</v>
      </c>
      <c r="Y471" s="14"/>
      <c r="Z471" s="30"/>
      <c r="AA471" s="30"/>
    </row>
    <row r="472" ht="12.75" customHeight="1">
      <c r="A472" s="4">
        <v>1909.08</v>
      </c>
      <c r="B472" s="5">
        <v>10.18</v>
      </c>
      <c r="C472" s="6">
        <v>0.4267</v>
      </c>
      <c r="D472" s="6">
        <f t="shared" si="9"/>
        <v>0.6667</v>
      </c>
      <c r="E472" s="5">
        <v>0.7</v>
      </c>
      <c r="F472" s="5">
        <v>9.514585124</v>
      </c>
      <c r="G472" s="6">
        <f t="shared" si="10"/>
        <v>1909.625</v>
      </c>
      <c r="H472" s="7">
        <f>H465*5/12+H477*7/12</f>
        <v>3.8475</v>
      </c>
      <c r="I472" s="6">
        <f t="shared" si="1"/>
        <v>326.0095905</v>
      </c>
      <c r="J472" s="6">
        <f t="shared" si="2"/>
        <v>13.66486172</v>
      </c>
      <c r="K472" s="8">
        <f t="shared" si="11"/>
        <v>2240.80527</v>
      </c>
      <c r="L472" s="6">
        <f t="shared" si="12"/>
        <v>22.41716241</v>
      </c>
      <c r="M472" s="8">
        <f t="shared" si="3"/>
        <v>154.0828771</v>
      </c>
      <c r="N472" s="29">
        <f t="shared" si="14"/>
        <v>15.41758071</v>
      </c>
      <c r="O472" s="9"/>
      <c r="P472" s="10">
        <f t="shared" si="15"/>
        <v>19.12891165</v>
      </c>
      <c r="Q472" s="10"/>
      <c r="R472" s="31">
        <f t="shared" si="16"/>
        <v>0.05286729834</v>
      </c>
      <c r="S472" s="7">
        <f t="shared" si="4"/>
        <v>1.002177687</v>
      </c>
      <c r="T472" s="7">
        <f t="shared" si="13"/>
        <v>6.425143469</v>
      </c>
      <c r="U472" s="13">
        <f t="shared" si="5"/>
        <v>-0.01753166675</v>
      </c>
      <c r="V472" s="13">
        <f t="shared" si="6"/>
        <v>-0.02704615541</v>
      </c>
      <c r="W472" s="13">
        <f t="shared" si="7"/>
        <v>0.009514488668</v>
      </c>
      <c r="X472" s="13">
        <f t="shared" si="8"/>
        <v>-0.0001280846538</v>
      </c>
      <c r="Y472" s="14"/>
      <c r="Z472" s="30"/>
      <c r="AA472" s="30"/>
    </row>
    <row r="473" ht="12.75" customHeight="1">
      <c r="A473" s="4">
        <v>1909.09</v>
      </c>
      <c r="B473" s="5">
        <v>10.19</v>
      </c>
      <c r="C473" s="6">
        <v>0.43</v>
      </c>
      <c r="D473" s="6">
        <f t="shared" si="9"/>
        <v>0.44</v>
      </c>
      <c r="E473" s="5">
        <v>0.715</v>
      </c>
      <c r="F473" s="5">
        <v>9.609669421</v>
      </c>
      <c r="G473" s="6">
        <f t="shared" si="10"/>
        <v>1909.708333</v>
      </c>
      <c r="H473" s="7">
        <f>H465*4/12+H477*8/12</f>
        <v>3.86</v>
      </c>
      <c r="I473" s="6">
        <f t="shared" si="1"/>
        <v>323.1009168</v>
      </c>
      <c r="J473" s="6">
        <f t="shared" si="2"/>
        <v>13.63428795</v>
      </c>
      <c r="K473" s="8">
        <f t="shared" si="11"/>
        <v>2228.622225</v>
      </c>
      <c r="L473" s="6">
        <f t="shared" si="12"/>
        <v>22.67096717</v>
      </c>
      <c r="M473" s="8">
        <f t="shared" si="3"/>
        <v>156.3753573</v>
      </c>
      <c r="N473" s="29">
        <f t="shared" si="14"/>
        <v>15.25444644</v>
      </c>
      <c r="O473" s="9"/>
      <c r="P473" s="10">
        <f t="shared" si="15"/>
        <v>18.92589079</v>
      </c>
      <c r="Q473" s="10"/>
      <c r="R473" s="31">
        <f t="shared" si="16"/>
        <v>0.05053739406</v>
      </c>
      <c r="S473" s="7">
        <f t="shared" si="4"/>
        <v>1.002188704</v>
      </c>
      <c r="T473" s="7">
        <f t="shared" si="13"/>
        <v>6.375422441</v>
      </c>
      <c r="U473" s="13">
        <f t="shared" si="5"/>
        <v>-0.01551945754</v>
      </c>
      <c r="V473" s="13">
        <f t="shared" si="6"/>
        <v>-0.02675138562</v>
      </c>
      <c r="W473" s="13">
        <f t="shared" si="7"/>
        <v>0.01123192808</v>
      </c>
      <c r="X473" s="13">
        <f t="shared" si="8"/>
        <v>-0.0001253702746</v>
      </c>
      <c r="Y473" s="14"/>
      <c r="Z473" s="30"/>
      <c r="AA473" s="30"/>
    </row>
    <row r="474" ht="12.75" customHeight="1">
      <c r="A474" s="4">
        <v>1909.1</v>
      </c>
      <c r="B474" s="5">
        <v>10.23</v>
      </c>
      <c r="C474" s="6">
        <v>0.4333</v>
      </c>
      <c r="D474" s="6">
        <f t="shared" si="9"/>
        <v>0.4733</v>
      </c>
      <c r="E474" s="5">
        <v>0.73</v>
      </c>
      <c r="F474" s="5">
        <v>9.8</v>
      </c>
      <c r="G474" s="6">
        <f t="shared" si="10"/>
        <v>1909.791667</v>
      </c>
      <c r="H474" s="7">
        <f>H465*3/12+H477*9/12</f>
        <v>3.8725</v>
      </c>
      <c r="I474" s="6">
        <f t="shared" si="1"/>
        <v>318.0694898</v>
      </c>
      <c r="J474" s="6">
        <f t="shared" si="2"/>
        <v>13.47209286</v>
      </c>
      <c r="K474" s="8">
        <f t="shared" si="11"/>
        <v>2201.661197</v>
      </c>
      <c r="L474" s="6">
        <f t="shared" si="12"/>
        <v>22.69704082</v>
      </c>
      <c r="M474" s="8">
        <f t="shared" si="3"/>
        <v>157.1077883</v>
      </c>
      <c r="N474" s="29">
        <f t="shared" si="14"/>
        <v>14.9888453</v>
      </c>
      <c r="O474" s="9"/>
      <c r="P474" s="10">
        <f t="shared" si="15"/>
        <v>18.59596144</v>
      </c>
      <c r="Q474" s="10"/>
      <c r="R474" s="31">
        <f t="shared" si="16"/>
        <v>0.05231030424</v>
      </c>
      <c r="S474" s="7">
        <f t="shared" si="4"/>
        <v>1.00219972</v>
      </c>
      <c r="T474" s="7">
        <f t="shared" si="13"/>
        <v>6.265285158</v>
      </c>
      <c r="U474" s="13">
        <f t="shared" si="5"/>
        <v>-0.01058834565</v>
      </c>
      <c r="V474" s="13">
        <f t="shared" si="6"/>
        <v>-0.02659124381</v>
      </c>
      <c r="W474" s="13">
        <f t="shared" si="7"/>
        <v>0.01600289816</v>
      </c>
      <c r="X474" s="13">
        <f t="shared" si="8"/>
        <v>-0.0001226573619</v>
      </c>
      <c r="Y474" s="14"/>
      <c r="Z474" s="30"/>
      <c r="AA474" s="30"/>
    </row>
    <row r="475" ht="12.75" customHeight="1">
      <c r="A475" s="4">
        <v>1909.11</v>
      </c>
      <c r="B475" s="5">
        <v>10.18</v>
      </c>
      <c r="C475" s="6">
        <v>0.4367</v>
      </c>
      <c r="D475" s="6">
        <f t="shared" si="9"/>
        <v>0.3867</v>
      </c>
      <c r="E475" s="5">
        <v>0.745</v>
      </c>
      <c r="F475" s="5">
        <v>9.895165289</v>
      </c>
      <c r="G475" s="6">
        <f t="shared" si="10"/>
        <v>1909.875</v>
      </c>
      <c r="H475" s="7">
        <f>H465*2/12+H477*10/12</f>
        <v>3.885</v>
      </c>
      <c r="I475" s="6">
        <f t="shared" si="1"/>
        <v>313.4708627</v>
      </c>
      <c r="J475" s="6">
        <f t="shared" si="2"/>
        <v>13.44722257</v>
      </c>
      <c r="K475" s="8">
        <f t="shared" si="11"/>
        <v>2177.58648</v>
      </c>
      <c r="L475" s="6">
        <f t="shared" si="12"/>
        <v>22.94064762</v>
      </c>
      <c r="M475" s="8">
        <f t="shared" si="3"/>
        <v>159.3616825</v>
      </c>
      <c r="N475" s="29">
        <f t="shared" si="14"/>
        <v>14.74563118</v>
      </c>
      <c r="O475" s="9"/>
      <c r="P475" s="10">
        <f t="shared" si="15"/>
        <v>18.29434091</v>
      </c>
      <c r="Q475" s="10"/>
      <c r="R475" s="31">
        <f t="shared" si="16"/>
        <v>0.05301875245</v>
      </c>
      <c r="S475" s="7">
        <f t="shared" si="4"/>
        <v>1.002210736</v>
      </c>
      <c r="T475" s="7">
        <f t="shared" si="13"/>
        <v>6.218679033</v>
      </c>
      <c r="U475" s="13">
        <f t="shared" si="5"/>
        <v>-0.01414900226</v>
      </c>
      <c r="V475" s="13">
        <f t="shared" si="6"/>
        <v>-0.02789683242</v>
      </c>
      <c r="W475" s="13">
        <f t="shared" si="7"/>
        <v>0.01374783015</v>
      </c>
      <c r="X475" s="13">
        <f t="shared" si="8"/>
        <v>-0.0001199459116</v>
      </c>
      <c r="Y475" s="14"/>
      <c r="Z475" s="30"/>
      <c r="AA475" s="30"/>
    </row>
    <row r="476" ht="12.75" customHeight="1">
      <c r="A476" s="4">
        <v>1909.12</v>
      </c>
      <c r="B476" s="5">
        <v>10.3</v>
      </c>
      <c r="C476" s="6">
        <v>0.44</v>
      </c>
      <c r="D476" s="6">
        <f t="shared" si="9"/>
        <v>0.56</v>
      </c>
      <c r="E476" s="5">
        <v>0.76</v>
      </c>
      <c r="F476" s="5">
        <v>9.990330579</v>
      </c>
      <c r="G476" s="6">
        <f t="shared" si="10"/>
        <v>1909.958333</v>
      </c>
      <c r="H476" s="7">
        <f>H465*1/12+H477*11/12</f>
        <v>3.8975</v>
      </c>
      <c r="I476" s="6">
        <f t="shared" si="1"/>
        <v>314.1447598</v>
      </c>
      <c r="J476" s="6">
        <f t="shared" si="2"/>
        <v>13.41977615</v>
      </c>
      <c r="K476" s="8">
        <f t="shared" si="11"/>
        <v>2190.036428</v>
      </c>
      <c r="L476" s="6">
        <f t="shared" si="12"/>
        <v>23.17961334</v>
      </c>
      <c r="M476" s="8">
        <f t="shared" si="3"/>
        <v>161.5949209</v>
      </c>
      <c r="N476" s="29">
        <f t="shared" si="14"/>
        <v>14.75063849</v>
      </c>
      <c r="O476" s="9"/>
      <c r="P476" s="10">
        <f t="shared" si="15"/>
        <v>18.29971855</v>
      </c>
      <c r="Q476" s="10"/>
      <c r="R476" s="31">
        <f t="shared" si="16"/>
        <v>0.05260959035</v>
      </c>
      <c r="S476" s="7">
        <f t="shared" si="4"/>
        <v>1.002221751</v>
      </c>
      <c r="T476" s="7">
        <f t="shared" si="13"/>
        <v>6.173058413</v>
      </c>
      <c r="U476" s="13">
        <f t="shared" si="5"/>
        <v>-0.01925947492</v>
      </c>
      <c r="V476" s="13">
        <f t="shared" si="6"/>
        <v>-0.02916162124</v>
      </c>
      <c r="W476" s="13">
        <f t="shared" si="7"/>
        <v>0.009902146323</v>
      </c>
      <c r="X476" s="13">
        <f t="shared" si="8"/>
        <v>-0.0001172359195</v>
      </c>
      <c r="Y476" s="14"/>
      <c r="Z476" s="30"/>
      <c r="AA476" s="30"/>
    </row>
    <row r="477" ht="12.75" customHeight="1">
      <c r="A477" s="4">
        <v>1910.01</v>
      </c>
      <c r="B477" s="5">
        <v>10.08</v>
      </c>
      <c r="C477" s="6">
        <v>0.4425</v>
      </c>
      <c r="D477" s="6">
        <f t="shared" si="9"/>
        <v>0.2225</v>
      </c>
      <c r="E477" s="5">
        <v>0.7575</v>
      </c>
      <c r="F477" s="5">
        <v>9.895165289</v>
      </c>
      <c r="G477" s="6">
        <f t="shared" si="10"/>
        <v>1910.041667</v>
      </c>
      <c r="H477" s="7">
        <v>3.91</v>
      </c>
      <c r="I477" s="6">
        <f t="shared" si="1"/>
        <v>310.3915812</v>
      </c>
      <c r="J477" s="6">
        <f t="shared" si="2"/>
        <v>13.6258209</v>
      </c>
      <c r="K477" s="8">
        <f t="shared" si="11"/>
        <v>2171.787376</v>
      </c>
      <c r="L477" s="6">
        <f t="shared" si="12"/>
        <v>23.32555781</v>
      </c>
      <c r="M477" s="8">
        <f t="shared" si="3"/>
        <v>163.2072358</v>
      </c>
      <c r="N477" s="29">
        <f t="shared" si="14"/>
        <v>14.54788504</v>
      </c>
      <c r="O477" s="9"/>
      <c r="P477" s="10">
        <f t="shared" si="15"/>
        <v>18.04850079</v>
      </c>
      <c r="Q477" s="10"/>
      <c r="R477" s="31">
        <f t="shared" si="16"/>
        <v>0.0524499864</v>
      </c>
      <c r="S477" s="7">
        <f t="shared" si="4"/>
        <v>1.002779586</v>
      </c>
      <c r="T477" s="7">
        <f t="shared" si="13"/>
        <v>6.246273793</v>
      </c>
      <c r="U477" s="13">
        <f t="shared" si="5"/>
        <v>-0.0209980577</v>
      </c>
      <c r="V477" s="13">
        <f t="shared" si="6"/>
        <v>-0.03223304818</v>
      </c>
      <c r="W477" s="13">
        <f t="shared" si="7"/>
        <v>0.01123499049</v>
      </c>
      <c r="X477" s="13">
        <f t="shared" si="8"/>
        <v>0.00005789867632</v>
      </c>
      <c r="Y477" s="14"/>
      <c r="Z477" s="30"/>
      <c r="AA477" s="30"/>
    </row>
    <row r="478" ht="12.75" customHeight="1">
      <c r="A478" s="4">
        <v>1910.02</v>
      </c>
      <c r="B478" s="5">
        <v>9.72</v>
      </c>
      <c r="C478" s="6">
        <v>0.445</v>
      </c>
      <c r="D478" s="6">
        <f t="shared" si="9"/>
        <v>0.085</v>
      </c>
      <c r="E478" s="5">
        <v>0.755</v>
      </c>
      <c r="F478" s="5">
        <v>9.895165289</v>
      </c>
      <c r="G478" s="6">
        <f t="shared" si="10"/>
        <v>1910.125</v>
      </c>
      <c r="H478" s="7">
        <f>H477*11/12+H489*1/12</f>
        <v>3.915833333</v>
      </c>
      <c r="I478" s="6">
        <f t="shared" si="1"/>
        <v>299.3061676</v>
      </c>
      <c r="J478" s="6">
        <f t="shared" si="2"/>
        <v>13.70280294</v>
      </c>
      <c r="K478" s="8">
        <f t="shared" si="11"/>
        <v>2102.213334</v>
      </c>
      <c r="L478" s="6">
        <f t="shared" si="12"/>
        <v>23.24857577</v>
      </c>
      <c r="M478" s="8">
        <f t="shared" si="3"/>
        <v>163.2892044</v>
      </c>
      <c r="N478" s="29">
        <f t="shared" si="14"/>
        <v>14.0020379</v>
      </c>
      <c r="O478" s="9"/>
      <c r="P478" s="10">
        <f t="shared" si="15"/>
        <v>17.37414249</v>
      </c>
      <c r="Q478" s="10"/>
      <c r="R478" s="31">
        <f t="shared" si="16"/>
        <v>0.05384716903</v>
      </c>
      <c r="S478" s="7">
        <f t="shared" si="4"/>
        <v>1.002784578</v>
      </c>
      <c r="T478" s="7">
        <f t="shared" si="13"/>
        <v>6.263635851</v>
      </c>
      <c r="U478" s="13">
        <f t="shared" si="5"/>
        <v>-0.02672178323</v>
      </c>
      <c r="V478" s="13">
        <f t="shared" si="6"/>
        <v>-0.03317426611</v>
      </c>
      <c r="W478" s="13">
        <f t="shared" si="7"/>
        <v>0.006452482878</v>
      </c>
      <c r="X478" s="13">
        <f t="shared" si="8"/>
        <v>0.00005826710208</v>
      </c>
      <c r="Y478" s="14"/>
      <c r="Z478" s="30"/>
      <c r="AA478" s="30"/>
    </row>
    <row r="479" ht="12.75" customHeight="1">
      <c r="A479" s="4">
        <v>1910.03</v>
      </c>
      <c r="B479" s="5">
        <v>9.96</v>
      </c>
      <c r="C479" s="6">
        <v>0.4475</v>
      </c>
      <c r="D479" s="6">
        <f t="shared" si="9"/>
        <v>0.6875</v>
      </c>
      <c r="E479" s="5">
        <v>0.7525</v>
      </c>
      <c r="F479" s="5">
        <v>10.08541488</v>
      </c>
      <c r="G479" s="6">
        <f t="shared" si="10"/>
        <v>1910.208333</v>
      </c>
      <c r="H479" s="7">
        <f>H477*10/12+H489*2/12</f>
        <v>3.921666667</v>
      </c>
      <c r="I479" s="6">
        <f t="shared" si="1"/>
        <v>300.9109725</v>
      </c>
      <c r="J479" s="6">
        <f t="shared" si="2"/>
        <v>13.5198454</v>
      </c>
      <c r="K479" s="8">
        <f t="shared" si="11"/>
        <v>2121.398067</v>
      </c>
      <c r="L479" s="6">
        <f t="shared" si="12"/>
        <v>22.73448864</v>
      </c>
      <c r="M479" s="8">
        <f t="shared" si="3"/>
        <v>160.2763098</v>
      </c>
      <c r="N479" s="29">
        <f t="shared" si="14"/>
        <v>14.05000697</v>
      </c>
      <c r="O479" s="9"/>
      <c r="P479" s="10">
        <f t="shared" si="15"/>
        <v>17.43573047</v>
      </c>
      <c r="Q479" s="10"/>
      <c r="R479" s="31">
        <f t="shared" si="16"/>
        <v>0.05549236939</v>
      </c>
      <c r="S479" s="7">
        <f t="shared" si="4"/>
        <v>1.002789569</v>
      </c>
      <c r="T479" s="7">
        <f t="shared" si="13"/>
        <v>6.162592232</v>
      </c>
      <c r="U479" s="13">
        <f t="shared" si="5"/>
        <v>-0.02147638434</v>
      </c>
      <c r="V479" s="13">
        <f t="shared" si="6"/>
        <v>-0.03226284431</v>
      </c>
      <c r="W479" s="13">
        <f t="shared" si="7"/>
        <v>0.01078645997</v>
      </c>
      <c r="X479" s="13">
        <f t="shared" si="8"/>
        <v>0.00005863550502</v>
      </c>
      <c r="Y479" s="14"/>
      <c r="Z479" s="30"/>
      <c r="AA479" s="30"/>
    </row>
    <row r="480" ht="12.75" customHeight="1">
      <c r="A480" s="4">
        <v>1910.04</v>
      </c>
      <c r="B480" s="5">
        <v>9.72</v>
      </c>
      <c r="C480" s="6">
        <v>0.45</v>
      </c>
      <c r="D480" s="6">
        <f t="shared" si="9"/>
        <v>0.21</v>
      </c>
      <c r="E480" s="5">
        <v>0.75</v>
      </c>
      <c r="F480" s="5">
        <v>10.18058017</v>
      </c>
      <c r="G480" s="6">
        <f t="shared" si="10"/>
        <v>1910.291667</v>
      </c>
      <c r="H480" s="7">
        <f>H477*9/12+H489*3/12</f>
        <v>3.9275</v>
      </c>
      <c r="I480" s="6">
        <f t="shared" si="1"/>
        <v>290.9150511</v>
      </c>
      <c r="J480" s="6">
        <f t="shared" si="2"/>
        <v>13.4682894</v>
      </c>
      <c r="K480" s="8">
        <f t="shared" si="11"/>
        <v>2058.840157</v>
      </c>
      <c r="L480" s="6">
        <f t="shared" si="12"/>
        <v>22.447149</v>
      </c>
      <c r="M480" s="8">
        <f t="shared" si="3"/>
        <v>158.8611233</v>
      </c>
      <c r="N480" s="29">
        <f t="shared" si="14"/>
        <v>13.55988362</v>
      </c>
      <c r="O480" s="9"/>
      <c r="P480" s="10">
        <f t="shared" si="15"/>
        <v>16.83224228</v>
      </c>
      <c r="Q480" s="10"/>
      <c r="R480" s="31">
        <f t="shared" si="16"/>
        <v>0.05896836351</v>
      </c>
      <c r="S480" s="7">
        <f t="shared" si="4"/>
        <v>1.00279456</v>
      </c>
      <c r="T480" s="7">
        <f t="shared" si="13"/>
        <v>6.122016279</v>
      </c>
      <c r="U480" s="13">
        <f t="shared" si="5"/>
        <v>-0.02178147674</v>
      </c>
      <c r="V480" s="13">
        <f t="shared" si="6"/>
        <v>-0.03419872368</v>
      </c>
      <c r="W480" s="13">
        <f t="shared" si="7"/>
        <v>0.01241724694</v>
      </c>
      <c r="X480" s="13">
        <f t="shared" si="8"/>
        <v>0.00005900388517</v>
      </c>
      <c r="Y480" s="14"/>
      <c r="Z480" s="30"/>
      <c r="AA480" s="30"/>
    </row>
    <row r="481" ht="12.75" customHeight="1">
      <c r="A481" s="4">
        <v>1910.05</v>
      </c>
      <c r="B481" s="5">
        <v>9.56</v>
      </c>
      <c r="C481" s="6">
        <v>0.4525</v>
      </c>
      <c r="D481" s="6">
        <f t="shared" si="9"/>
        <v>0.2925</v>
      </c>
      <c r="E481" s="5">
        <v>0.7475</v>
      </c>
      <c r="F481" s="5">
        <v>9.990330579</v>
      </c>
      <c r="G481" s="6">
        <f t="shared" si="10"/>
        <v>1910.375</v>
      </c>
      <c r="H481" s="7">
        <f>H477*8/12+H489*4/12</f>
        <v>3.933333333</v>
      </c>
      <c r="I481" s="6">
        <f t="shared" si="1"/>
        <v>291.5751363</v>
      </c>
      <c r="J481" s="6">
        <f t="shared" si="2"/>
        <v>13.80101979</v>
      </c>
      <c r="K481" s="8">
        <f t="shared" si="11"/>
        <v>2071.650946</v>
      </c>
      <c r="L481" s="6">
        <f t="shared" si="12"/>
        <v>22.7983697</v>
      </c>
      <c r="M481" s="8">
        <f t="shared" si="3"/>
        <v>161.9831675</v>
      </c>
      <c r="N481" s="29">
        <f t="shared" si="14"/>
        <v>13.56879229</v>
      </c>
      <c r="O481" s="9"/>
      <c r="P481" s="10">
        <f t="shared" si="15"/>
        <v>16.84995466</v>
      </c>
      <c r="Q481" s="10"/>
      <c r="R481" s="31">
        <f t="shared" si="16"/>
        <v>0.05939787928</v>
      </c>
      <c r="S481" s="7">
        <f t="shared" si="4"/>
        <v>1.002799552</v>
      </c>
      <c r="T481" s="7">
        <f t="shared" si="13"/>
        <v>6.256034263</v>
      </c>
      <c r="U481" s="13">
        <f t="shared" si="5"/>
        <v>-0.02960923827</v>
      </c>
      <c r="V481" s="13">
        <f t="shared" si="6"/>
        <v>-0.03737527097</v>
      </c>
      <c r="W481" s="13">
        <f t="shared" si="7"/>
        <v>0.007766032698</v>
      </c>
      <c r="X481" s="13">
        <f t="shared" si="8"/>
        <v>0.00005937224253</v>
      </c>
      <c r="Y481" s="14"/>
      <c r="Z481" s="30"/>
      <c r="AA481" s="30"/>
    </row>
    <row r="482" ht="12.75" customHeight="1">
      <c r="A482" s="4">
        <v>1910.06</v>
      </c>
      <c r="B482" s="5">
        <v>9.1</v>
      </c>
      <c r="C482" s="6">
        <v>0.455</v>
      </c>
      <c r="D482" s="6">
        <f t="shared" si="9"/>
        <v>-0.005</v>
      </c>
      <c r="E482" s="5">
        <v>0.745</v>
      </c>
      <c r="F482" s="5">
        <v>9.895165289</v>
      </c>
      <c r="G482" s="6">
        <f t="shared" si="10"/>
        <v>1910.458333</v>
      </c>
      <c r="H482" s="7">
        <f>H477*7/12+H489*5/12</f>
        <v>3.939166667</v>
      </c>
      <c r="I482" s="6">
        <f t="shared" si="1"/>
        <v>280.2146219</v>
      </c>
      <c r="J482" s="6">
        <f t="shared" si="2"/>
        <v>14.01073109</v>
      </c>
      <c r="K482" s="8">
        <f t="shared" si="11"/>
        <v>1999.229675</v>
      </c>
      <c r="L482" s="6">
        <f t="shared" si="12"/>
        <v>22.94064762</v>
      </c>
      <c r="M482" s="8">
        <f t="shared" si="3"/>
        <v>163.6731987</v>
      </c>
      <c r="N482" s="29">
        <f t="shared" si="14"/>
        <v>13.0196573</v>
      </c>
      <c r="O482" s="9"/>
      <c r="P482" s="10">
        <f t="shared" si="15"/>
        <v>16.17690827</v>
      </c>
      <c r="Q482" s="10"/>
      <c r="R482" s="31">
        <f t="shared" si="16"/>
        <v>0.06272466456</v>
      </c>
      <c r="S482" s="7">
        <f t="shared" si="4"/>
        <v>1.002804543</v>
      </c>
      <c r="T482" s="7">
        <f t="shared" si="13"/>
        <v>6.333883279</v>
      </c>
      <c r="U482" s="13">
        <f t="shared" si="5"/>
        <v>-0.02872967202</v>
      </c>
      <c r="V482" s="13">
        <f t="shared" si="6"/>
        <v>-0.03962861546</v>
      </c>
      <c r="W482" s="13">
        <f t="shared" si="7"/>
        <v>0.01089894344</v>
      </c>
      <c r="X482" s="13">
        <f t="shared" si="8"/>
        <v>0.00005974057713</v>
      </c>
      <c r="Y482" s="14"/>
      <c r="Z482" s="30"/>
      <c r="AA482" s="30"/>
    </row>
    <row r="483" ht="12.75" customHeight="1">
      <c r="A483" s="4">
        <v>1910.07</v>
      </c>
      <c r="B483" s="5">
        <v>8.64</v>
      </c>
      <c r="C483" s="6">
        <v>0.4575</v>
      </c>
      <c r="D483" s="6">
        <f t="shared" si="9"/>
        <v>-0.0025</v>
      </c>
      <c r="E483" s="5">
        <v>0.7425</v>
      </c>
      <c r="F483" s="5">
        <v>9.895165289</v>
      </c>
      <c r="G483" s="6">
        <f t="shared" si="10"/>
        <v>1910.541667</v>
      </c>
      <c r="H483" s="7">
        <f>H477*6/12+H489*6/12</f>
        <v>3.945</v>
      </c>
      <c r="I483" s="6">
        <f t="shared" si="1"/>
        <v>266.0499267</v>
      </c>
      <c r="J483" s="6">
        <f t="shared" si="2"/>
        <v>14.08771313</v>
      </c>
      <c r="K483" s="8">
        <f t="shared" si="11"/>
        <v>1906.545607</v>
      </c>
      <c r="L483" s="6">
        <f t="shared" si="12"/>
        <v>22.86366558</v>
      </c>
      <c r="M483" s="8">
        <f t="shared" si="3"/>
        <v>163.8437631</v>
      </c>
      <c r="N483" s="29">
        <f t="shared" si="14"/>
        <v>12.34258126</v>
      </c>
      <c r="O483" s="9"/>
      <c r="P483" s="10">
        <f t="shared" si="15"/>
        <v>15.3473325</v>
      </c>
      <c r="Q483" s="10"/>
      <c r="R483" s="31">
        <f t="shared" si="16"/>
        <v>0.06562238501</v>
      </c>
      <c r="S483" s="7">
        <f t="shared" si="4"/>
        <v>1.002809534</v>
      </c>
      <c r="T483" s="7">
        <f t="shared" si="13"/>
        <v>6.351646926</v>
      </c>
      <c r="U483" s="13">
        <f t="shared" si="5"/>
        <v>-0.0232316197</v>
      </c>
      <c r="V483" s="13">
        <f t="shared" si="6"/>
        <v>-0.03911049366</v>
      </c>
      <c r="W483" s="13">
        <f t="shared" si="7"/>
        <v>0.01587887396</v>
      </c>
      <c r="X483" s="13">
        <f t="shared" si="8"/>
        <v>0.00006010888897</v>
      </c>
      <c r="Y483" s="14"/>
      <c r="Z483" s="30"/>
      <c r="AA483" s="30"/>
    </row>
    <row r="484" ht="12.75" customHeight="1">
      <c r="A484" s="4">
        <v>1910.08</v>
      </c>
      <c r="B484" s="5">
        <v>8.85</v>
      </c>
      <c r="C484" s="6">
        <v>0.46</v>
      </c>
      <c r="D484" s="6">
        <f t="shared" si="9"/>
        <v>0.67</v>
      </c>
      <c r="E484" s="5">
        <v>0.74</v>
      </c>
      <c r="F484" s="5">
        <v>9.8</v>
      </c>
      <c r="G484" s="6">
        <f t="shared" si="10"/>
        <v>1910.625</v>
      </c>
      <c r="H484" s="7">
        <f>H477*5/12+H489*7/12</f>
        <v>3.950833333</v>
      </c>
      <c r="I484" s="6">
        <f t="shared" si="1"/>
        <v>275.1627551</v>
      </c>
      <c r="J484" s="6">
        <f t="shared" si="2"/>
        <v>14.3022449</v>
      </c>
      <c r="K484" s="8">
        <f t="shared" si="11"/>
        <v>1980.390192</v>
      </c>
      <c r="L484" s="6">
        <f t="shared" si="12"/>
        <v>23.00795918</v>
      </c>
      <c r="M484" s="8">
        <f t="shared" si="3"/>
        <v>165.5919483</v>
      </c>
      <c r="N484" s="29">
        <f t="shared" si="14"/>
        <v>12.74505515</v>
      </c>
      <c r="O484" s="9"/>
      <c r="P484" s="10">
        <f t="shared" si="15"/>
        <v>15.85895531</v>
      </c>
      <c r="Q484" s="10"/>
      <c r="R484" s="31">
        <f t="shared" si="16"/>
        <v>0.06327249337</v>
      </c>
      <c r="S484" s="7">
        <f t="shared" si="4"/>
        <v>1.002814525</v>
      </c>
      <c r="T484" s="7">
        <f t="shared" si="13"/>
        <v>6.4313446</v>
      </c>
      <c r="U484" s="13">
        <f t="shared" si="5"/>
        <v>-0.02790874937</v>
      </c>
      <c r="V484" s="13">
        <f t="shared" si="6"/>
        <v>-0.03764216442</v>
      </c>
      <c r="W484" s="13">
        <f t="shared" si="7"/>
        <v>0.009733415048</v>
      </c>
      <c r="X484" s="13">
        <f t="shared" si="8"/>
        <v>0.00006047717808</v>
      </c>
      <c r="Y484" s="14"/>
      <c r="Z484" s="30"/>
      <c r="AA484" s="30"/>
    </row>
    <row r="485" ht="12.75" customHeight="1">
      <c r="A485" s="4">
        <v>1910.09</v>
      </c>
      <c r="B485" s="5">
        <v>8.91</v>
      </c>
      <c r="C485" s="6">
        <v>0.4625</v>
      </c>
      <c r="D485" s="6">
        <f t="shared" si="9"/>
        <v>0.5225</v>
      </c>
      <c r="E485" s="5">
        <v>0.7375</v>
      </c>
      <c r="F485" s="5">
        <v>9.704834711</v>
      </c>
      <c r="G485" s="6">
        <f t="shared" si="10"/>
        <v>1910.708333</v>
      </c>
      <c r="H485" s="7">
        <f>H477*4/12+H489*8/12</f>
        <v>3.956666667</v>
      </c>
      <c r="I485" s="6">
        <f t="shared" si="1"/>
        <v>279.7447953</v>
      </c>
      <c r="J485" s="6">
        <f t="shared" si="2"/>
        <v>14.52098405</v>
      </c>
      <c r="K485" s="8">
        <f t="shared" si="11"/>
        <v>2022.077019</v>
      </c>
      <c r="L485" s="6">
        <f t="shared" si="12"/>
        <v>23.15508267</v>
      </c>
      <c r="M485" s="8">
        <f t="shared" si="3"/>
        <v>167.3716949</v>
      </c>
      <c r="N485" s="29">
        <f t="shared" si="14"/>
        <v>12.9371611</v>
      </c>
      <c r="O485" s="9"/>
      <c r="P485" s="10">
        <f t="shared" si="15"/>
        <v>16.10872043</v>
      </c>
      <c r="Q485" s="10"/>
      <c r="R485" s="31">
        <f t="shared" si="16"/>
        <v>0.05979510594</v>
      </c>
      <c r="S485" s="7">
        <f t="shared" si="4"/>
        <v>1.002819516</v>
      </c>
      <c r="T485" s="7">
        <f t="shared" si="13"/>
        <v>6.512688833</v>
      </c>
      <c r="U485" s="13">
        <f t="shared" si="5"/>
        <v>-0.02455846146</v>
      </c>
      <c r="V485" s="13">
        <f t="shared" si="6"/>
        <v>-0.03709007798</v>
      </c>
      <c r="W485" s="13">
        <f t="shared" si="7"/>
        <v>0.01253161652</v>
      </c>
      <c r="X485" s="13">
        <f t="shared" si="8"/>
        <v>0.00006084544446</v>
      </c>
      <c r="Y485" s="14"/>
      <c r="Z485" s="30"/>
      <c r="AA485" s="30"/>
    </row>
    <row r="486" ht="12.75" customHeight="1">
      <c r="A486" s="4">
        <v>1910.1</v>
      </c>
      <c r="B486" s="5">
        <v>9.32</v>
      </c>
      <c r="C486" s="6">
        <v>0.465</v>
      </c>
      <c r="D486" s="6">
        <f t="shared" si="9"/>
        <v>0.875</v>
      </c>
      <c r="E486" s="5">
        <v>0.735</v>
      </c>
      <c r="F486" s="5">
        <v>9.419419835</v>
      </c>
      <c r="G486" s="6">
        <f t="shared" si="10"/>
        <v>1910.791667</v>
      </c>
      <c r="H486" s="7">
        <f>H477*3/12+H489*9/12</f>
        <v>3.9625</v>
      </c>
      <c r="I486" s="6">
        <f t="shared" si="1"/>
        <v>301.4839608</v>
      </c>
      <c r="J486" s="6">
        <f t="shared" si="2"/>
        <v>15.04184997</v>
      </c>
      <c r="K486" s="8">
        <f t="shared" si="11"/>
        <v>2188.274625</v>
      </c>
      <c r="L486" s="6">
        <f t="shared" si="12"/>
        <v>23.77582738</v>
      </c>
      <c r="M486" s="8">
        <f t="shared" si="3"/>
        <v>172.5731598</v>
      </c>
      <c r="N486" s="29">
        <f t="shared" si="14"/>
        <v>13.91886666</v>
      </c>
      <c r="O486" s="9"/>
      <c r="P486" s="10">
        <f t="shared" si="15"/>
        <v>17.33982391</v>
      </c>
      <c r="Q486" s="10"/>
      <c r="R486" s="31">
        <f t="shared" si="16"/>
        <v>0.05248976495</v>
      </c>
      <c r="S486" s="7">
        <f t="shared" si="4"/>
        <v>1.002824507</v>
      </c>
      <c r="T486" s="7">
        <f t="shared" si="13"/>
        <v>6.728946799</v>
      </c>
      <c r="U486" s="13">
        <f t="shared" si="5"/>
        <v>-0.03110038428</v>
      </c>
      <c r="V486" s="13">
        <f t="shared" si="6"/>
        <v>-0.03942035649</v>
      </c>
      <c r="W486" s="13">
        <f t="shared" si="7"/>
        <v>0.008319972216</v>
      </c>
      <c r="X486" s="13">
        <f t="shared" si="8"/>
        <v>0.00006121368814</v>
      </c>
      <c r="Y486" s="14"/>
      <c r="Z486" s="30"/>
      <c r="AA486" s="30"/>
    </row>
    <row r="487" ht="12.75" customHeight="1">
      <c r="A487" s="4">
        <v>1910.11</v>
      </c>
      <c r="B487" s="5">
        <v>9.31</v>
      </c>
      <c r="C487" s="6">
        <v>0.4675</v>
      </c>
      <c r="D487" s="6">
        <f t="shared" si="9"/>
        <v>0.4575</v>
      </c>
      <c r="E487" s="5">
        <v>0.7325</v>
      </c>
      <c r="F487" s="5">
        <v>9.229089256</v>
      </c>
      <c r="G487" s="6">
        <f t="shared" si="10"/>
        <v>1910.875</v>
      </c>
      <c r="H487" s="7">
        <f>H477*2/12+H489*10/12</f>
        <v>3.968333333</v>
      </c>
      <c r="I487" s="6">
        <f t="shared" si="1"/>
        <v>307.3712824</v>
      </c>
      <c r="J487" s="6">
        <f t="shared" si="2"/>
        <v>15.43459447</v>
      </c>
      <c r="K487" s="8">
        <f t="shared" si="11"/>
        <v>2240.342638</v>
      </c>
      <c r="L487" s="6">
        <f t="shared" si="12"/>
        <v>24.18361594</v>
      </c>
      <c r="M487" s="8">
        <f t="shared" si="3"/>
        <v>176.2675598</v>
      </c>
      <c r="N487" s="29">
        <f t="shared" si="14"/>
        <v>14.16452318</v>
      </c>
      <c r="O487" s="9"/>
      <c r="P487" s="10">
        <f t="shared" si="15"/>
        <v>17.65392169</v>
      </c>
      <c r="Q487" s="10"/>
      <c r="R487" s="31">
        <f t="shared" si="16"/>
        <v>0.04910485348</v>
      </c>
      <c r="S487" s="7">
        <f t="shared" si="4"/>
        <v>1.002829498</v>
      </c>
      <c r="T487" s="7">
        <f t="shared" si="13"/>
        <v>6.887115107</v>
      </c>
      <c r="U487" s="13">
        <f t="shared" si="5"/>
        <v>-0.03736704345</v>
      </c>
      <c r="V487" s="13">
        <f t="shared" si="6"/>
        <v>-0.04083743453</v>
      </c>
      <c r="W487" s="13">
        <f t="shared" si="7"/>
        <v>0.003470391072</v>
      </c>
      <c r="X487" s="13">
        <f t="shared" si="8"/>
        <v>0.00006158190913</v>
      </c>
      <c r="Y487" s="14"/>
      <c r="Z487" s="30"/>
      <c r="AA487" s="30"/>
    </row>
    <row r="488" ht="12.75" customHeight="1">
      <c r="A488" s="4">
        <v>1910.12</v>
      </c>
      <c r="B488" s="5">
        <v>9.05</v>
      </c>
      <c r="C488" s="6">
        <v>0.47</v>
      </c>
      <c r="D488" s="6">
        <f t="shared" si="9"/>
        <v>0.21</v>
      </c>
      <c r="E488" s="5">
        <v>0.73</v>
      </c>
      <c r="F488" s="5">
        <v>9.229089256</v>
      </c>
      <c r="G488" s="6">
        <f t="shared" si="10"/>
        <v>1910.958333</v>
      </c>
      <c r="H488" s="7">
        <f>H477*1/12+H489*11/12</f>
        <v>3.974166667</v>
      </c>
      <c r="I488" s="6">
        <f t="shared" si="1"/>
        <v>298.7873368</v>
      </c>
      <c r="J488" s="6">
        <f t="shared" si="2"/>
        <v>15.51713241</v>
      </c>
      <c r="K488" s="8">
        <f t="shared" si="11"/>
        <v>2187.201678</v>
      </c>
      <c r="L488" s="6">
        <f t="shared" si="12"/>
        <v>24.101078</v>
      </c>
      <c r="M488" s="8">
        <f t="shared" si="3"/>
        <v>176.4262127</v>
      </c>
      <c r="N488" s="29">
        <f t="shared" si="14"/>
        <v>13.74147842</v>
      </c>
      <c r="O488" s="9"/>
      <c r="P488" s="10">
        <f t="shared" si="15"/>
        <v>17.13631639</v>
      </c>
      <c r="Q488" s="10"/>
      <c r="R488" s="31">
        <f t="shared" si="16"/>
        <v>0.05248554838</v>
      </c>
      <c r="S488" s="7">
        <f t="shared" si="4"/>
        <v>1.002834489</v>
      </c>
      <c r="T488" s="7">
        <f t="shared" si="13"/>
        <v>6.906602186</v>
      </c>
      <c r="U488" s="13">
        <f t="shared" si="5"/>
        <v>-0.04151708031</v>
      </c>
      <c r="V488" s="13">
        <f t="shared" si="6"/>
        <v>-0.0388187053</v>
      </c>
      <c r="W488" s="13">
        <f t="shared" si="7"/>
        <v>-0.00269837501</v>
      </c>
      <c r="X488" s="13">
        <f t="shared" si="8"/>
        <v>0.00006195010744</v>
      </c>
      <c r="Y488" s="14"/>
      <c r="Z488" s="30"/>
      <c r="AA488" s="30"/>
    </row>
    <row r="489" ht="12.75" customHeight="1">
      <c r="A489" s="4">
        <v>1911.01</v>
      </c>
      <c r="B489" s="5">
        <v>9.27</v>
      </c>
      <c r="C489" s="6">
        <v>0.47</v>
      </c>
      <c r="D489" s="6">
        <f t="shared" si="9"/>
        <v>0.69</v>
      </c>
      <c r="E489" s="5">
        <v>0.7183</v>
      </c>
      <c r="F489" s="5">
        <v>9.229089256</v>
      </c>
      <c r="G489" s="6">
        <f t="shared" si="10"/>
        <v>1911.041667</v>
      </c>
      <c r="H489" s="7">
        <v>3.98</v>
      </c>
      <c r="I489" s="6">
        <f t="shared" si="1"/>
        <v>306.0506754</v>
      </c>
      <c r="J489" s="6">
        <f t="shared" si="2"/>
        <v>15.51713241</v>
      </c>
      <c r="K489" s="8">
        <f t="shared" si="11"/>
        <v>2249.837012</v>
      </c>
      <c r="L489" s="6">
        <f t="shared" si="12"/>
        <v>23.71480045</v>
      </c>
      <c r="M489" s="8">
        <f t="shared" si="3"/>
        <v>174.3320308</v>
      </c>
      <c r="N489" s="29">
        <f t="shared" si="14"/>
        <v>14.04921518</v>
      </c>
      <c r="O489" s="9"/>
      <c r="P489" s="10">
        <f t="shared" si="15"/>
        <v>17.52797513</v>
      </c>
      <c r="Q489" s="10"/>
      <c r="R489" s="31">
        <f t="shared" si="16"/>
        <v>0.0495676227</v>
      </c>
      <c r="S489" s="7">
        <f t="shared" si="4"/>
        <v>1.003112126</v>
      </c>
      <c r="T489" s="7">
        <f t="shared" si="13"/>
        <v>6.926178873</v>
      </c>
      <c r="U489" s="13">
        <f t="shared" si="5"/>
        <v>-0.03751954618</v>
      </c>
      <c r="V489" s="13">
        <f t="shared" si="6"/>
        <v>-0.03675441487</v>
      </c>
      <c r="W489" s="13">
        <f t="shared" si="7"/>
        <v>-0.000765131307</v>
      </c>
      <c r="X489" s="13">
        <f t="shared" si="8"/>
        <v>0.0006226031532</v>
      </c>
      <c r="Y489" s="14"/>
      <c r="Z489" s="30"/>
      <c r="AA489" s="30"/>
    </row>
    <row r="490" ht="12.75" customHeight="1">
      <c r="A490" s="4">
        <v>1911.02</v>
      </c>
      <c r="B490" s="5">
        <v>9.43</v>
      </c>
      <c r="C490" s="6">
        <v>0.47</v>
      </c>
      <c r="D490" s="6">
        <f t="shared" si="9"/>
        <v>0.63</v>
      </c>
      <c r="E490" s="5">
        <v>0.7067</v>
      </c>
      <c r="F490" s="5">
        <v>8.94367438</v>
      </c>
      <c r="G490" s="6">
        <f t="shared" si="10"/>
        <v>1911.125</v>
      </c>
      <c r="H490" s="7">
        <f>H489*11/12+H501*1/12</f>
        <v>3.9825</v>
      </c>
      <c r="I490" s="6">
        <f t="shared" si="1"/>
        <v>321.2685165</v>
      </c>
      <c r="J490" s="6">
        <f t="shared" si="2"/>
        <v>16.01232267</v>
      </c>
      <c r="K490" s="8">
        <f t="shared" si="11"/>
        <v>2371.515407</v>
      </c>
      <c r="L490" s="6">
        <f t="shared" si="12"/>
        <v>24.07640091</v>
      </c>
      <c r="M490" s="8">
        <f t="shared" si="3"/>
        <v>177.7253381</v>
      </c>
      <c r="N490" s="29">
        <f t="shared" si="14"/>
        <v>14.72148847</v>
      </c>
      <c r="O490" s="9"/>
      <c r="P490" s="10">
        <f t="shared" si="15"/>
        <v>18.37459279</v>
      </c>
      <c r="Q490" s="10"/>
      <c r="R490" s="31">
        <f t="shared" si="16"/>
        <v>0.04436027884</v>
      </c>
      <c r="S490" s="7">
        <f t="shared" si="4"/>
        <v>1.003114233</v>
      </c>
      <c r="T490" s="7">
        <f t="shared" si="13"/>
        <v>7.169453474</v>
      </c>
      <c r="U490" s="13">
        <f t="shared" si="5"/>
        <v>-0.03960930938</v>
      </c>
      <c r="V490" s="13">
        <f t="shared" si="6"/>
        <v>-0.03608968618</v>
      </c>
      <c r="W490" s="13">
        <f t="shared" si="7"/>
        <v>-0.003519623201</v>
      </c>
      <c r="X490" s="13">
        <f t="shared" si="8"/>
        <v>0.0006184891915</v>
      </c>
      <c r="Y490" s="14"/>
      <c r="Z490" s="30"/>
      <c r="AA490" s="30"/>
    </row>
    <row r="491" ht="12.75" customHeight="1">
      <c r="A491" s="4">
        <v>1911.03</v>
      </c>
      <c r="B491" s="5">
        <v>9.32</v>
      </c>
      <c r="C491" s="6">
        <v>0.47</v>
      </c>
      <c r="D491" s="6">
        <f t="shared" si="9"/>
        <v>0.36</v>
      </c>
      <c r="E491" s="5">
        <v>0.695</v>
      </c>
      <c r="F491" s="5">
        <v>9.038839669</v>
      </c>
      <c r="G491" s="6">
        <f t="shared" si="10"/>
        <v>1911.208333</v>
      </c>
      <c r="H491" s="7">
        <f>H489*10/12+H501*2/12</f>
        <v>3.985</v>
      </c>
      <c r="I491" s="6">
        <f t="shared" si="1"/>
        <v>314.177937</v>
      </c>
      <c r="J491" s="6">
        <f t="shared" si="2"/>
        <v>15.84373717</v>
      </c>
      <c r="K491" s="8">
        <f t="shared" si="11"/>
        <v>2328.920883</v>
      </c>
      <c r="L491" s="6">
        <f t="shared" si="12"/>
        <v>23.42850496</v>
      </c>
      <c r="M491" s="8">
        <f t="shared" si="3"/>
        <v>173.6695294</v>
      </c>
      <c r="N491" s="29">
        <f t="shared" si="14"/>
        <v>14.37062322</v>
      </c>
      <c r="O491" s="9"/>
      <c r="P491" s="10">
        <f t="shared" si="15"/>
        <v>17.94421196</v>
      </c>
      <c r="Q491" s="10"/>
      <c r="R491" s="31">
        <f t="shared" si="16"/>
        <v>0.0470699764</v>
      </c>
      <c r="S491" s="7">
        <f t="shared" si="4"/>
        <v>1.003116341</v>
      </c>
      <c r="T491" s="7">
        <f t="shared" si="13"/>
        <v>7.116062268</v>
      </c>
      <c r="U491" s="13">
        <f t="shared" si="5"/>
        <v>-0.03924859711</v>
      </c>
      <c r="V491" s="13">
        <f t="shared" si="6"/>
        <v>-0.03394579692</v>
      </c>
      <c r="W491" s="13">
        <f t="shared" si="7"/>
        <v>-0.005302800195</v>
      </c>
      <c r="X491" s="13">
        <f t="shared" si="8"/>
        <v>0.0006143815909</v>
      </c>
      <c r="Y491" s="14"/>
      <c r="Z491" s="30"/>
      <c r="AA491" s="30"/>
    </row>
    <row r="492" ht="12.75" customHeight="1">
      <c r="A492" s="4">
        <v>1911.04</v>
      </c>
      <c r="B492" s="5">
        <v>9.28</v>
      </c>
      <c r="C492" s="6">
        <v>0.47</v>
      </c>
      <c r="D492" s="6">
        <f t="shared" si="9"/>
        <v>0.43</v>
      </c>
      <c r="E492" s="5">
        <v>0.6833</v>
      </c>
      <c r="F492" s="5">
        <v>8.753424793</v>
      </c>
      <c r="G492" s="6">
        <f t="shared" si="10"/>
        <v>1911.291667</v>
      </c>
      <c r="H492" s="7">
        <f>H489*9/12+H501*3/12</f>
        <v>3.9875</v>
      </c>
      <c r="I492" s="6">
        <f t="shared" si="1"/>
        <v>323.0296789</v>
      </c>
      <c r="J492" s="6">
        <f t="shared" si="2"/>
        <v>16.36033934</v>
      </c>
      <c r="K492" s="8">
        <f t="shared" si="11"/>
        <v>2404.642839</v>
      </c>
      <c r="L492" s="6">
        <f t="shared" si="12"/>
        <v>23.78514866</v>
      </c>
      <c r="M492" s="8">
        <f t="shared" si="3"/>
        <v>177.0573763</v>
      </c>
      <c r="N492" s="29">
        <f t="shared" si="14"/>
        <v>14.75293542</v>
      </c>
      <c r="O492" s="9"/>
      <c r="P492" s="10">
        <f t="shared" si="15"/>
        <v>18.4306864</v>
      </c>
      <c r="Q492" s="10"/>
      <c r="R492" s="31">
        <f t="shared" si="16"/>
        <v>0.04325916071</v>
      </c>
      <c r="S492" s="7">
        <f t="shared" si="4"/>
        <v>1.003118448</v>
      </c>
      <c r="T492" s="7">
        <f t="shared" si="13"/>
        <v>7.370988317</v>
      </c>
      <c r="U492" s="13">
        <f t="shared" si="5"/>
        <v>-0.04027842913</v>
      </c>
      <c r="V492" s="13">
        <f t="shared" si="6"/>
        <v>-0.0353894253</v>
      </c>
      <c r="W492" s="13">
        <f t="shared" si="7"/>
        <v>-0.004889003827</v>
      </c>
      <c r="X492" s="13">
        <f t="shared" si="8"/>
        <v>0.0006102803839</v>
      </c>
      <c r="Y492" s="14"/>
      <c r="Z492" s="30"/>
      <c r="AA492" s="30"/>
    </row>
    <row r="493" ht="12.75" customHeight="1">
      <c r="A493" s="4">
        <v>1911.05</v>
      </c>
      <c r="B493" s="5">
        <v>9.48</v>
      </c>
      <c r="C493" s="6">
        <v>0.47</v>
      </c>
      <c r="D493" s="6">
        <f t="shared" si="9"/>
        <v>0.67</v>
      </c>
      <c r="E493" s="5">
        <v>0.6717</v>
      </c>
      <c r="F493" s="5">
        <v>8.753424793</v>
      </c>
      <c r="G493" s="6">
        <f t="shared" si="10"/>
        <v>1911.375</v>
      </c>
      <c r="H493" s="7">
        <f>H489*8/12+H501*4/12</f>
        <v>3.99</v>
      </c>
      <c r="I493" s="6">
        <f t="shared" si="1"/>
        <v>329.9915254</v>
      </c>
      <c r="J493" s="6">
        <f t="shared" si="2"/>
        <v>16.36033934</v>
      </c>
      <c r="K493" s="8">
        <f t="shared" si="11"/>
        <v>2466.615944</v>
      </c>
      <c r="L493" s="6">
        <f t="shared" si="12"/>
        <v>23.38136156</v>
      </c>
      <c r="M493" s="8">
        <f t="shared" si="3"/>
        <v>174.7706677</v>
      </c>
      <c r="N493" s="29">
        <f t="shared" si="14"/>
        <v>15.04766059</v>
      </c>
      <c r="O493" s="9"/>
      <c r="P493" s="10">
        <f t="shared" si="15"/>
        <v>18.80534283</v>
      </c>
      <c r="Q493" s="10"/>
      <c r="R493" s="31">
        <f t="shared" si="16"/>
        <v>0.04190655289</v>
      </c>
      <c r="S493" s="7">
        <f t="shared" si="4"/>
        <v>1.003120555</v>
      </c>
      <c r="T493" s="7">
        <f t="shared" si="13"/>
        <v>7.393974359</v>
      </c>
      <c r="U493" s="13">
        <f t="shared" si="5"/>
        <v>-0.03714954692</v>
      </c>
      <c r="V493" s="13">
        <f t="shared" si="6"/>
        <v>-0.03264137087</v>
      </c>
      <c r="W493" s="13">
        <f t="shared" si="7"/>
        <v>-0.004508176048</v>
      </c>
      <c r="X493" s="13">
        <f t="shared" si="8"/>
        <v>0.000606185603</v>
      </c>
      <c r="Y493" s="14"/>
      <c r="Z493" s="30"/>
      <c r="AA493" s="30"/>
    </row>
    <row r="494" ht="12.75" customHeight="1">
      <c r="A494" s="4">
        <v>1911.06</v>
      </c>
      <c r="B494" s="5">
        <v>9.67</v>
      </c>
      <c r="C494" s="6">
        <v>0.47</v>
      </c>
      <c r="D494" s="6">
        <f t="shared" si="9"/>
        <v>0.66</v>
      </c>
      <c r="E494" s="5">
        <v>0.66</v>
      </c>
      <c r="F494" s="5">
        <v>8.753424793</v>
      </c>
      <c r="G494" s="6">
        <f t="shared" si="10"/>
        <v>1911.458333</v>
      </c>
      <c r="H494" s="7">
        <f>H489*7/12+H501*5/12</f>
        <v>3.9925</v>
      </c>
      <c r="I494" s="6">
        <f t="shared" si="1"/>
        <v>336.6052796</v>
      </c>
      <c r="J494" s="6">
        <f t="shared" si="2"/>
        <v>16.36033934</v>
      </c>
      <c r="K494" s="8">
        <f t="shared" si="11"/>
        <v>2526.243175</v>
      </c>
      <c r="L494" s="6">
        <f t="shared" si="12"/>
        <v>22.97409354</v>
      </c>
      <c r="M494" s="8">
        <f t="shared" si="3"/>
        <v>172.4219747</v>
      </c>
      <c r="N494" s="29">
        <f t="shared" si="14"/>
        <v>15.32835568</v>
      </c>
      <c r="O494" s="9"/>
      <c r="P494" s="10">
        <f t="shared" si="15"/>
        <v>19.16177187</v>
      </c>
      <c r="Q494" s="10"/>
      <c r="R494" s="31">
        <f t="shared" si="16"/>
        <v>0.04066460982</v>
      </c>
      <c r="S494" s="7">
        <f t="shared" si="4"/>
        <v>1.003122662</v>
      </c>
      <c r="T494" s="7">
        <f t="shared" si="13"/>
        <v>7.417047661</v>
      </c>
      <c r="U494" s="13">
        <f t="shared" si="5"/>
        <v>-0.04630210295</v>
      </c>
      <c r="V494" s="13">
        <f t="shared" si="6"/>
        <v>-0.03150640436</v>
      </c>
      <c r="W494" s="13">
        <f t="shared" si="7"/>
        <v>-0.01479569858</v>
      </c>
      <c r="X494" s="13">
        <f t="shared" si="8"/>
        <v>0.0006020972809</v>
      </c>
      <c r="Y494" s="14"/>
      <c r="Z494" s="30"/>
      <c r="AA494" s="30"/>
    </row>
    <row r="495" ht="12.75" customHeight="1">
      <c r="A495" s="4">
        <v>1911.07</v>
      </c>
      <c r="B495" s="5">
        <v>9.63</v>
      </c>
      <c r="C495" s="6">
        <v>0.47</v>
      </c>
      <c r="D495" s="6">
        <f t="shared" si="9"/>
        <v>0.43</v>
      </c>
      <c r="E495" s="5">
        <v>0.6483</v>
      </c>
      <c r="F495" s="5">
        <v>8.848509091</v>
      </c>
      <c r="G495" s="6">
        <f t="shared" si="10"/>
        <v>1911.541667</v>
      </c>
      <c r="H495" s="7">
        <f>H489*6/12+H501*6/12</f>
        <v>3.995</v>
      </c>
      <c r="I495" s="6">
        <f t="shared" si="1"/>
        <v>331.6107798</v>
      </c>
      <c r="J495" s="6">
        <f t="shared" si="2"/>
        <v>16.18453443</v>
      </c>
      <c r="K495" s="8">
        <f t="shared" si="11"/>
        <v>2498.881309</v>
      </c>
      <c r="L495" s="6">
        <f t="shared" si="12"/>
        <v>22.32432695</v>
      </c>
      <c r="M495" s="8">
        <f t="shared" si="3"/>
        <v>168.2268694</v>
      </c>
      <c r="N495" s="29">
        <f t="shared" si="14"/>
        <v>15.08311058</v>
      </c>
      <c r="O495" s="9"/>
      <c r="P495" s="10">
        <f t="shared" si="15"/>
        <v>18.86162743</v>
      </c>
      <c r="Q495" s="10"/>
      <c r="R495" s="31">
        <f t="shared" si="16"/>
        <v>0.04152012374</v>
      </c>
      <c r="S495" s="7">
        <f t="shared" si="4"/>
        <v>1.003124769</v>
      </c>
      <c r="T495" s="7">
        <f t="shared" si="13"/>
        <v>7.360257609</v>
      </c>
      <c r="U495" s="13">
        <f t="shared" si="5"/>
        <v>-0.0455117967</v>
      </c>
      <c r="V495" s="13">
        <f t="shared" si="6"/>
        <v>-0.03042521667</v>
      </c>
      <c r="W495" s="13">
        <f t="shared" si="7"/>
        <v>-0.01508658003</v>
      </c>
      <c r="X495" s="13">
        <f t="shared" si="8"/>
        <v>0.0005980154507</v>
      </c>
      <c r="Y495" s="14"/>
      <c r="Z495" s="30"/>
      <c r="AA495" s="30"/>
    </row>
    <row r="496" ht="12.75" customHeight="1">
      <c r="A496" s="4">
        <v>1911.08</v>
      </c>
      <c r="B496" s="5">
        <v>9.17</v>
      </c>
      <c r="C496" s="6">
        <v>0.47</v>
      </c>
      <c r="D496" s="6">
        <f t="shared" si="9"/>
        <v>0.01</v>
      </c>
      <c r="E496" s="5">
        <v>0.6367</v>
      </c>
      <c r="F496" s="5">
        <v>9.134004959</v>
      </c>
      <c r="G496" s="6">
        <f t="shared" si="10"/>
        <v>1911.625</v>
      </c>
      <c r="H496" s="7">
        <f>H489*5/12+H501*7/12</f>
        <v>3.9975</v>
      </c>
      <c r="I496" s="6">
        <f t="shared" si="1"/>
        <v>305.9007536</v>
      </c>
      <c r="J496" s="6">
        <f t="shared" si="2"/>
        <v>15.67866458</v>
      </c>
      <c r="K496" s="8">
        <f t="shared" si="11"/>
        <v>2314.986873</v>
      </c>
      <c r="L496" s="6">
        <f t="shared" si="12"/>
        <v>21.23958667</v>
      </c>
      <c r="M496" s="8">
        <f t="shared" si="3"/>
        <v>160.7363296</v>
      </c>
      <c r="N496" s="29">
        <f t="shared" si="14"/>
        <v>13.89979067</v>
      </c>
      <c r="O496" s="9"/>
      <c r="P496" s="10">
        <f t="shared" si="15"/>
        <v>17.39259937</v>
      </c>
      <c r="Q496" s="10"/>
      <c r="R496" s="31">
        <f t="shared" si="16"/>
        <v>0.04910389646</v>
      </c>
      <c r="S496" s="7">
        <f t="shared" si="4"/>
        <v>1.003126876</v>
      </c>
      <c r="T496" s="7">
        <f t="shared" si="13"/>
        <v>7.152482887</v>
      </c>
      <c r="U496" s="13">
        <f t="shared" si="5"/>
        <v>-0.03878268347</v>
      </c>
      <c r="V496" s="13">
        <f t="shared" si="6"/>
        <v>-0.02675974645</v>
      </c>
      <c r="W496" s="13">
        <f t="shared" si="7"/>
        <v>-0.01202293702</v>
      </c>
      <c r="X496" s="13">
        <f t="shared" si="8"/>
        <v>0.0005939401453</v>
      </c>
      <c r="Y496" s="14"/>
      <c r="Z496" s="30"/>
      <c r="AA496" s="30"/>
    </row>
    <row r="497" ht="12.75" customHeight="1">
      <c r="A497" s="4">
        <v>1911.09</v>
      </c>
      <c r="B497" s="5">
        <v>8.67</v>
      </c>
      <c r="C497" s="6">
        <v>0.47</v>
      </c>
      <c r="D497" s="6">
        <f t="shared" si="9"/>
        <v>-0.03</v>
      </c>
      <c r="E497" s="5">
        <v>0.625</v>
      </c>
      <c r="F497" s="5">
        <v>9.229089256</v>
      </c>
      <c r="G497" s="6">
        <f t="shared" si="10"/>
        <v>1911.708333</v>
      </c>
      <c r="H497" s="7">
        <f>H489*4/12+H501*8/12</f>
        <v>4</v>
      </c>
      <c r="I497" s="6">
        <f t="shared" si="1"/>
        <v>286.2415702</v>
      </c>
      <c r="J497" s="6">
        <f t="shared" si="2"/>
        <v>15.51713241</v>
      </c>
      <c r="K497" s="8">
        <f t="shared" si="11"/>
        <v>2175.996516</v>
      </c>
      <c r="L497" s="6">
        <f t="shared" si="12"/>
        <v>20.63448459</v>
      </c>
      <c r="M497" s="8">
        <f t="shared" si="3"/>
        <v>156.862494</v>
      </c>
      <c r="N497" s="29">
        <f t="shared" si="14"/>
        <v>12.99795398</v>
      </c>
      <c r="O497" s="9"/>
      <c r="P497" s="10">
        <f t="shared" si="15"/>
        <v>16.27997036</v>
      </c>
      <c r="Q497" s="10"/>
      <c r="R497" s="31">
        <f t="shared" si="16"/>
        <v>0.05387584786</v>
      </c>
      <c r="S497" s="7">
        <f t="shared" si="4"/>
        <v>1.003128983</v>
      </c>
      <c r="T497" s="7">
        <f t="shared" si="13"/>
        <v>7.100927699</v>
      </c>
      <c r="U497" s="13">
        <f t="shared" si="5"/>
        <v>-0.02876068778</v>
      </c>
      <c r="V497" s="13">
        <f t="shared" si="6"/>
        <v>-0.02406428039</v>
      </c>
      <c r="W497" s="13">
        <f t="shared" si="7"/>
        <v>-0.00469640739</v>
      </c>
      <c r="X497" s="13">
        <f t="shared" si="8"/>
        <v>0.0005898713981</v>
      </c>
      <c r="Y497" s="14"/>
      <c r="Z497" s="30"/>
      <c r="AA497" s="30"/>
    </row>
    <row r="498" ht="12.75" customHeight="1">
      <c r="A498" s="4">
        <v>1911.1</v>
      </c>
      <c r="B498" s="5">
        <v>8.72</v>
      </c>
      <c r="C498" s="6">
        <v>0.47</v>
      </c>
      <c r="D498" s="6">
        <f t="shared" si="9"/>
        <v>0.52</v>
      </c>
      <c r="E498" s="5">
        <v>0.6133</v>
      </c>
      <c r="F498" s="5">
        <v>9.229089256</v>
      </c>
      <c r="G498" s="6">
        <f t="shared" si="10"/>
        <v>1911.791667</v>
      </c>
      <c r="H498" s="7">
        <f>H489*3/12+H501*9/12</f>
        <v>4.0025</v>
      </c>
      <c r="I498" s="6">
        <f t="shared" si="1"/>
        <v>287.892329</v>
      </c>
      <c r="J498" s="6">
        <f t="shared" si="2"/>
        <v>15.51713241</v>
      </c>
      <c r="K498" s="8">
        <f t="shared" si="11"/>
        <v>2198.375565</v>
      </c>
      <c r="L498" s="6">
        <f t="shared" si="12"/>
        <v>20.24820704</v>
      </c>
      <c r="M498" s="8">
        <f t="shared" si="3"/>
        <v>154.6174007</v>
      </c>
      <c r="N498" s="29">
        <f t="shared" si="14"/>
        <v>13.06647285</v>
      </c>
      <c r="O498" s="9"/>
      <c r="P498" s="10">
        <f t="shared" si="15"/>
        <v>16.38229846</v>
      </c>
      <c r="Q498" s="10"/>
      <c r="R498" s="31">
        <f t="shared" si="16"/>
        <v>0.05344740985</v>
      </c>
      <c r="S498" s="7">
        <f t="shared" si="4"/>
        <v>1.00313109</v>
      </c>
      <c r="T498" s="7">
        <f t="shared" si="13"/>
        <v>7.123146383</v>
      </c>
      <c r="U498" s="13">
        <f t="shared" si="5"/>
        <v>-0.02787649453</v>
      </c>
      <c r="V498" s="13">
        <f t="shared" si="6"/>
        <v>-0.02348860382</v>
      </c>
      <c r="W498" s="13">
        <f t="shared" si="7"/>
        <v>-0.004387890706</v>
      </c>
      <c r="X498" s="13">
        <f t="shared" si="8"/>
        <v>0.0005858092425</v>
      </c>
      <c r="Y498" s="14"/>
      <c r="Z498" s="30"/>
      <c r="AA498" s="30"/>
    </row>
    <row r="499" ht="12.75" customHeight="1">
      <c r="A499" s="4">
        <v>1911.11</v>
      </c>
      <c r="B499" s="5">
        <v>9.07</v>
      </c>
      <c r="C499" s="6">
        <v>0.47</v>
      </c>
      <c r="D499" s="6">
        <f t="shared" si="9"/>
        <v>0.82</v>
      </c>
      <c r="E499" s="5">
        <v>0.6017</v>
      </c>
      <c r="F499" s="5">
        <v>9.134004959</v>
      </c>
      <c r="G499" s="6">
        <f t="shared" si="10"/>
        <v>1911.875</v>
      </c>
      <c r="H499" s="7">
        <f>H489*2/12+H501*10/12</f>
        <v>4.005</v>
      </c>
      <c r="I499" s="6">
        <f t="shared" si="1"/>
        <v>302.5648675</v>
      </c>
      <c r="J499" s="6">
        <f t="shared" si="2"/>
        <v>15.67866458</v>
      </c>
      <c r="K499" s="8">
        <f t="shared" si="11"/>
        <v>2320.393577</v>
      </c>
      <c r="L499" s="6">
        <f t="shared" si="12"/>
        <v>20.07202655</v>
      </c>
      <c r="M499" s="8">
        <f t="shared" si="3"/>
        <v>153.9339378</v>
      </c>
      <c r="N499" s="29">
        <f t="shared" si="14"/>
        <v>13.72799759</v>
      </c>
      <c r="O499" s="9"/>
      <c r="P499" s="10">
        <f t="shared" si="15"/>
        <v>17.22646715</v>
      </c>
      <c r="Q499" s="10"/>
      <c r="R499" s="31">
        <f t="shared" si="16"/>
        <v>0.04745119494</v>
      </c>
      <c r="S499" s="7">
        <f t="shared" si="4"/>
        <v>1.003133198</v>
      </c>
      <c r="T499" s="7">
        <f t="shared" si="13"/>
        <v>7.219833186</v>
      </c>
      <c r="U499" s="13">
        <f t="shared" si="5"/>
        <v>-0.02695114102</v>
      </c>
      <c r="V499" s="13">
        <f t="shared" si="6"/>
        <v>-0.02336839391</v>
      </c>
      <c r="W499" s="13">
        <f t="shared" si="7"/>
        <v>-0.003582747106</v>
      </c>
      <c r="X499" s="13">
        <f t="shared" si="8"/>
        <v>0.0005817537121</v>
      </c>
      <c r="Y499" s="14"/>
      <c r="Z499" s="30"/>
      <c r="AA499" s="30"/>
    </row>
    <row r="500" ht="12.75" customHeight="1">
      <c r="A500" s="4">
        <v>1911.12</v>
      </c>
      <c r="B500" s="5">
        <v>9.11</v>
      </c>
      <c r="C500" s="6">
        <v>0.47</v>
      </c>
      <c r="D500" s="6">
        <f t="shared" si="9"/>
        <v>0.51</v>
      </c>
      <c r="E500" s="5">
        <v>0.59</v>
      </c>
      <c r="F500" s="5">
        <v>9.038839669</v>
      </c>
      <c r="G500" s="6">
        <f t="shared" si="10"/>
        <v>1911.958333</v>
      </c>
      <c r="H500" s="7">
        <f>H489*1/12+H501*11/12</f>
        <v>4.0075</v>
      </c>
      <c r="I500" s="6">
        <f t="shared" si="1"/>
        <v>307.0988204</v>
      </c>
      <c r="J500" s="6">
        <f t="shared" si="2"/>
        <v>15.84373717</v>
      </c>
      <c r="K500" s="8">
        <f t="shared" si="11"/>
        <v>2365.290387</v>
      </c>
      <c r="L500" s="6">
        <f t="shared" si="12"/>
        <v>19.88894666</v>
      </c>
      <c r="M500" s="8">
        <f t="shared" si="3"/>
        <v>153.1856563</v>
      </c>
      <c r="N500" s="29">
        <f t="shared" si="14"/>
        <v>13.92925842</v>
      </c>
      <c r="O500" s="9"/>
      <c r="P500" s="10">
        <f t="shared" si="15"/>
        <v>17.49407644</v>
      </c>
      <c r="Q500" s="10"/>
      <c r="R500" s="31">
        <f t="shared" si="16"/>
        <v>0.04409843543</v>
      </c>
      <c r="S500" s="7">
        <f t="shared" si="4"/>
        <v>1.003135305</v>
      </c>
      <c r="T500" s="7">
        <f t="shared" si="13"/>
        <v>7.318706424</v>
      </c>
      <c r="U500" s="13">
        <f t="shared" si="5"/>
        <v>-0.02435663421</v>
      </c>
      <c r="V500" s="13">
        <f t="shared" si="6"/>
        <v>-0.02326036236</v>
      </c>
      <c r="W500" s="13">
        <f t="shared" si="7"/>
        <v>-0.001096271841</v>
      </c>
      <c r="X500" s="13">
        <f t="shared" si="8"/>
        <v>0.0005777048408</v>
      </c>
      <c r="Y500" s="14"/>
      <c r="Z500" s="30"/>
      <c r="AA500" s="30"/>
    </row>
    <row r="501" ht="12.75" customHeight="1">
      <c r="A501" s="4">
        <v>1912.01</v>
      </c>
      <c r="B501" s="5">
        <v>9.12</v>
      </c>
      <c r="C501" s="6">
        <v>0.4708</v>
      </c>
      <c r="D501" s="6">
        <f t="shared" si="9"/>
        <v>0.4808</v>
      </c>
      <c r="E501" s="5">
        <v>0.5992</v>
      </c>
      <c r="F501" s="5">
        <v>9.134004959</v>
      </c>
      <c r="G501" s="6">
        <f t="shared" si="10"/>
        <v>1912.041667</v>
      </c>
      <c r="H501" s="7">
        <v>4.01</v>
      </c>
      <c r="I501" s="6">
        <f t="shared" si="1"/>
        <v>304.2328105</v>
      </c>
      <c r="J501" s="6">
        <f t="shared" si="2"/>
        <v>15.70535167</v>
      </c>
      <c r="K501" s="8">
        <f t="shared" si="11"/>
        <v>2353.29652</v>
      </c>
      <c r="L501" s="6">
        <f t="shared" si="12"/>
        <v>19.98862939</v>
      </c>
      <c r="M501" s="8">
        <f t="shared" si="3"/>
        <v>154.61571</v>
      </c>
      <c r="N501" s="29">
        <f t="shared" si="14"/>
        <v>13.79495263</v>
      </c>
      <c r="O501" s="9"/>
      <c r="P501" s="10">
        <f t="shared" si="15"/>
        <v>17.34076615</v>
      </c>
      <c r="Q501" s="10"/>
      <c r="R501" s="31">
        <f t="shared" si="16"/>
        <v>0.04704764082</v>
      </c>
      <c r="S501" s="7">
        <f t="shared" si="4"/>
        <v>1.000350691</v>
      </c>
      <c r="T501" s="7">
        <f t="shared" si="13"/>
        <v>7.265161652</v>
      </c>
      <c r="U501" s="13">
        <f t="shared" si="5"/>
        <v>-0.0211911348</v>
      </c>
      <c r="V501" s="13">
        <f t="shared" si="6"/>
        <v>-0.01938071504</v>
      </c>
      <c r="W501" s="13">
        <f t="shared" si="7"/>
        <v>-0.001810419766</v>
      </c>
      <c r="X501" s="13">
        <f t="shared" si="8"/>
        <v>0.0002825059161</v>
      </c>
      <c r="Y501" s="14"/>
      <c r="Z501" s="30"/>
      <c r="AA501" s="30"/>
    </row>
    <row r="502" ht="12.75" customHeight="1">
      <c r="A502" s="4">
        <v>1912.02</v>
      </c>
      <c r="B502" s="5">
        <v>9.04</v>
      </c>
      <c r="C502" s="6">
        <v>0.4717</v>
      </c>
      <c r="D502" s="6">
        <f t="shared" si="9"/>
        <v>0.3917</v>
      </c>
      <c r="E502" s="5">
        <v>0.6083</v>
      </c>
      <c r="F502" s="5">
        <v>9.229089256</v>
      </c>
      <c r="G502" s="6">
        <f t="shared" si="10"/>
        <v>1912.125</v>
      </c>
      <c r="H502" s="7">
        <f>H501*11/12+H513*1/12</f>
        <v>4.046666667</v>
      </c>
      <c r="I502" s="6">
        <f t="shared" si="1"/>
        <v>298.4571851</v>
      </c>
      <c r="J502" s="6">
        <f t="shared" si="2"/>
        <v>15.57325821</v>
      </c>
      <c r="K502" s="8">
        <f t="shared" si="11"/>
        <v>2318.659499</v>
      </c>
      <c r="L502" s="6">
        <f t="shared" si="12"/>
        <v>20.08313116</v>
      </c>
      <c r="M502" s="8">
        <f t="shared" si="3"/>
        <v>156.0221873</v>
      </c>
      <c r="N502" s="29">
        <f t="shared" si="14"/>
        <v>13.53163437</v>
      </c>
      <c r="O502" s="9"/>
      <c r="P502" s="10">
        <f t="shared" si="15"/>
        <v>17.02447044</v>
      </c>
      <c r="Q502" s="10"/>
      <c r="R502" s="31">
        <f t="shared" si="16"/>
        <v>0.0491429307</v>
      </c>
      <c r="S502" s="7">
        <f t="shared" si="4"/>
        <v>1.000386344</v>
      </c>
      <c r="T502" s="7">
        <f t="shared" si="13"/>
        <v>7.192832636</v>
      </c>
      <c r="U502" s="13">
        <f t="shared" si="5"/>
        <v>-0.01709836853</v>
      </c>
      <c r="V502" s="13">
        <f t="shared" si="6"/>
        <v>-0.01808733072</v>
      </c>
      <c r="W502" s="13">
        <f t="shared" si="7"/>
        <v>0.0009889621861</v>
      </c>
      <c r="X502" s="13">
        <f t="shared" si="8"/>
        <v>0.000279365629</v>
      </c>
      <c r="Y502" s="14"/>
      <c r="Z502" s="30"/>
      <c r="AA502" s="30"/>
    </row>
    <row r="503" ht="12.75" customHeight="1">
      <c r="A503" s="4">
        <v>1912.03</v>
      </c>
      <c r="B503" s="5">
        <v>9.3</v>
      </c>
      <c r="C503" s="6">
        <v>0.4725</v>
      </c>
      <c r="D503" s="6">
        <f t="shared" si="9"/>
        <v>0.7325</v>
      </c>
      <c r="E503" s="5">
        <v>0.6175</v>
      </c>
      <c r="F503" s="5">
        <v>9.419419835</v>
      </c>
      <c r="G503" s="6">
        <f t="shared" si="10"/>
        <v>1912.208333</v>
      </c>
      <c r="H503" s="7">
        <f>H501*10/12+H513*2/12</f>
        <v>4.083333333</v>
      </c>
      <c r="I503" s="6">
        <f t="shared" si="1"/>
        <v>300.8369995</v>
      </c>
      <c r="J503" s="6">
        <f t="shared" si="2"/>
        <v>15.28446046</v>
      </c>
      <c r="K503" s="8">
        <f t="shared" si="11"/>
        <v>2347.043027</v>
      </c>
      <c r="L503" s="6">
        <f t="shared" si="12"/>
        <v>19.9749298</v>
      </c>
      <c r="M503" s="8">
        <f t="shared" si="3"/>
        <v>155.8386096</v>
      </c>
      <c r="N503" s="29">
        <f t="shared" si="14"/>
        <v>13.63976917</v>
      </c>
      <c r="O503" s="9"/>
      <c r="P503" s="10">
        <f t="shared" si="15"/>
        <v>17.17251378</v>
      </c>
      <c r="Q503" s="10"/>
      <c r="R503" s="31">
        <f t="shared" si="16"/>
        <v>0.0502658813</v>
      </c>
      <c r="S503" s="7">
        <f t="shared" si="4"/>
        <v>1.000421986</v>
      </c>
      <c r="T503" s="7">
        <f t="shared" si="13"/>
        <v>7.050215659</v>
      </c>
      <c r="U503" s="13">
        <f t="shared" si="5"/>
        <v>-0.01299521142</v>
      </c>
      <c r="V503" s="13">
        <f t="shared" si="6"/>
        <v>-0.01463364854</v>
      </c>
      <c r="W503" s="13">
        <f t="shared" si="7"/>
        <v>0.001638437125</v>
      </c>
      <c r="X503" s="13">
        <f t="shared" si="8"/>
        <v>0.0002762266818</v>
      </c>
      <c r="Y503" s="14"/>
      <c r="Z503" s="30"/>
      <c r="AA503" s="30"/>
    </row>
    <row r="504" ht="12.75" customHeight="1">
      <c r="A504" s="4">
        <v>1912.04</v>
      </c>
      <c r="B504" s="5">
        <v>9.59</v>
      </c>
      <c r="C504" s="6">
        <v>0.4733</v>
      </c>
      <c r="D504" s="6">
        <f t="shared" si="9"/>
        <v>0.7633</v>
      </c>
      <c r="E504" s="5">
        <v>0.6267</v>
      </c>
      <c r="F504" s="5">
        <v>9.704834711</v>
      </c>
      <c r="G504" s="6">
        <f t="shared" si="10"/>
        <v>1912.291667</v>
      </c>
      <c r="H504" s="7">
        <f>H501*9/12+H513*3/12</f>
        <v>4.12</v>
      </c>
      <c r="I504" s="6">
        <f t="shared" si="1"/>
        <v>301.0945665</v>
      </c>
      <c r="J504" s="6">
        <f t="shared" si="2"/>
        <v>14.86006865</v>
      </c>
      <c r="K504" s="8">
        <f t="shared" si="11"/>
        <v>2358.713652</v>
      </c>
      <c r="L504" s="6">
        <f t="shared" si="12"/>
        <v>19.67632584</v>
      </c>
      <c r="M504" s="8">
        <f t="shared" si="3"/>
        <v>154.1403384</v>
      </c>
      <c r="N504" s="29">
        <f t="shared" si="14"/>
        <v>13.65439269</v>
      </c>
      <c r="O504" s="9"/>
      <c r="P504" s="10">
        <f t="shared" si="15"/>
        <v>17.20033705</v>
      </c>
      <c r="Q504" s="10"/>
      <c r="R504" s="31">
        <f t="shared" si="16"/>
        <v>0.05164162063</v>
      </c>
      <c r="S504" s="7">
        <f t="shared" si="4"/>
        <v>1.000457616</v>
      </c>
      <c r="T504" s="7">
        <f t="shared" si="13"/>
        <v>6.845759545</v>
      </c>
      <c r="U504" s="13">
        <f t="shared" si="5"/>
        <v>-0.007172738094</v>
      </c>
      <c r="V504" s="13">
        <f t="shared" si="6"/>
        <v>-0.01141486961</v>
      </c>
      <c r="W504" s="13">
        <f t="shared" si="7"/>
        <v>0.004242131512</v>
      </c>
      <c r="X504" s="13">
        <f t="shared" si="8"/>
        <v>0.0002730890711</v>
      </c>
      <c r="Y504" s="14"/>
      <c r="Z504" s="30"/>
      <c r="AA504" s="30"/>
    </row>
    <row r="505" ht="12.75" customHeight="1">
      <c r="A505" s="4">
        <v>1912.05</v>
      </c>
      <c r="B505" s="5">
        <v>9.58</v>
      </c>
      <c r="C505" s="6">
        <v>0.4742</v>
      </c>
      <c r="D505" s="6">
        <f t="shared" si="9"/>
        <v>0.4642</v>
      </c>
      <c r="E505" s="5">
        <v>0.6358</v>
      </c>
      <c r="F505" s="5">
        <v>9.704834711</v>
      </c>
      <c r="G505" s="6">
        <f t="shared" si="10"/>
        <v>1912.375</v>
      </c>
      <c r="H505" s="7">
        <f>H501*8/12+H513*4/12</f>
        <v>4.156666667</v>
      </c>
      <c r="I505" s="6">
        <f t="shared" si="1"/>
        <v>300.7805993</v>
      </c>
      <c r="J505" s="6">
        <f t="shared" si="2"/>
        <v>14.8883257</v>
      </c>
      <c r="K505" s="8">
        <f t="shared" si="11"/>
        <v>2365.973439</v>
      </c>
      <c r="L505" s="6">
        <f t="shared" si="12"/>
        <v>19.96203601</v>
      </c>
      <c r="M505" s="8">
        <f t="shared" si="3"/>
        <v>157.0235817</v>
      </c>
      <c r="N505" s="29">
        <f t="shared" si="14"/>
        <v>13.64550069</v>
      </c>
      <c r="O505" s="9"/>
      <c r="P505" s="10">
        <f t="shared" si="15"/>
        <v>17.19887872</v>
      </c>
      <c r="Q505" s="10"/>
      <c r="R505" s="31">
        <f t="shared" si="16"/>
        <v>0.05011670073</v>
      </c>
      <c r="S505" s="7">
        <f t="shared" si="4"/>
        <v>1.000493233</v>
      </c>
      <c r="T505" s="7">
        <f t="shared" si="13"/>
        <v>6.848892271</v>
      </c>
      <c r="U505" s="13">
        <f t="shared" si="5"/>
        <v>-0.003208482017</v>
      </c>
      <c r="V505" s="13">
        <f t="shared" si="6"/>
        <v>-0.01114489781</v>
      </c>
      <c r="W505" s="13">
        <f t="shared" si="7"/>
        <v>0.007936415794</v>
      </c>
      <c r="X505" s="13">
        <f t="shared" si="8"/>
        <v>0.0002699527935</v>
      </c>
      <c r="Y505" s="14"/>
      <c r="Z505" s="30"/>
      <c r="AA505" s="30"/>
    </row>
    <row r="506" ht="12.75" customHeight="1">
      <c r="A506" s="4">
        <v>1912.06</v>
      </c>
      <c r="B506" s="5">
        <v>9.58</v>
      </c>
      <c r="C506" s="6">
        <v>0.475</v>
      </c>
      <c r="D506" s="6">
        <f t="shared" si="9"/>
        <v>0.475</v>
      </c>
      <c r="E506" s="5">
        <v>0.645</v>
      </c>
      <c r="F506" s="5">
        <v>9.609669421</v>
      </c>
      <c r="G506" s="6">
        <f t="shared" si="10"/>
        <v>1912.458333</v>
      </c>
      <c r="H506" s="7">
        <f>H501*7/12+H513*5/12</f>
        <v>4.193333333</v>
      </c>
      <c r="I506" s="6">
        <f t="shared" si="1"/>
        <v>303.7592525</v>
      </c>
      <c r="J506" s="6">
        <f t="shared" si="2"/>
        <v>15.06113204</v>
      </c>
      <c r="K506" s="8">
        <f t="shared" si="11"/>
        <v>2399.276566</v>
      </c>
      <c r="L506" s="6">
        <f t="shared" si="12"/>
        <v>20.45143193</v>
      </c>
      <c r="M506" s="8">
        <f t="shared" si="3"/>
        <v>161.5379316</v>
      </c>
      <c r="N506" s="29">
        <f t="shared" si="14"/>
        <v>13.7854174</v>
      </c>
      <c r="O506" s="9"/>
      <c r="P506" s="10">
        <f t="shared" si="15"/>
        <v>17.38433258</v>
      </c>
      <c r="Q506" s="10"/>
      <c r="R506" s="31">
        <f t="shared" si="16"/>
        <v>0.04681405774</v>
      </c>
      <c r="S506" s="7">
        <f t="shared" si="4"/>
        <v>1.000528839</v>
      </c>
      <c r="T506" s="7">
        <f t="shared" si="13"/>
        <v>6.920128928</v>
      </c>
      <c r="U506" s="13">
        <f t="shared" si="5"/>
        <v>-0.005063677024</v>
      </c>
      <c r="V506" s="13">
        <f t="shared" si="6"/>
        <v>-0.01185219021</v>
      </c>
      <c r="W506" s="13">
        <f t="shared" si="7"/>
        <v>0.006788513181</v>
      </c>
      <c r="X506" s="13">
        <f t="shared" si="8"/>
        <v>0.0002668178454</v>
      </c>
      <c r="Y506" s="14"/>
      <c r="Z506" s="30"/>
      <c r="AA506" s="30"/>
    </row>
    <row r="507" ht="12.75" customHeight="1">
      <c r="A507" s="4">
        <v>1912.07</v>
      </c>
      <c r="B507" s="5">
        <v>9.59</v>
      </c>
      <c r="C507" s="6">
        <v>0.4758</v>
      </c>
      <c r="D507" s="6">
        <f t="shared" si="9"/>
        <v>0.4858</v>
      </c>
      <c r="E507" s="5">
        <v>0.6542</v>
      </c>
      <c r="F507" s="5">
        <v>9.609669421</v>
      </c>
      <c r="G507" s="6">
        <f t="shared" si="10"/>
        <v>1912.541667</v>
      </c>
      <c r="H507" s="7">
        <f>H501*6/12+H513*6/12</f>
        <v>4.23</v>
      </c>
      <c r="I507" s="6">
        <f t="shared" si="1"/>
        <v>304.076329</v>
      </c>
      <c r="J507" s="6">
        <f t="shared" si="2"/>
        <v>15.08649816</v>
      </c>
      <c r="K507" s="8">
        <f t="shared" si="11"/>
        <v>2411.71123</v>
      </c>
      <c r="L507" s="6">
        <f t="shared" si="12"/>
        <v>20.74314227</v>
      </c>
      <c r="M507" s="8">
        <f t="shared" si="3"/>
        <v>164.5194459</v>
      </c>
      <c r="N507" s="29">
        <f t="shared" si="14"/>
        <v>13.80287665</v>
      </c>
      <c r="O507" s="9"/>
      <c r="P507" s="10">
        <f t="shared" si="15"/>
        <v>17.41431546</v>
      </c>
      <c r="Q507" s="10"/>
      <c r="R507" s="31">
        <f t="shared" si="16"/>
        <v>0.04635563479</v>
      </c>
      <c r="S507" s="7">
        <f t="shared" si="4"/>
        <v>1.000564432</v>
      </c>
      <c r="T507" s="7">
        <f t="shared" si="13"/>
        <v>6.923788559</v>
      </c>
      <c r="U507" s="13">
        <f t="shared" si="5"/>
        <v>-0.004992531482</v>
      </c>
      <c r="V507" s="13">
        <f t="shared" si="6"/>
        <v>-0.01217845677</v>
      </c>
      <c r="W507" s="13">
        <f t="shared" si="7"/>
        <v>0.00718592529</v>
      </c>
      <c r="X507" s="13">
        <f t="shared" si="8"/>
        <v>0.0002636842236</v>
      </c>
      <c r="Y507" s="14"/>
      <c r="Z507" s="30"/>
      <c r="AA507" s="30"/>
    </row>
    <row r="508" ht="12.75" customHeight="1">
      <c r="A508" s="4">
        <v>1912.08</v>
      </c>
      <c r="B508" s="5">
        <v>9.81</v>
      </c>
      <c r="C508" s="6">
        <v>0.4767</v>
      </c>
      <c r="D508" s="6">
        <f t="shared" si="9"/>
        <v>0.6967</v>
      </c>
      <c r="E508" s="5">
        <v>0.6633</v>
      </c>
      <c r="F508" s="5">
        <v>9.704834711</v>
      </c>
      <c r="G508" s="6">
        <f t="shared" si="10"/>
        <v>1912.625</v>
      </c>
      <c r="H508" s="7">
        <f>H501*5/12+H513*7/12</f>
        <v>4.266666667</v>
      </c>
      <c r="I508" s="6">
        <f t="shared" si="1"/>
        <v>308.0018454</v>
      </c>
      <c r="J508" s="6">
        <f t="shared" si="2"/>
        <v>14.9668175</v>
      </c>
      <c r="K508" s="8">
        <f t="shared" si="11"/>
        <v>2452.737712</v>
      </c>
      <c r="L508" s="6">
        <f t="shared" si="12"/>
        <v>20.82544588</v>
      </c>
      <c r="M508" s="8">
        <f t="shared" si="3"/>
        <v>165.8410728</v>
      </c>
      <c r="N508" s="29">
        <f t="shared" si="14"/>
        <v>13.98476176</v>
      </c>
      <c r="O508" s="9"/>
      <c r="P508" s="10">
        <f t="shared" si="15"/>
        <v>17.64915004</v>
      </c>
      <c r="Q508" s="10"/>
      <c r="R508" s="31">
        <f t="shared" si="16"/>
        <v>0.04723887376</v>
      </c>
      <c r="S508" s="7">
        <f t="shared" si="4"/>
        <v>1.000600014</v>
      </c>
      <c r="T508" s="7">
        <f t="shared" si="13"/>
        <v>6.859763804</v>
      </c>
      <c r="U508" s="13">
        <f t="shared" si="5"/>
        <v>-0.001337569945</v>
      </c>
      <c r="V508" s="13">
        <f t="shared" si="6"/>
        <v>-0.009758589924</v>
      </c>
      <c r="W508" s="13">
        <f t="shared" si="7"/>
        <v>0.008421019978</v>
      </c>
      <c r="X508" s="13">
        <f t="shared" si="8"/>
        <v>0.0002605519245</v>
      </c>
      <c r="Y508" s="14"/>
      <c r="Z508" s="30"/>
      <c r="AA508" s="30"/>
    </row>
    <row r="509" ht="12.75" customHeight="1">
      <c r="A509" s="4">
        <v>1912.09</v>
      </c>
      <c r="B509" s="5">
        <v>9.86</v>
      </c>
      <c r="C509" s="6">
        <v>0.4775</v>
      </c>
      <c r="D509" s="6">
        <f t="shared" si="9"/>
        <v>0.5275</v>
      </c>
      <c r="E509" s="5">
        <v>0.6725</v>
      </c>
      <c r="F509" s="5">
        <v>9.8</v>
      </c>
      <c r="G509" s="6">
        <f t="shared" si="10"/>
        <v>1912.708333</v>
      </c>
      <c r="H509" s="7">
        <f>H501*4/12+H513*8/12</f>
        <v>4.303333333</v>
      </c>
      <c r="I509" s="6">
        <f t="shared" si="1"/>
        <v>306.5655102</v>
      </c>
      <c r="J509" s="6">
        <f t="shared" si="2"/>
        <v>14.84635204</v>
      </c>
      <c r="K509" s="8">
        <f t="shared" si="11"/>
        <v>2451.15189</v>
      </c>
      <c r="L509" s="6">
        <f t="shared" si="12"/>
        <v>20.9092602</v>
      </c>
      <c r="M509" s="8">
        <f t="shared" si="3"/>
        <v>167.1804915</v>
      </c>
      <c r="N509" s="29">
        <f t="shared" si="14"/>
        <v>13.926285</v>
      </c>
      <c r="O509" s="9"/>
      <c r="P509" s="10">
        <f t="shared" si="15"/>
        <v>17.57922927</v>
      </c>
      <c r="Q509" s="10"/>
      <c r="R509" s="31">
        <f t="shared" si="16"/>
        <v>0.04697529259</v>
      </c>
      <c r="S509" s="7">
        <f t="shared" si="4"/>
        <v>1.000635584</v>
      </c>
      <c r="T509" s="7">
        <f t="shared" si="13"/>
        <v>6.79722638</v>
      </c>
      <c r="U509" s="13">
        <f t="shared" si="5"/>
        <v>0.001755714518</v>
      </c>
      <c r="V509" s="13">
        <f t="shared" si="6"/>
        <v>-0.008533559681</v>
      </c>
      <c r="W509" s="13">
        <f t="shared" si="7"/>
        <v>0.0102892742</v>
      </c>
      <c r="X509" s="13">
        <f t="shared" si="8"/>
        <v>0.0002574209449</v>
      </c>
      <c r="Y509" s="14"/>
      <c r="Z509" s="30"/>
      <c r="AA509" s="30"/>
    </row>
    <row r="510" ht="12.75" customHeight="1">
      <c r="A510" s="4">
        <v>1912.1</v>
      </c>
      <c r="B510" s="5">
        <v>9.84</v>
      </c>
      <c r="C510" s="6">
        <v>0.4783</v>
      </c>
      <c r="D510" s="6">
        <f t="shared" si="9"/>
        <v>0.4583</v>
      </c>
      <c r="E510" s="5">
        <v>0.6817</v>
      </c>
      <c r="F510" s="5">
        <v>9.8</v>
      </c>
      <c r="G510" s="6">
        <f t="shared" si="10"/>
        <v>1912.791667</v>
      </c>
      <c r="H510" s="7">
        <f>H501*3/12+H513*9/12</f>
        <v>4.34</v>
      </c>
      <c r="I510" s="6">
        <f t="shared" si="1"/>
        <v>305.9436735</v>
      </c>
      <c r="J510" s="6">
        <f t="shared" si="2"/>
        <v>14.87122551</v>
      </c>
      <c r="K510" s="8">
        <f t="shared" si="11"/>
        <v>2456.088583</v>
      </c>
      <c r="L510" s="6">
        <f t="shared" si="12"/>
        <v>21.1953051</v>
      </c>
      <c r="M510" s="8">
        <f t="shared" si="3"/>
        <v>170.1540231</v>
      </c>
      <c r="N510" s="29">
        <f t="shared" si="14"/>
        <v>13.9050927</v>
      </c>
      <c r="O510" s="9"/>
      <c r="P510" s="10">
        <f t="shared" si="15"/>
        <v>17.55610977</v>
      </c>
      <c r="Q510" s="10"/>
      <c r="R510" s="31">
        <f t="shared" si="16"/>
        <v>0.03987384802</v>
      </c>
      <c r="S510" s="7">
        <f t="shared" si="4"/>
        <v>1.000671142</v>
      </c>
      <c r="T510" s="7">
        <f t="shared" si="13"/>
        <v>6.801546586</v>
      </c>
      <c r="U510" s="13">
        <f t="shared" si="5"/>
        <v>0.003592781402</v>
      </c>
      <c r="V510" s="13">
        <f t="shared" si="6"/>
        <v>-0.008873787038</v>
      </c>
      <c r="W510" s="13">
        <f t="shared" si="7"/>
        <v>0.01246656844</v>
      </c>
      <c r="X510" s="13">
        <f t="shared" si="8"/>
        <v>0.0002542912813</v>
      </c>
      <c r="Y510" s="14"/>
      <c r="Z510" s="30"/>
      <c r="AA510" s="30"/>
    </row>
    <row r="511" ht="12.75" customHeight="1">
      <c r="A511" s="4">
        <v>1912.11</v>
      </c>
      <c r="B511" s="5">
        <v>9.73</v>
      </c>
      <c r="C511" s="6">
        <v>0.4792</v>
      </c>
      <c r="D511" s="6">
        <f t="shared" si="9"/>
        <v>0.3692</v>
      </c>
      <c r="E511" s="5">
        <v>0.6908</v>
      </c>
      <c r="F511" s="5">
        <v>9.8</v>
      </c>
      <c r="G511" s="6">
        <f t="shared" si="10"/>
        <v>1912.875</v>
      </c>
      <c r="H511" s="7">
        <f>H501*2/12+H513*10/12</f>
        <v>4.376666667</v>
      </c>
      <c r="I511" s="6">
        <f t="shared" si="1"/>
        <v>302.5235714</v>
      </c>
      <c r="J511" s="6">
        <f t="shared" si="2"/>
        <v>14.89920816</v>
      </c>
      <c r="K511" s="8">
        <f t="shared" si="11"/>
        <v>2438.599768</v>
      </c>
      <c r="L511" s="6">
        <f t="shared" si="12"/>
        <v>21.47824082</v>
      </c>
      <c r="M511" s="8">
        <f t="shared" si="3"/>
        <v>173.1330647</v>
      </c>
      <c r="N511" s="29">
        <f t="shared" si="14"/>
        <v>13.74954102</v>
      </c>
      <c r="O511" s="9"/>
      <c r="P511" s="10">
        <f t="shared" si="15"/>
        <v>17.36510995</v>
      </c>
      <c r="Q511" s="10"/>
      <c r="R511" s="31">
        <f t="shared" si="16"/>
        <v>0.04367991883</v>
      </c>
      <c r="S511" s="7">
        <f t="shared" si="4"/>
        <v>1.000706688</v>
      </c>
      <c r="T511" s="7">
        <f t="shared" si="13"/>
        <v>6.806111387</v>
      </c>
      <c r="U511" s="13">
        <f t="shared" si="5"/>
        <v>-0.0009130488621</v>
      </c>
      <c r="V511" s="13">
        <f t="shared" si="6"/>
        <v>-0.009213445009</v>
      </c>
      <c r="W511" s="13">
        <f t="shared" si="7"/>
        <v>0.008300396147</v>
      </c>
      <c r="X511" s="13">
        <f t="shared" si="8"/>
        <v>0.0002511629304</v>
      </c>
      <c r="Y511" s="14"/>
      <c r="Z511" s="30"/>
      <c r="AA511" s="30"/>
    </row>
    <row r="512" ht="12.75" customHeight="1">
      <c r="A512" s="4">
        <v>1912.12</v>
      </c>
      <c r="B512" s="5">
        <v>9.38</v>
      </c>
      <c r="C512" s="6">
        <v>0.48</v>
      </c>
      <c r="D512" s="6">
        <f t="shared" si="9"/>
        <v>0.13</v>
      </c>
      <c r="E512" s="5">
        <v>0.7</v>
      </c>
      <c r="F512" s="5">
        <v>9.704834711</v>
      </c>
      <c r="G512" s="6">
        <f t="shared" si="10"/>
        <v>1912.958333</v>
      </c>
      <c r="H512" s="7">
        <f>H501*1/12+H513*11/12</f>
        <v>4.413333333</v>
      </c>
      <c r="I512" s="6">
        <f t="shared" si="1"/>
        <v>294.5012548</v>
      </c>
      <c r="J512" s="6">
        <f t="shared" si="2"/>
        <v>15.07042668</v>
      </c>
      <c r="K512" s="8">
        <f t="shared" si="11"/>
        <v>2384.056389</v>
      </c>
      <c r="L512" s="6">
        <f t="shared" si="12"/>
        <v>21.97770558</v>
      </c>
      <c r="M512" s="8">
        <f t="shared" si="3"/>
        <v>177.9146559</v>
      </c>
      <c r="N512" s="29">
        <f t="shared" si="14"/>
        <v>13.38899945</v>
      </c>
      <c r="O512" s="9"/>
      <c r="P512" s="10">
        <f t="shared" si="15"/>
        <v>16.91563231</v>
      </c>
      <c r="Q512" s="10"/>
      <c r="R512" s="31">
        <f t="shared" si="16"/>
        <v>0.04314976143</v>
      </c>
      <c r="S512" s="7">
        <f t="shared" si="4"/>
        <v>1.000742222</v>
      </c>
      <c r="T512" s="7">
        <f t="shared" si="13"/>
        <v>6.87770885</v>
      </c>
      <c r="U512" s="13">
        <f t="shared" si="5"/>
        <v>0.001010987423</v>
      </c>
      <c r="V512" s="13">
        <f t="shared" si="6"/>
        <v>-0.01051860201</v>
      </c>
      <c r="W512" s="13">
        <f t="shared" si="7"/>
        <v>0.01152958943</v>
      </c>
      <c r="X512" s="13">
        <f t="shared" si="8"/>
        <v>0.0002480358888</v>
      </c>
      <c r="Y512" s="14"/>
      <c r="Z512" s="30"/>
      <c r="AA512" s="30"/>
    </row>
    <row r="513" ht="12.75" customHeight="1">
      <c r="A513" s="4">
        <v>1913.01</v>
      </c>
      <c r="B513" s="5">
        <v>9.3</v>
      </c>
      <c r="C513" s="6">
        <v>0.48</v>
      </c>
      <c r="D513" s="6">
        <f t="shared" si="9"/>
        <v>0.4</v>
      </c>
      <c r="E513" s="5">
        <v>0.6942</v>
      </c>
      <c r="F513" s="5">
        <v>9.8</v>
      </c>
      <c r="G513" s="6">
        <f t="shared" si="10"/>
        <v>1913.041667</v>
      </c>
      <c r="H513" s="7">
        <v>4.45</v>
      </c>
      <c r="I513" s="6">
        <f t="shared" si="1"/>
        <v>289.1540816</v>
      </c>
      <c r="J513" s="6">
        <f t="shared" si="2"/>
        <v>14.92408163</v>
      </c>
      <c r="K513" s="8">
        <f t="shared" si="11"/>
        <v>2350.837601</v>
      </c>
      <c r="L513" s="6">
        <f t="shared" si="12"/>
        <v>21.58395306</v>
      </c>
      <c r="M513" s="8">
        <f t="shared" si="3"/>
        <v>175.4786519</v>
      </c>
      <c r="N513" s="29">
        <f t="shared" si="14"/>
        <v>13.14808879</v>
      </c>
      <c r="O513" s="9"/>
      <c r="P513" s="10">
        <f t="shared" si="15"/>
        <v>16.61651071</v>
      </c>
      <c r="Q513" s="10"/>
      <c r="R513" s="31">
        <f t="shared" si="16"/>
        <v>0.04402058279</v>
      </c>
      <c r="S513" s="7">
        <f t="shared" si="4"/>
        <v>1.005645293</v>
      </c>
      <c r="T513" s="7">
        <f t="shared" si="13"/>
        <v>6.815976398</v>
      </c>
      <c r="U513" s="13">
        <f t="shared" si="5"/>
        <v>0.004854328295</v>
      </c>
      <c r="V513" s="13">
        <f t="shared" si="6"/>
        <v>-0.008718783807</v>
      </c>
      <c r="W513" s="13">
        <f t="shared" si="7"/>
        <v>0.0135731121</v>
      </c>
      <c r="X513" s="13">
        <f t="shared" si="8"/>
        <v>0.00000002276978583</v>
      </c>
      <c r="Y513" s="14"/>
      <c r="Z513" s="30"/>
      <c r="AA513" s="30"/>
    </row>
    <row r="514" ht="12.75" customHeight="1">
      <c r="A514" s="4">
        <v>1913.02</v>
      </c>
      <c r="B514" s="5">
        <v>8.97</v>
      </c>
      <c r="C514" s="6">
        <v>0.48</v>
      </c>
      <c r="D514" s="6">
        <f t="shared" si="9"/>
        <v>0.15</v>
      </c>
      <c r="E514" s="5">
        <v>0.6883</v>
      </c>
      <c r="F514" s="5">
        <v>9.8</v>
      </c>
      <c r="G514" s="6">
        <f t="shared" si="10"/>
        <v>1913.125</v>
      </c>
      <c r="H514" s="7">
        <f>H513*11/12+H525*1/12</f>
        <v>4.425833333</v>
      </c>
      <c r="I514" s="6">
        <f t="shared" si="1"/>
        <v>278.8937755</v>
      </c>
      <c r="J514" s="6">
        <f t="shared" si="2"/>
        <v>14.92408163</v>
      </c>
      <c r="K514" s="8">
        <f t="shared" si="11"/>
        <v>2277.531912</v>
      </c>
      <c r="L514" s="6">
        <f t="shared" si="12"/>
        <v>21.40051122</v>
      </c>
      <c r="M514" s="8">
        <f t="shared" si="3"/>
        <v>174.7631232</v>
      </c>
      <c r="N514" s="29">
        <f t="shared" si="14"/>
        <v>12.68296052</v>
      </c>
      <c r="O514" s="9"/>
      <c r="P514" s="10">
        <f t="shared" si="15"/>
        <v>16.03745094</v>
      </c>
      <c r="Q514" s="10"/>
      <c r="R514" s="31">
        <f t="shared" si="16"/>
        <v>0.0470515125</v>
      </c>
      <c r="S514" s="7">
        <f t="shared" si="4"/>
        <v>1.00562732</v>
      </c>
      <c r="T514" s="7">
        <f t="shared" si="13"/>
        <v>6.854454584</v>
      </c>
      <c r="U514" s="13">
        <f t="shared" si="5"/>
        <v>0.01273179014</v>
      </c>
      <c r="V514" s="13">
        <f t="shared" si="6"/>
        <v>-0.008718761236</v>
      </c>
      <c r="W514" s="13">
        <f t="shared" si="7"/>
        <v>0.02145055138</v>
      </c>
      <c r="X514" s="13">
        <f t="shared" si="8"/>
        <v>-0.00000002981960789</v>
      </c>
      <c r="Y514" s="14"/>
      <c r="Z514" s="30"/>
      <c r="AA514" s="30"/>
    </row>
    <row r="515" ht="12.75" customHeight="1">
      <c r="A515" s="4">
        <v>1913.03</v>
      </c>
      <c r="B515" s="5">
        <v>8.8</v>
      </c>
      <c r="C515" s="6">
        <v>0.48</v>
      </c>
      <c r="D515" s="6">
        <f t="shared" si="9"/>
        <v>0.31</v>
      </c>
      <c r="E515" s="5">
        <v>0.6825</v>
      </c>
      <c r="F515" s="5">
        <v>9.8</v>
      </c>
      <c r="G515" s="6">
        <f t="shared" si="10"/>
        <v>1913.208333</v>
      </c>
      <c r="H515" s="7">
        <f>H513*10/12+H525*2/12</f>
        <v>4.401666667</v>
      </c>
      <c r="I515" s="6">
        <f t="shared" si="1"/>
        <v>273.6081633</v>
      </c>
      <c r="J515" s="6">
        <f t="shared" si="2"/>
        <v>14.92408163</v>
      </c>
      <c r="K515" s="8">
        <f t="shared" si="11"/>
        <v>2244.524204</v>
      </c>
      <c r="L515" s="6">
        <f t="shared" si="12"/>
        <v>21.22017857</v>
      </c>
      <c r="M515" s="8">
        <f t="shared" si="3"/>
        <v>174.0781556</v>
      </c>
      <c r="N515" s="29">
        <f t="shared" si="14"/>
        <v>12.44345352</v>
      </c>
      <c r="O515" s="9"/>
      <c r="P515" s="10">
        <f t="shared" si="15"/>
        <v>15.74505994</v>
      </c>
      <c r="Q515" s="10"/>
      <c r="R515" s="31">
        <f t="shared" si="16"/>
        <v>0.05221025365</v>
      </c>
      <c r="S515" s="7">
        <f t="shared" si="4"/>
        <v>1.00560935</v>
      </c>
      <c r="T515" s="7">
        <f t="shared" si="13"/>
        <v>6.893026791</v>
      </c>
      <c r="U515" s="13">
        <f t="shared" si="5"/>
        <v>0.01630025552</v>
      </c>
      <c r="V515" s="13">
        <f t="shared" si="6"/>
        <v>-0.008718790795</v>
      </c>
      <c r="W515" s="13">
        <f t="shared" si="7"/>
        <v>0.02501904632</v>
      </c>
      <c r="X515" s="13">
        <f t="shared" si="8"/>
        <v>-0.00000008237240712</v>
      </c>
      <c r="Y515" s="14"/>
      <c r="Z515" s="30"/>
      <c r="AA515" s="30"/>
    </row>
    <row r="516" ht="12.75" customHeight="1">
      <c r="A516" s="4">
        <v>1913.04</v>
      </c>
      <c r="B516" s="5">
        <v>8.79</v>
      </c>
      <c r="C516" s="6">
        <v>0.48</v>
      </c>
      <c r="D516" s="6">
        <f t="shared" si="9"/>
        <v>0.47</v>
      </c>
      <c r="E516" s="5">
        <v>0.6767</v>
      </c>
      <c r="F516" s="5">
        <v>9.8</v>
      </c>
      <c r="G516" s="6">
        <f t="shared" si="10"/>
        <v>1913.291667</v>
      </c>
      <c r="H516" s="7">
        <f>H513*9/12+H525*3/12</f>
        <v>4.3775</v>
      </c>
      <c r="I516" s="6">
        <f t="shared" si="1"/>
        <v>273.2972449</v>
      </c>
      <c r="J516" s="6">
        <f t="shared" si="2"/>
        <v>14.92408163</v>
      </c>
      <c r="K516" s="8">
        <f t="shared" si="11"/>
        <v>2252.175991</v>
      </c>
      <c r="L516" s="6">
        <f t="shared" si="12"/>
        <v>21.03984592</v>
      </c>
      <c r="M516" s="8">
        <f t="shared" si="3"/>
        <v>173.3842426</v>
      </c>
      <c r="N516" s="29">
        <f t="shared" si="14"/>
        <v>12.43306708</v>
      </c>
      <c r="O516" s="9"/>
      <c r="P516" s="10">
        <f t="shared" si="15"/>
        <v>15.74202917</v>
      </c>
      <c r="Q516" s="10"/>
      <c r="R516" s="31">
        <f t="shared" si="16"/>
        <v>0.05251905505</v>
      </c>
      <c r="S516" s="7">
        <f t="shared" si="4"/>
        <v>1.005591383</v>
      </c>
      <c r="T516" s="7">
        <f t="shared" si="13"/>
        <v>6.931692188</v>
      </c>
      <c r="U516" s="13">
        <f t="shared" si="5"/>
        <v>0.01221896292</v>
      </c>
      <c r="V516" s="13">
        <f t="shared" si="6"/>
        <v>-0.009306997046</v>
      </c>
      <c r="W516" s="13">
        <f t="shared" si="7"/>
        <v>0.02152595997</v>
      </c>
      <c r="X516" s="13">
        <f t="shared" si="8"/>
        <v>-0.0000001348885165</v>
      </c>
      <c r="Y516" s="14"/>
      <c r="Z516" s="30"/>
      <c r="AA516" s="30"/>
    </row>
    <row r="517" ht="12.75" customHeight="1">
      <c r="A517" s="4">
        <v>1913.05</v>
      </c>
      <c r="B517" s="5">
        <v>8.55</v>
      </c>
      <c r="C517" s="6">
        <v>0.48</v>
      </c>
      <c r="D517" s="6">
        <f t="shared" si="9"/>
        <v>0.24</v>
      </c>
      <c r="E517" s="5">
        <v>0.6708</v>
      </c>
      <c r="F517" s="5">
        <v>9.7</v>
      </c>
      <c r="G517" s="6">
        <f t="shared" si="10"/>
        <v>1913.375</v>
      </c>
      <c r="H517" s="7">
        <f>H513*8/12+H525*4/12</f>
        <v>4.353333333</v>
      </c>
      <c r="I517" s="6">
        <f t="shared" si="1"/>
        <v>268.5757732</v>
      </c>
      <c r="J517" s="6">
        <f t="shared" si="2"/>
        <v>15.07793814</v>
      </c>
      <c r="K517" s="8">
        <f t="shared" si="11"/>
        <v>2223.621961</v>
      </c>
      <c r="L517" s="6">
        <f t="shared" si="12"/>
        <v>21.07141856</v>
      </c>
      <c r="M517" s="8">
        <f t="shared" si="3"/>
        <v>174.4567966</v>
      </c>
      <c r="N517" s="29">
        <f t="shared" si="14"/>
        <v>12.22140106</v>
      </c>
      <c r="O517" s="9"/>
      <c r="P517" s="10">
        <f t="shared" si="15"/>
        <v>15.48645541</v>
      </c>
      <c r="Q517" s="10"/>
      <c r="R517" s="31">
        <f t="shared" si="16"/>
        <v>0.05544852918</v>
      </c>
      <c r="S517" s="7">
        <f t="shared" si="4"/>
        <v>1.005573419</v>
      </c>
      <c r="T517" s="7">
        <f t="shared" si="13"/>
        <v>7.04231024</v>
      </c>
      <c r="U517" s="13">
        <f t="shared" si="5"/>
        <v>0.009118559311</v>
      </c>
      <c r="V517" s="13">
        <f t="shared" si="6"/>
        <v>-0.01032271393</v>
      </c>
      <c r="W517" s="13">
        <f t="shared" si="7"/>
        <v>0.01944127324</v>
      </c>
      <c r="X517" s="13">
        <f t="shared" si="8"/>
        <v>-0.0000001873678401</v>
      </c>
      <c r="Y517" s="14"/>
      <c r="Z517" s="30"/>
      <c r="AA517" s="30"/>
    </row>
    <row r="518" ht="12.75" customHeight="1">
      <c r="A518" s="4">
        <v>1913.06</v>
      </c>
      <c r="B518" s="5">
        <v>8.12</v>
      </c>
      <c r="C518" s="6">
        <v>0.48</v>
      </c>
      <c r="D518" s="6">
        <f t="shared" si="9"/>
        <v>0.05</v>
      </c>
      <c r="E518" s="5">
        <v>0.665</v>
      </c>
      <c r="F518" s="5">
        <v>9.8</v>
      </c>
      <c r="G518" s="6">
        <f t="shared" si="10"/>
        <v>1913.458333</v>
      </c>
      <c r="H518" s="7">
        <f>H513*7/12+H525*5/12</f>
        <v>4.329166667</v>
      </c>
      <c r="I518" s="6">
        <f t="shared" si="1"/>
        <v>252.4657143</v>
      </c>
      <c r="J518" s="6">
        <f t="shared" si="2"/>
        <v>14.92408163</v>
      </c>
      <c r="K518" s="8">
        <f t="shared" si="11"/>
        <v>2100.538554</v>
      </c>
      <c r="L518" s="6">
        <f t="shared" si="12"/>
        <v>20.67607143</v>
      </c>
      <c r="M518" s="8">
        <f t="shared" si="3"/>
        <v>172.0268643</v>
      </c>
      <c r="N518" s="29">
        <f t="shared" si="14"/>
        <v>11.49196285</v>
      </c>
      <c r="O518" s="9"/>
      <c r="P518" s="10">
        <f t="shared" si="15"/>
        <v>14.57700595</v>
      </c>
      <c r="Q518" s="10"/>
      <c r="R518" s="31">
        <f t="shared" si="16"/>
        <v>0.06192763675</v>
      </c>
      <c r="S518" s="7">
        <f t="shared" si="4"/>
        <v>1.005555459</v>
      </c>
      <c r="T518" s="7">
        <f t="shared" si="13"/>
        <v>7.009299171</v>
      </c>
      <c r="U518" s="13">
        <f t="shared" si="5"/>
        <v>0.01087804753</v>
      </c>
      <c r="V518" s="13">
        <f t="shared" si="6"/>
        <v>-0.009891625078</v>
      </c>
      <c r="W518" s="13">
        <f t="shared" si="7"/>
        <v>0.02076967261</v>
      </c>
      <c r="X518" s="13">
        <f t="shared" si="8"/>
        <v>-0.0000002398102826</v>
      </c>
      <c r="Y518" s="14"/>
      <c r="Z518" s="30"/>
      <c r="AA518" s="30"/>
    </row>
    <row r="519" ht="12.75" customHeight="1">
      <c r="A519" s="4">
        <v>1913.07</v>
      </c>
      <c r="B519" s="5">
        <v>8.23</v>
      </c>
      <c r="C519" s="6">
        <v>0.48</v>
      </c>
      <c r="D519" s="6">
        <f t="shared" si="9"/>
        <v>0.59</v>
      </c>
      <c r="E519" s="5">
        <v>0.6592</v>
      </c>
      <c r="F519" s="5">
        <v>9.9</v>
      </c>
      <c r="G519" s="6">
        <f t="shared" si="10"/>
        <v>1913.541667</v>
      </c>
      <c r="H519" s="7">
        <f>H513*6/12+H525*6/12</f>
        <v>4.305</v>
      </c>
      <c r="I519" s="6">
        <f t="shared" si="1"/>
        <v>253.3011111</v>
      </c>
      <c r="J519" s="6">
        <f t="shared" si="2"/>
        <v>14.77333333</v>
      </c>
      <c r="K519" s="8">
        <f t="shared" si="11"/>
        <v>2117.732095</v>
      </c>
      <c r="L519" s="6">
        <f t="shared" si="12"/>
        <v>20.28871111</v>
      </c>
      <c r="M519" s="8">
        <f t="shared" si="3"/>
        <v>169.6244225</v>
      </c>
      <c r="N519" s="29">
        <f t="shared" si="14"/>
        <v>11.5340228</v>
      </c>
      <c r="O519" s="9"/>
      <c r="P519" s="10">
        <f t="shared" si="15"/>
        <v>14.64511615</v>
      </c>
      <c r="Q519" s="10"/>
      <c r="R519" s="31">
        <f t="shared" si="16"/>
        <v>0.06288622755</v>
      </c>
      <c r="S519" s="7">
        <f t="shared" si="4"/>
        <v>1.005537503</v>
      </c>
      <c r="T519" s="7">
        <f t="shared" si="13"/>
        <v>6.977044712</v>
      </c>
      <c r="U519" s="13">
        <f t="shared" si="5"/>
        <v>0.005975262507</v>
      </c>
      <c r="V519" s="13">
        <f t="shared" si="6"/>
        <v>-0.01004469057</v>
      </c>
      <c r="W519" s="13">
        <f t="shared" si="7"/>
        <v>0.01601995308</v>
      </c>
      <c r="X519" s="13">
        <f t="shared" si="8"/>
        <v>-0.0000002922157477</v>
      </c>
      <c r="Y519" s="14"/>
      <c r="Z519" s="30"/>
      <c r="AA519" s="30"/>
    </row>
    <row r="520" ht="12.75" customHeight="1">
      <c r="A520" s="4">
        <v>1913.08</v>
      </c>
      <c r="B520" s="5">
        <v>8.45</v>
      </c>
      <c r="C520" s="6">
        <v>0.48</v>
      </c>
      <c r="D520" s="6">
        <f t="shared" si="9"/>
        <v>0.7</v>
      </c>
      <c r="E520" s="5">
        <v>0.6533</v>
      </c>
      <c r="F520" s="5">
        <v>9.9</v>
      </c>
      <c r="G520" s="6">
        <f t="shared" si="10"/>
        <v>1913.625</v>
      </c>
      <c r="H520" s="7">
        <f>H513*5/12+H525*7/12</f>
        <v>4.280833333</v>
      </c>
      <c r="I520" s="6">
        <f t="shared" si="1"/>
        <v>260.0722222</v>
      </c>
      <c r="J520" s="6">
        <f t="shared" si="2"/>
        <v>14.77333333</v>
      </c>
      <c r="K520" s="8">
        <f t="shared" si="11"/>
        <v>2184.634931</v>
      </c>
      <c r="L520" s="6">
        <f t="shared" si="12"/>
        <v>20.10712222</v>
      </c>
      <c r="M520" s="8">
        <f t="shared" si="3"/>
        <v>168.9020119</v>
      </c>
      <c r="N520" s="29">
        <f t="shared" si="14"/>
        <v>11.84684054</v>
      </c>
      <c r="O520" s="9"/>
      <c r="P520" s="10">
        <f t="shared" si="15"/>
        <v>15.05641507</v>
      </c>
      <c r="Q520" s="10"/>
      <c r="R520" s="31">
        <f t="shared" si="16"/>
        <v>0.06083856613</v>
      </c>
      <c r="S520" s="7">
        <f t="shared" si="4"/>
        <v>1.005519549</v>
      </c>
      <c r="T520" s="7">
        <f t="shared" si="13"/>
        <v>7.015680115</v>
      </c>
      <c r="U520" s="13">
        <f t="shared" si="5"/>
        <v>0.004472226525</v>
      </c>
      <c r="V520" s="13">
        <f t="shared" si="6"/>
        <v>-0.009467576648</v>
      </c>
      <c r="W520" s="13">
        <f t="shared" si="7"/>
        <v>0.01393980317</v>
      </c>
      <c r="X520" s="13">
        <f t="shared" si="8"/>
        <v>-0.0000003445841392</v>
      </c>
      <c r="Y520" s="14"/>
      <c r="Z520" s="30"/>
      <c r="AA520" s="30"/>
    </row>
    <row r="521" ht="12.75" customHeight="1">
      <c r="A521" s="4">
        <v>1913.09</v>
      </c>
      <c r="B521" s="5">
        <v>8.53</v>
      </c>
      <c r="C521" s="6">
        <v>0.48</v>
      </c>
      <c r="D521" s="6">
        <f t="shared" si="9"/>
        <v>0.56</v>
      </c>
      <c r="E521" s="5">
        <v>0.6475</v>
      </c>
      <c r="F521" s="5">
        <v>10.0</v>
      </c>
      <c r="G521" s="6">
        <f t="shared" si="10"/>
        <v>1913.708333</v>
      </c>
      <c r="H521" s="7">
        <f>H513*4/12+H525*8/12</f>
        <v>4.256666667</v>
      </c>
      <c r="I521" s="6">
        <f t="shared" si="1"/>
        <v>259.9091</v>
      </c>
      <c r="J521" s="6">
        <f t="shared" si="2"/>
        <v>14.6256</v>
      </c>
      <c r="K521" s="8">
        <f t="shared" si="11"/>
        <v>2193.50274</v>
      </c>
      <c r="L521" s="6">
        <f t="shared" si="12"/>
        <v>19.729325</v>
      </c>
      <c r="M521" s="8">
        <f t="shared" si="3"/>
        <v>166.50563</v>
      </c>
      <c r="N521" s="29">
        <f t="shared" si="14"/>
        <v>11.84331683</v>
      </c>
      <c r="O521" s="9"/>
      <c r="P521" s="10">
        <f t="shared" si="15"/>
        <v>15.06593557</v>
      </c>
      <c r="Q521" s="10"/>
      <c r="R521" s="31">
        <f t="shared" si="16"/>
        <v>0.06095116122</v>
      </c>
      <c r="S521" s="7">
        <f t="shared" si="4"/>
        <v>1.005501599</v>
      </c>
      <c r="T521" s="7">
        <f t="shared" si="13"/>
        <v>6.983859472</v>
      </c>
      <c r="U521" s="13">
        <f t="shared" si="5"/>
        <v>0.004635539979</v>
      </c>
      <c r="V521" s="13">
        <f t="shared" si="6"/>
        <v>-0.009049883137</v>
      </c>
      <c r="W521" s="13">
        <f t="shared" si="7"/>
        <v>0.01368542312</v>
      </c>
      <c r="X521" s="13">
        <f t="shared" si="8"/>
        <v>-0.0000003969153606</v>
      </c>
      <c r="Y521" s="14"/>
      <c r="Z521" s="30"/>
      <c r="AA521" s="30"/>
    </row>
    <row r="522" ht="12.75" customHeight="1">
      <c r="A522" s="4">
        <v>1913.1</v>
      </c>
      <c r="B522" s="5">
        <v>8.26</v>
      </c>
      <c r="C522" s="6">
        <v>0.48</v>
      </c>
      <c r="D522" s="6">
        <f t="shared" si="9"/>
        <v>0.21</v>
      </c>
      <c r="E522" s="5">
        <v>0.6417</v>
      </c>
      <c r="F522" s="5">
        <v>10.0</v>
      </c>
      <c r="G522" s="6">
        <f t="shared" si="10"/>
        <v>1913.791667</v>
      </c>
      <c r="H522" s="7">
        <f>H513*3/12+H525*9/12</f>
        <v>4.2325</v>
      </c>
      <c r="I522" s="6">
        <f t="shared" si="1"/>
        <v>251.6822</v>
      </c>
      <c r="J522" s="6">
        <f t="shared" si="2"/>
        <v>14.6256</v>
      </c>
      <c r="K522" s="8">
        <f t="shared" si="11"/>
        <v>2134.357883</v>
      </c>
      <c r="L522" s="6">
        <f t="shared" si="12"/>
        <v>19.552599</v>
      </c>
      <c r="M522" s="8">
        <f t="shared" si="3"/>
        <v>165.813251</v>
      </c>
      <c r="N522" s="29">
        <f t="shared" si="14"/>
        <v>11.47149024</v>
      </c>
      <c r="O522" s="9"/>
      <c r="P522" s="10">
        <f t="shared" si="15"/>
        <v>14.6098574</v>
      </c>
      <c r="Q522" s="10"/>
      <c r="R522" s="31">
        <f t="shared" si="16"/>
        <v>0.06510872196</v>
      </c>
      <c r="S522" s="7">
        <f t="shared" si="4"/>
        <v>1.005483653</v>
      </c>
      <c r="T522" s="7">
        <f t="shared" si="13"/>
        <v>7.022281869</v>
      </c>
      <c r="U522" s="13">
        <f t="shared" si="5"/>
        <v>0.005857357231</v>
      </c>
      <c r="V522" s="13">
        <f t="shared" si="6"/>
        <v>-0.009624575197</v>
      </c>
      <c r="W522" s="13">
        <f t="shared" si="7"/>
        <v>0.01548193243</v>
      </c>
      <c r="X522" s="13">
        <f t="shared" si="8"/>
        <v>-0.0000004492093151</v>
      </c>
      <c r="Y522" s="14"/>
      <c r="Z522" s="30"/>
      <c r="AA522" s="30"/>
    </row>
    <row r="523" ht="12.75" customHeight="1">
      <c r="A523" s="4">
        <v>1913.11</v>
      </c>
      <c r="B523" s="5">
        <v>8.05</v>
      </c>
      <c r="C523" s="6">
        <v>0.48</v>
      </c>
      <c r="D523" s="6">
        <f t="shared" si="9"/>
        <v>0.27</v>
      </c>
      <c r="E523" s="5">
        <v>0.6358</v>
      </c>
      <c r="F523" s="5">
        <v>10.1</v>
      </c>
      <c r="G523" s="6">
        <f t="shared" si="10"/>
        <v>1913.875</v>
      </c>
      <c r="H523" s="7">
        <f>H513*2/12+H525*10/12</f>
        <v>4.208333333</v>
      </c>
      <c r="I523" s="6">
        <f t="shared" si="1"/>
        <v>242.8549505</v>
      </c>
      <c r="J523" s="6">
        <f t="shared" si="2"/>
        <v>14.48079208</v>
      </c>
      <c r="K523" s="8">
        <f t="shared" si="11"/>
        <v>2069.733089</v>
      </c>
      <c r="L523" s="6">
        <f t="shared" si="12"/>
        <v>19.18101584</v>
      </c>
      <c r="M523" s="8">
        <f t="shared" si="3"/>
        <v>163.4703476</v>
      </c>
      <c r="N523" s="29">
        <f t="shared" si="14"/>
        <v>11.07253785</v>
      </c>
      <c r="O523" s="9"/>
      <c r="P523" s="10">
        <f t="shared" si="15"/>
        <v>14.12013692</v>
      </c>
      <c r="Q523" s="10"/>
      <c r="R523" s="31">
        <f t="shared" si="16"/>
        <v>0.07070201574</v>
      </c>
      <c r="S523" s="7">
        <f t="shared" si="4"/>
        <v>1.00546571</v>
      </c>
      <c r="T523" s="7">
        <f t="shared" si="13"/>
        <v>6.990880818</v>
      </c>
      <c r="U523" s="13">
        <f t="shared" si="5"/>
        <v>0.01246790459</v>
      </c>
      <c r="V523" s="13">
        <f t="shared" si="6"/>
        <v>-0.008639073768</v>
      </c>
      <c r="W523" s="13">
        <f t="shared" si="7"/>
        <v>0.02110697835</v>
      </c>
      <c r="X523" s="13">
        <f t="shared" si="8"/>
        <v>-0.0000005014659057</v>
      </c>
      <c r="Y523" s="14"/>
      <c r="Z523" s="30"/>
      <c r="AA523" s="30"/>
    </row>
    <row r="524" ht="12.75" customHeight="1">
      <c r="A524" s="4">
        <v>1913.12</v>
      </c>
      <c r="B524" s="5">
        <v>8.04</v>
      </c>
      <c r="C524" s="6">
        <v>0.48</v>
      </c>
      <c r="D524" s="6">
        <f t="shared" si="9"/>
        <v>0.47</v>
      </c>
      <c r="E524" s="5">
        <v>0.63</v>
      </c>
      <c r="F524" s="5">
        <v>10.0</v>
      </c>
      <c r="G524" s="6">
        <f t="shared" si="10"/>
        <v>1913.958333</v>
      </c>
      <c r="H524" s="7">
        <f>H513*1/12+H525*11/12</f>
        <v>4.184166667</v>
      </c>
      <c r="I524" s="6">
        <f t="shared" si="1"/>
        <v>244.9788</v>
      </c>
      <c r="J524" s="6">
        <f t="shared" si="2"/>
        <v>14.6256</v>
      </c>
      <c r="K524" s="8">
        <f t="shared" si="11"/>
        <v>2098.220844</v>
      </c>
      <c r="L524" s="6">
        <f t="shared" si="12"/>
        <v>19.1961</v>
      </c>
      <c r="M524" s="8">
        <f t="shared" si="3"/>
        <v>164.4128273</v>
      </c>
      <c r="N524" s="29">
        <f t="shared" si="14"/>
        <v>11.17404087</v>
      </c>
      <c r="O524" s="9"/>
      <c r="P524" s="10">
        <f t="shared" si="15"/>
        <v>14.26876114</v>
      </c>
      <c r="Q524" s="10"/>
      <c r="R524" s="31">
        <f t="shared" si="16"/>
        <v>0.06910640286</v>
      </c>
      <c r="S524" s="7">
        <f t="shared" si="4"/>
        <v>1.00544777</v>
      </c>
      <c r="T524" s="7">
        <f t="shared" si="13"/>
        <v>7.099381855</v>
      </c>
      <c r="U524" s="13">
        <f t="shared" si="5"/>
        <v>0.01497981549</v>
      </c>
      <c r="V524" s="13">
        <f t="shared" si="6"/>
        <v>-0.009625516722</v>
      </c>
      <c r="W524" s="13">
        <f t="shared" si="7"/>
        <v>0.02460533221</v>
      </c>
      <c r="X524" s="13">
        <f t="shared" si="8"/>
        <v>-0.0000005536850353</v>
      </c>
      <c r="Y524" s="14"/>
      <c r="Z524" s="30"/>
      <c r="AA524" s="30"/>
    </row>
    <row r="525" ht="12.75" customHeight="1">
      <c r="A525" s="4">
        <v>1914.01</v>
      </c>
      <c r="B525" s="5">
        <v>8.37</v>
      </c>
      <c r="C525" s="6">
        <v>0.475</v>
      </c>
      <c r="D525" s="6">
        <f t="shared" si="9"/>
        <v>0.805</v>
      </c>
      <c r="E525" s="5">
        <v>0.6208</v>
      </c>
      <c r="F525" s="5">
        <v>10.0</v>
      </c>
      <c r="G525" s="6">
        <f t="shared" si="10"/>
        <v>1914.041667</v>
      </c>
      <c r="H525" s="7">
        <v>4.16</v>
      </c>
      <c r="I525" s="6">
        <f t="shared" si="1"/>
        <v>255.0339</v>
      </c>
      <c r="J525" s="6">
        <f t="shared" si="2"/>
        <v>14.47325</v>
      </c>
      <c r="K525" s="8">
        <f t="shared" si="11"/>
        <v>2194.67202</v>
      </c>
      <c r="L525" s="6">
        <f t="shared" si="12"/>
        <v>18.915776</v>
      </c>
      <c r="M525" s="8">
        <f t="shared" si="3"/>
        <v>162.7780633</v>
      </c>
      <c r="N525" s="29">
        <f t="shared" si="14"/>
        <v>11.63609211</v>
      </c>
      <c r="O525" s="9"/>
      <c r="P525" s="10">
        <f t="shared" si="15"/>
        <v>14.87536006</v>
      </c>
      <c r="Q525" s="10"/>
      <c r="R525" s="31">
        <f t="shared" si="16"/>
        <v>0.06342152743</v>
      </c>
      <c r="S525" s="7">
        <f t="shared" si="4"/>
        <v>1.002925878</v>
      </c>
      <c r="T525" s="7">
        <f t="shared" si="13"/>
        <v>7.138057658</v>
      </c>
      <c r="U525" s="13">
        <f t="shared" si="5"/>
        <v>0.01419718932</v>
      </c>
      <c r="V525" s="13">
        <f t="shared" si="6"/>
        <v>-0.009626065078</v>
      </c>
      <c r="W525" s="13">
        <f t="shared" si="7"/>
        <v>0.0238232544</v>
      </c>
      <c r="X525" s="13">
        <f t="shared" si="8"/>
        <v>0.0001810423444</v>
      </c>
      <c r="Y525" s="14"/>
      <c r="Z525" s="30"/>
      <c r="AA525" s="30"/>
    </row>
    <row r="526" ht="12.75" customHeight="1">
      <c r="A526" s="4">
        <v>1914.02</v>
      </c>
      <c r="B526" s="5">
        <v>8.48</v>
      </c>
      <c r="C526" s="6">
        <v>0.47</v>
      </c>
      <c r="D526" s="6">
        <f t="shared" si="9"/>
        <v>0.58</v>
      </c>
      <c r="E526" s="5">
        <v>0.6117</v>
      </c>
      <c r="F526" s="5">
        <v>9.9</v>
      </c>
      <c r="G526" s="6">
        <f t="shared" si="10"/>
        <v>1914.125</v>
      </c>
      <c r="H526" s="7">
        <f>H525*11/12+H537*1/12</f>
        <v>4.166666667</v>
      </c>
      <c r="I526" s="6">
        <f t="shared" si="1"/>
        <v>260.9955556</v>
      </c>
      <c r="J526" s="6">
        <f t="shared" si="2"/>
        <v>14.46555556</v>
      </c>
      <c r="K526" s="8">
        <f t="shared" si="11"/>
        <v>2256.348034</v>
      </c>
      <c r="L526" s="6">
        <f t="shared" si="12"/>
        <v>18.82676667</v>
      </c>
      <c r="M526" s="8">
        <f t="shared" si="3"/>
        <v>162.7603883</v>
      </c>
      <c r="N526" s="29">
        <f t="shared" si="14"/>
        <v>11.91023388</v>
      </c>
      <c r="O526" s="9"/>
      <c r="P526" s="10">
        <f t="shared" si="15"/>
        <v>15.24217817</v>
      </c>
      <c r="Q526" s="10"/>
      <c r="R526" s="31">
        <f t="shared" si="16"/>
        <v>0.05804232722</v>
      </c>
      <c r="S526" s="7">
        <f t="shared" si="4"/>
        <v>1.002931601</v>
      </c>
      <c r="T526" s="7">
        <f t="shared" si="13"/>
        <v>7.231255299</v>
      </c>
      <c r="U526" s="13">
        <f t="shared" si="5"/>
        <v>0.01294033843</v>
      </c>
      <c r="V526" s="13">
        <f t="shared" si="6"/>
        <v>-0.009867979778</v>
      </c>
      <c r="W526" s="13">
        <f t="shared" si="7"/>
        <v>0.02280831821</v>
      </c>
      <c r="X526" s="13">
        <f t="shared" si="8"/>
        <v>0.0001791940867</v>
      </c>
      <c r="Y526" s="14"/>
      <c r="Z526" s="30"/>
      <c r="AA526" s="30"/>
    </row>
    <row r="527" ht="12.75" customHeight="1">
      <c r="A527" s="4">
        <v>1914.03</v>
      </c>
      <c r="B527" s="5">
        <v>8.32</v>
      </c>
      <c r="C527" s="6">
        <v>0.465</v>
      </c>
      <c r="D527" s="6">
        <f t="shared" si="9"/>
        <v>0.305</v>
      </c>
      <c r="E527" s="5">
        <v>0.6025</v>
      </c>
      <c r="F527" s="5">
        <v>9.9</v>
      </c>
      <c r="G527" s="6">
        <f t="shared" si="10"/>
        <v>1914.208333</v>
      </c>
      <c r="H527" s="7">
        <f>H525*10/12+H537*2/12</f>
        <v>4.173333333</v>
      </c>
      <c r="I527" s="6">
        <f t="shared" si="1"/>
        <v>256.0711111</v>
      </c>
      <c r="J527" s="6">
        <f t="shared" si="2"/>
        <v>14.31166667</v>
      </c>
      <c r="K527" s="8">
        <f t="shared" si="11"/>
        <v>2224.085982</v>
      </c>
      <c r="L527" s="6">
        <f t="shared" si="12"/>
        <v>18.54361111</v>
      </c>
      <c r="M527" s="8">
        <f t="shared" si="3"/>
        <v>161.0591111</v>
      </c>
      <c r="N527" s="29">
        <f t="shared" si="14"/>
        <v>11.68552602</v>
      </c>
      <c r="O527" s="9"/>
      <c r="P527" s="10">
        <f t="shared" si="15"/>
        <v>14.97198017</v>
      </c>
      <c r="Q527" s="10"/>
      <c r="R527" s="31">
        <f t="shared" si="16"/>
        <v>0.06073786169</v>
      </c>
      <c r="S527" s="7">
        <f t="shared" si="4"/>
        <v>1.002937324</v>
      </c>
      <c r="T527" s="7">
        <f t="shared" si="13"/>
        <v>7.252454456</v>
      </c>
      <c r="U527" s="13">
        <f t="shared" si="5"/>
        <v>0.0135474884</v>
      </c>
      <c r="V527" s="13">
        <f t="shared" si="6"/>
        <v>-0.009112944045</v>
      </c>
      <c r="W527" s="13">
        <f t="shared" si="7"/>
        <v>0.02266043244</v>
      </c>
      <c r="X527" s="13">
        <f t="shared" si="8"/>
        <v>0.00017734594</v>
      </c>
      <c r="Y527" s="14"/>
      <c r="Z527" s="30"/>
      <c r="AA527" s="30"/>
    </row>
    <row r="528" ht="12.75" customHeight="1">
      <c r="A528" s="4">
        <v>1914.04</v>
      </c>
      <c r="B528" s="5">
        <v>8.12</v>
      </c>
      <c r="C528" s="6">
        <v>0.46</v>
      </c>
      <c r="D528" s="6">
        <f t="shared" si="9"/>
        <v>0.26</v>
      </c>
      <c r="E528" s="5">
        <v>0.5933</v>
      </c>
      <c r="F528" s="5">
        <v>9.8</v>
      </c>
      <c r="G528" s="6">
        <f t="shared" si="10"/>
        <v>1914.291667</v>
      </c>
      <c r="H528" s="7">
        <f>H525*9/12+H537*3/12</f>
        <v>4.18</v>
      </c>
      <c r="I528" s="6">
        <f t="shared" si="1"/>
        <v>252.4657143</v>
      </c>
      <c r="J528" s="6">
        <f t="shared" si="2"/>
        <v>14.3022449</v>
      </c>
      <c r="K528" s="8">
        <f t="shared" si="11"/>
        <v>2203.123339</v>
      </c>
      <c r="L528" s="6">
        <f t="shared" si="12"/>
        <v>18.44678673</v>
      </c>
      <c r="M528" s="8">
        <f t="shared" si="3"/>
        <v>160.9745169</v>
      </c>
      <c r="N528" s="29">
        <f t="shared" si="14"/>
        <v>11.52266254</v>
      </c>
      <c r="O528" s="9"/>
      <c r="P528" s="10">
        <f t="shared" si="15"/>
        <v>14.78164263</v>
      </c>
      <c r="Q528" s="10"/>
      <c r="R528" s="31">
        <f t="shared" si="16"/>
        <v>0.0620107762</v>
      </c>
      <c r="S528" s="7">
        <f t="shared" si="4"/>
        <v>1.002943047</v>
      </c>
      <c r="T528" s="7">
        <f t="shared" si="13"/>
        <v>7.347979278</v>
      </c>
      <c r="U528" s="13">
        <f t="shared" si="5"/>
        <v>0.0132765234</v>
      </c>
      <c r="V528" s="13">
        <f t="shared" si="6"/>
        <v>-0.009362016773</v>
      </c>
      <c r="W528" s="13">
        <f t="shared" si="7"/>
        <v>0.02263854017</v>
      </c>
      <c r="X528" s="13">
        <f t="shared" si="8"/>
        <v>0.0001754979045</v>
      </c>
      <c r="Y528" s="14"/>
      <c r="Z528" s="30"/>
      <c r="AA528" s="30"/>
    </row>
    <row r="529" ht="12.75" customHeight="1">
      <c r="A529" s="4">
        <v>1914.05</v>
      </c>
      <c r="B529" s="5">
        <v>8.17</v>
      </c>
      <c r="C529" s="6">
        <v>0.455</v>
      </c>
      <c r="D529" s="6">
        <f t="shared" si="9"/>
        <v>0.505</v>
      </c>
      <c r="E529" s="5">
        <v>0.5842</v>
      </c>
      <c r="F529" s="5">
        <v>9.9</v>
      </c>
      <c r="G529" s="6">
        <f t="shared" si="10"/>
        <v>1914.375</v>
      </c>
      <c r="H529" s="7">
        <f>H525*8/12+H537*4/12</f>
        <v>4.186666667</v>
      </c>
      <c r="I529" s="6">
        <f t="shared" si="1"/>
        <v>251.4544444</v>
      </c>
      <c r="J529" s="6">
        <f t="shared" si="2"/>
        <v>14.00388889</v>
      </c>
      <c r="K529" s="8">
        <f t="shared" si="11"/>
        <v>2204.482226</v>
      </c>
      <c r="L529" s="6">
        <f t="shared" si="12"/>
        <v>17.98037778</v>
      </c>
      <c r="M529" s="8">
        <f t="shared" si="3"/>
        <v>157.6326214</v>
      </c>
      <c r="N529" s="29">
        <f t="shared" si="14"/>
        <v>11.47900869</v>
      </c>
      <c r="O529" s="9"/>
      <c r="P529" s="10">
        <f t="shared" si="15"/>
        <v>14.74268166</v>
      </c>
      <c r="Q529" s="10"/>
      <c r="R529" s="31">
        <f t="shared" si="16"/>
        <v>0.06567771883</v>
      </c>
      <c r="S529" s="7">
        <f t="shared" si="4"/>
        <v>1.00294877</v>
      </c>
      <c r="T529" s="7">
        <f t="shared" si="13"/>
        <v>7.295164274</v>
      </c>
      <c r="U529" s="13">
        <f t="shared" si="5"/>
        <v>0.0133910203</v>
      </c>
      <c r="V529" s="13">
        <f t="shared" si="6"/>
        <v>-0.008181742108</v>
      </c>
      <c r="W529" s="13">
        <f t="shared" si="7"/>
        <v>0.02157276241</v>
      </c>
      <c r="X529" s="13">
        <f t="shared" si="8"/>
        <v>0.0001736499801</v>
      </c>
      <c r="Y529" s="14"/>
      <c r="Z529" s="30"/>
      <c r="AA529" s="30"/>
    </row>
    <row r="530" ht="12.75" customHeight="1">
      <c r="A530" s="4">
        <v>1914.06</v>
      </c>
      <c r="B530" s="5">
        <v>8.13</v>
      </c>
      <c r="C530" s="6">
        <v>0.45</v>
      </c>
      <c r="D530" s="6">
        <f t="shared" si="9"/>
        <v>0.41</v>
      </c>
      <c r="E530" s="5">
        <v>0.575</v>
      </c>
      <c r="F530" s="5">
        <v>9.9</v>
      </c>
      <c r="G530" s="6">
        <f t="shared" si="10"/>
        <v>1914.458333</v>
      </c>
      <c r="H530" s="7">
        <f>H525*7/12+H537*5/12</f>
        <v>4.193333333</v>
      </c>
      <c r="I530" s="6">
        <f t="shared" si="1"/>
        <v>250.2233333</v>
      </c>
      <c r="J530" s="6">
        <f t="shared" si="2"/>
        <v>13.85</v>
      </c>
      <c r="K530" s="8">
        <f t="shared" si="11"/>
        <v>2203.80766</v>
      </c>
      <c r="L530" s="6">
        <f t="shared" si="12"/>
        <v>17.69722222</v>
      </c>
      <c r="M530" s="8">
        <f t="shared" si="3"/>
        <v>155.8658554</v>
      </c>
      <c r="N530" s="29">
        <f t="shared" si="14"/>
        <v>11.42871517</v>
      </c>
      <c r="O530" s="9"/>
      <c r="P530" s="10">
        <f t="shared" si="15"/>
        <v>14.69491761</v>
      </c>
      <c r="Q530" s="10"/>
      <c r="R530" s="31">
        <f t="shared" si="16"/>
        <v>0.06599441525</v>
      </c>
      <c r="S530" s="7">
        <f t="shared" si="4"/>
        <v>1.002954492</v>
      </c>
      <c r="T530" s="7">
        <f t="shared" si="13"/>
        <v>7.316676033</v>
      </c>
      <c r="U530" s="13">
        <f t="shared" si="5"/>
        <v>0.01584851559</v>
      </c>
      <c r="V530" s="13">
        <f t="shared" si="6"/>
        <v>-0.008009512888</v>
      </c>
      <c r="W530" s="13">
        <f t="shared" si="7"/>
        <v>0.02385802848</v>
      </c>
      <c r="X530" s="13">
        <f t="shared" si="8"/>
        <v>0.0001718021671</v>
      </c>
      <c r="Y530" s="14"/>
      <c r="Z530" s="30"/>
      <c r="AA530" s="30"/>
    </row>
    <row r="531" ht="12.75" customHeight="1">
      <c r="A531" s="4">
        <v>1914.07</v>
      </c>
      <c r="B531" s="5">
        <v>7.68</v>
      </c>
      <c r="C531" s="6">
        <v>0.445</v>
      </c>
      <c r="D531" s="6">
        <f t="shared" si="9"/>
        <v>-0.005</v>
      </c>
      <c r="E531" s="5">
        <v>0.5658</v>
      </c>
      <c r="F531" s="5">
        <v>10.0</v>
      </c>
      <c r="G531" s="6">
        <f t="shared" si="10"/>
        <v>1914.541667</v>
      </c>
      <c r="H531" s="7">
        <f>H525*6/12+H537*6/12</f>
        <v>4.2</v>
      </c>
      <c r="I531" s="6">
        <f t="shared" si="1"/>
        <v>234.0096</v>
      </c>
      <c r="J531" s="6">
        <f t="shared" si="2"/>
        <v>13.55915</v>
      </c>
      <c r="K531" s="8">
        <f t="shared" si="11"/>
        <v>2070.959125</v>
      </c>
      <c r="L531" s="6">
        <f t="shared" si="12"/>
        <v>17.239926</v>
      </c>
      <c r="M531" s="8">
        <f t="shared" si="3"/>
        <v>152.5714418</v>
      </c>
      <c r="N531" s="29">
        <f t="shared" si="14"/>
        <v>10.69434518</v>
      </c>
      <c r="O531" s="9"/>
      <c r="P531" s="10">
        <f t="shared" si="15"/>
        <v>13.7698497</v>
      </c>
      <c r="Q531" s="10"/>
      <c r="R531" s="31">
        <f t="shared" si="16"/>
        <v>0.07296229128</v>
      </c>
      <c r="S531" s="7">
        <f t="shared" si="4"/>
        <v>1.002960215</v>
      </c>
      <c r="T531" s="7">
        <f t="shared" si="13"/>
        <v>7.264910165</v>
      </c>
      <c r="U531" s="13">
        <f t="shared" si="5"/>
        <v>0.0267358097</v>
      </c>
      <c r="V531" s="13">
        <f t="shared" si="6"/>
        <v>-0.007423759054</v>
      </c>
      <c r="W531" s="13">
        <f t="shared" si="7"/>
        <v>0.03415956875</v>
      </c>
      <c r="X531" s="13">
        <f t="shared" si="8"/>
        <v>0.0001699544657</v>
      </c>
      <c r="Y531" s="14"/>
      <c r="Z531" s="30"/>
      <c r="AA531" s="30"/>
    </row>
    <row r="532" ht="12.75" customHeight="1">
      <c r="A532" s="4">
        <v>1914.08</v>
      </c>
      <c r="B532" s="5">
        <v>7.68</v>
      </c>
      <c r="C532" s="6">
        <v>0.44</v>
      </c>
      <c r="D532" s="6">
        <f t="shared" si="9"/>
        <v>0.44</v>
      </c>
      <c r="E532" s="5">
        <v>0.5567</v>
      </c>
      <c r="F532" s="5">
        <v>10.2</v>
      </c>
      <c r="G532" s="6">
        <f t="shared" si="10"/>
        <v>1914.625</v>
      </c>
      <c r="H532" s="7">
        <f>H525*5/12+H537*7/12</f>
        <v>4.206666667</v>
      </c>
      <c r="I532" s="6">
        <f t="shared" si="1"/>
        <v>229.4211765</v>
      </c>
      <c r="J532" s="6">
        <f t="shared" si="2"/>
        <v>13.14392157</v>
      </c>
      <c r="K532" s="8">
        <f t="shared" si="11"/>
        <v>2040.045605</v>
      </c>
      <c r="L532" s="6">
        <f t="shared" si="12"/>
        <v>16.63004804</v>
      </c>
      <c r="M532" s="8">
        <f t="shared" si="3"/>
        <v>147.8767433</v>
      </c>
      <c r="N532" s="29">
        <f t="shared" si="14"/>
        <v>10.49204627</v>
      </c>
      <c r="O532" s="9"/>
      <c r="P532" s="10">
        <f t="shared" si="15"/>
        <v>13.52814007</v>
      </c>
      <c r="Q532" s="10"/>
      <c r="R532" s="31">
        <f t="shared" si="16"/>
        <v>0.07552710248</v>
      </c>
      <c r="S532" s="7">
        <f t="shared" si="4"/>
        <v>1.002965937</v>
      </c>
      <c r="T532" s="7">
        <f t="shared" si="13"/>
        <v>7.143544961</v>
      </c>
      <c r="U532" s="13">
        <f t="shared" si="5"/>
        <v>0.03286252062</v>
      </c>
      <c r="V532" s="13">
        <f t="shared" si="6"/>
        <v>-0.004703640668</v>
      </c>
      <c r="W532" s="13">
        <f t="shared" si="7"/>
        <v>0.03756616129</v>
      </c>
      <c r="X532" s="13">
        <f t="shared" si="8"/>
        <v>0.0001681068759</v>
      </c>
      <c r="Y532" s="14"/>
      <c r="Z532" s="30"/>
      <c r="AA532" s="30"/>
    </row>
    <row r="533" ht="12.75" customHeight="1">
      <c r="A533" s="4">
        <v>1914.09</v>
      </c>
      <c r="B533" s="5">
        <v>7.68</v>
      </c>
      <c r="C533" s="6">
        <v>0.435</v>
      </c>
      <c r="D533" s="6">
        <f t="shared" si="9"/>
        <v>0.435</v>
      </c>
      <c r="E533" s="5">
        <v>0.5475</v>
      </c>
      <c r="F533" s="5">
        <v>10.2</v>
      </c>
      <c r="G533" s="6">
        <f t="shared" si="10"/>
        <v>1914.708333</v>
      </c>
      <c r="H533" s="7">
        <f>H525*4/12+H537*8/12</f>
        <v>4.213333333</v>
      </c>
      <c r="I533" s="6">
        <f t="shared" si="1"/>
        <v>229.4211765</v>
      </c>
      <c r="J533" s="6">
        <f t="shared" si="2"/>
        <v>12.99455882</v>
      </c>
      <c r="K533" s="8">
        <f t="shared" si="11"/>
        <v>2049.674726</v>
      </c>
      <c r="L533" s="6">
        <f t="shared" si="12"/>
        <v>16.35522059</v>
      </c>
      <c r="M533" s="8">
        <f t="shared" si="3"/>
        <v>146.1193897</v>
      </c>
      <c r="N533" s="29">
        <f t="shared" si="14"/>
        <v>10.5004973</v>
      </c>
      <c r="O533" s="9"/>
      <c r="P533" s="10">
        <f t="shared" si="15"/>
        <v>13.55823002</v>
      </c>
      <c r="Q533" s="10"/>
      <c r="R533" s="31">
        <f t="shared" si="16"/>
        <v>0.0742023231</v>
      </c>
      <c r="S533" s="7">
        <f t="shared" si="4"/>
        <v>1.00297166</v>
      </c>
      <c r="T533" s="7">
        <f t="shared" si="13"/>
        <v>7.164732268</v>
      </c>
      <c r="U533" s="13">
        <f t="shared" si="5"/>
        <v>0.03127737789</v>
      </c>
      <c r="V533" s="13">
        <f t="shared" si="6"/>
        <v>-0.005120004659</v>
      </c>
      <c r="W533" s="13">
        <f t="shared" si="7"/>
        <v>0.03639738255</v>
      </c>
      <c r="X533" s="13">
        <f t="shared" si="8"/>
        <v>0.0001662593979</v>
      </c>
      <c r="Y533" s="14"/>
      <c r="Z533" s="30"/>
      <c r="AA533" s="30"/>
    </row>
    <row r="534" ht="12.75" customHeight="1">
      <c r="A534" s="4">
        <v>1914.1</v>
      </c>
      <c r="B534" s="5">
        <v>7.68</v>
      </c>
      <c r="C534" s="6">
        <v>0.43</v>
      </c>
      <c r="D534" s="6">
        <f t="shared" si="9"/>
        <v>0.43</v>
      </c>
      <c r="E534" s="5">
        <v>0.5383</v>
      </c>
      <c r="F534" s="5">
        <v>10.1</v>
      </c>
      <c r="G534" s="6">
        <f t="shared" si="10"/>
        <v>1914.791667</v>
      </c>
      <c r="H534" s="7">
        <f>H525*3/12+H537*9/12</f>
        <v>4.22</v>
      </c>
      <c r="I534" s="6">
        <f t="shared" si="1"/>
        <v>231.6926733</v>
      </c>
      <c r="J534" s="6">
        <f t="shared" si="2"/>
        <v>12.97237624</v>
      </c>
      <c r="K534" s="8">
        <f t="shared" si="11"/>
        <v>2079.626592</v>
      </c>
      <c r="L534" s="6">
        <f t="shared" si="12"/>
        <v>16.23960495</v>
      </c>
      <c r="M534" s="8">
        <f t="shared" si="3"/>
        <v>145.7634107</v>
      </c>
      <c r="N534" s="29">
        <f t="shared" si="14"/>
        <v>10.61275947</v>
      </c>
      <c r="O534" s="9"/>
      <c r="P534" s="10">
        <f t="shared" si="15"/>
        <v>13.72247789</v>
      </c>
      <c r="Q534" s="10"/>
      <c r="R534" s="31">
        <f t="shared" si="16"/>
        <v>0.07212274742</v>
      </c>
      <c r="S534" s="7">
        <f t="shared" si="4"/>
        <v>1.002977382</v>
      </c>
      <c r="T534" s="7">
        <f t="shared" si="13"/>
        <v>7.257172162</v>
      </c>
      <c r="U534" s="13">
        <f t="shared" si="5"/>
        <v>0.02835080578</v>
      </c>
      <c r="V534" s="13">
        <f t="shared" si="6"/>
        <v>-0.0065139247</v>
      </c>
      <c r="W534" s="13">
        <f t="shared" si="7"/>
        <v>0.03486473048</v>
      </c>
      <c r="X534" s="13">
        <f t="shared" si="8"/>
        <v>0.0001644120319</v>
      </c>
      <c r="Y534" s="14"/>
      <c r="Z534" s="30"/>
      <c r="AA534" s="30"/>
    </row>
    <row r="535" ht="12.75" customHeight="1">
      <c r="A535" s="4">
        <v>1914.11</v>
      </c>
      <c r="B535" s="5">
        <v>7.68</v>
      </c>
      <c r="C535" s="6">
        <v>0.425</v>
      </c>
      <c r="D535" s="6">
        <f t="shared" si="9"/>
        <v>0.425</v>
      </c>
      <c r="E535" s="5">
        <v>0.5292</v>
      </c>
      <c r="F535" s="5">
        <v>10.2</v>
      </c>
      <c r="G535" s="6">
        <f t="shared" si="10"/>
        <v>1914.875</v>
      </c>
      <c r="H535" s="7">
        <f>H525*2/12+H537*10/12</f>
        <v>4.226666667</v>
      </c>
      <c r="I535" s="6">
        <f t="shared" si="1"/>
        <v>229.4211765</v>
      </c>
      <c r="J535" s="6">
        <f t="shared" si="2"/>
        <v>12.69583333</v>
      </c>
      <c r="K535" s="8">
        <f t="shared" si="11"/>
        <v>2068.734365</v>
      </c>
      <c r="L535" s="6">
        <f t="shared" si="12"/>
        <v>15.80855294</v>
      </c>
      <c r="M535" s="8">
        <f t="shared" si="3"/>
        <v>142.5487274</v>
      </c>
      <c r="N535" s="29">
        <f t="shared" si="14"/>
        <v>10.51691764</v>
      </c>
      <c r="O535" s="9"/>
      <c r="P535" s="10">
        <f t="shared" si="15"/>
        <v>13.6170923</v>
      </c>
      <c r="Q535" s="10"/>
      <c r="R535" s="31">
        <f t="shared" si="16"/>
        <v>0.07160265201</v>
      </c>
      <c r="S535" s="7">
        <f t="shared" si="4"/>
        <v>1.002983105</v>
      </c>
      <c r="T535" s="7">
        <f t="shared" si="13"/>
        <v>7.207418954</v>
      </c>
      <c r="U535" s="13">
        <f t="shared" si="5"/>
        <v>0.03498806616</v>
      </c>
      <c r="V535" s="13">
        <f t="shared" si="6"/>
        <v>-0.00537112836</v>
      </c>
      <c r="W535" s="13">
        <f t="shared" si="7"/>
        <v>0.04035919452</v>
      </c>
      <c r="X535" s="13">
        <f t="shared" si="8"/>
        <v>0.0001625647779</v>
      </c>
      <c r="Y535" s="14"/>
      <c r="Z535" s="30"/>
      <c r="AA535" s="30"/>
    </row>
    <row r="536" ht="12.75" customHeight="1">
      <c r="A536" s="4">
        <v>1914.12</v>
      </c>
      <c r="B536" s="5">
        <v>7.35</v>
      </c>
      <c r="C536" s="6">
        <v>0.42</v>
      </c>
      <c r="D536" s="6">
        <f t="shared" si="9"/>
        <v>0.09</v>
      </c>
      <c r="E536" s="5">
        <v>0.52</v>
      </c>
      <c r="F536" s="5">
        <v>10.1</v>
      </c>
      <c r="G536" s="6">
        <f t="shared" si="10"/>
        <v>1914.958333</v>
      </c>
      <c r="H536" s="7">
        <f>H525*1/12+H537*11/12</f>
        <v>4.233333333</v>
      </c>
      <c r="I536" s="6">
        <f t="shared" si="1"/>
        <v>221.7371287</v>
      </c>
      <c r="J536" s="6">
        <f t="shared" si="2"/>
        <v>12.67069307</v>
      </c>
      <c r="K536" s="8">
        <f t="shared" si="11"/>
        <v>2008.967016</v>
      </c>
      <c r="L536" s="6">
        <f t="shared" si="12"/>
        <v>15.68752475</v>
      </c>
      <c r="M536" s="8">
        <f t="shared" si="3"/>
        <v>142.1309998</v>
      </c>
      <c r="N536" s="29">
        <f t="shared" si="14"/>
        <v>10.17221799</v>
      </c>
      <c r="O536" s="9"/>
      <c r="P536" s="10">
        <f t="shared" si="15"/>
        <v>13.19171933</v>
      </c>
      <c r="Q536" s="10"/>
      <c r="R536" s="31">
        <f t="shared" si="16"/>
        <v>0.07375482594</v>
      </c>
      <c r="S536" s="7">
        <f t="shared" si="4"/>
        <v>1.002988827</v>
      </c>
      <c r="T536" s="7">
        <f t="shared" si="13"/>
        <v>7.300492898</v>
      </c>
      <c r="U536" s="13">
        <f t="shared" si="5"/>
        <v>0.0433593508</v>
      </c>
      <c r="V536" s="13">
        <f t="shared" si="6"/>
        <v>-0.006765008181</v>
      </c>
      <c r="W536" s="13">
        <f t="shared" si="7"/>
        <v>0.05012435898</v>
      </c>
      <c r="X536" s="13">
        <f t="shared" si="8"/>
        <v>0.0001607176362</v>
      </c>
      <c r="Y536" s="14"/>
      <c r="Z536" s="30"/>
      <c r="AA536" s="30"/>
    </row>
    <row r="537" ht="12.75" customHeight="1">
      <c r="A537" s="4">
        <v>1915.01</v>
      </c>
      <c r="B537" s="5">
        <v>7.48</v>
      </c>
      <c r="C537" s="6">
        <v>0.4208</v>
      </c>
      <c r="D537" s="6">
        <f t="shared" si="9"/>
        <v>0.5508</v>
      </c>
      <c r="E537" s="5">
        <v>0.55</v>
      </c>
      <c r="F537" s="5">
        <v>10.1</v>
      </c>
      <c r="G537" s="6">
        <f t="shared" si="10"/>
        <v>1915.041667</v>
      </c>
      <c r="H537" s="7">
        <v>4.24</v>
      </c>
      <c r="I537" s="6">
        <f t="shared" si="1"/>
        <v>225.6590099</v>
      </c>
      <c r="J537" s="6">
        <f t="shared" si="2"/>
        <v>12.69482772</v>
      </c>
      <c r="K537" s="8">
        <f t="shared" si="11"/>
        <v>2054.084498</v>
      </c>
      <c r="L537" s="6">
        <f t="shared" si="12"/>
        <v>16.59257426</v>
      </c>
      <c r="M537" s="8">
        <f t="shared" si="3"/>
        <v>151.0356248</v>
      </c>
      <c r="N537" s="29">
        <f t="shared" si="14"/>
        <v>10.3598342</v>
      </c>
      <c r="O537" s="9"/>
      <c r="P537" s="10">
        <f t="shared" si="15"/>
        <v>13.45550301</v>
      </c>
      <c r="Q537" s="10"/>
      <c r="R537" s="31">
        <f t="shared" si="16"/>
        <v>0.07190782363</v>
      </c>
      <c r="S537" s="7">
        <f t="shared" si="4"/>
        <v>1.004814282</v>
      </c>
      <c r="T537" s="7">
        <f t="shared" si="13"/>
        <v>7.322312806</v>
      </c>
      <c r="U537" s="13">
        <f t="shared" si="5"/>
        <v>0.04572555786</v>
      </c>
      <c r="V537" s="13">
        <f t="shared" si="6"/>
        <v>-0.006605377801</v>
      </c>
      <c r="W537" s="13">
        <f t="shared" si="7"/>
        <v>0.05233093566</v>
      </c>
      <c r="X537" s="13">
        <f t="shared" si="8"/>
        <v>-0.0000360796913</v>
      </c>
      <c r="Y537" s="14"/>
      <c r="Z537" s="30"/>
      <c r="AA537" s="30"/>
    </row>
    <row r="538" ht="12.75" customHeight="1">
      <c r="A538" s="4">
        <v>1915.02</v>
      </c>
      <c r="B538" s="5">
        <v>7.38</v>
      </c>
      <c r="C538" s="6">
        <v>0.4217</v>
      </c>
      <c r="D538" s="6">
        <f t="shared" si="9"/>
        <v>0.3217</v>
      </c>
      <c r="E538" s="5">
        <v>0.58</v>
      </c>
      <c r="F538" s="5">
        <v>10.0</v>
      </c>
      <c r="G538" s="6">
        <f t="shared" si="10"/>
        <v>1915.125</v>
      </c>
      <c r="H538" s="7">
        <f>H537*11/12+H549*1/12</f>
        <v>4.224166667</v>
      </c>
      <c r="I538" s="6">
        <f t="shared" si="1"/>
        <v>224.8686</v>
      </c>
      <c r="J538" s="6">
        <f t="shared" si="2"/>
        <v>12.849199</v>
      </c>
      <c r="K538" s="8">
        <f t="shared" si="11"/>
        <v>2056.636474</v>
      </c>
      <c r="L538" s="6">
        <f t="shared" si="12"/>
        <v>17.6726</v>
      </c>
      <c r="M538" s="8">
        <f t="shared" si="3"/>
        <v>161.6326768</v>
      </c>
      <c r="N538" s="29">
        <f t="shared" si="14"/>
        <v>10.32978621</v>
      </c>
      <c r="O538" s="9"/>
      <c r="P538" s="10">
        <f t="shared" si="15"/>
        <v>13.43576725</v>
      </c>
      <c r="Q538" s="10"/>
      <c r="R538" s="31">
        <f t="shared" si="16"/>
        <v>0.07133471799</v>
      </c>
      <c r="S538" s="7">
        <f t="shared" si="4"/>
        <v>1.004802029</v>
      </c>
      <c r="T538" s="7">
        <f t="shared" si="13"/>
        <v>7.431140133</v>
      </c>
      <c r="U538" s="13">
        <f t="shared" si="5"/>
        <v>0.0475442964</v>
      </c>
      <c r="V538" s="13">
        <f t="shared" si="6"/>
        <v>-0.007053696588</v>
      </c>
      <c r="W538" s="13">
        <f t="shared" si="7"/>
        <v>0.05459799299</v>
      </c>
      <c r="X538" s="13">
        <f t="shared" si="8"/>
        <v>-0.00003601851407</v>
      </c>
      <c r="Y538" s="14"/>
      <c r="Z538" s="30"/>
      <c r="AA538" s="30"/>
    </row>
    <row r="539" ht="12.75" customHeight="1">
      <c r="A539" s="4">
        <v>1915.03</v>
      </c>
      <c r="B539" s="5">
        <v>7.57</v>
      </c>
      <c r="C539" s="6">
        <v>0.4225</v>
      </c>
      <c r="D539" s="6">
        <f t="shared" si="9"/>
        <v>0.6125</v>
      </c>
      <c r="E539" s="5">
        <v>0.61</v>
      </c>
      <c r="F539" s="5">
        <v>9.9</v>
      </c>
      <c r="G539" s="6">
        <f t="shared" si="10"/>
        <v>1915.208333</v>
      </c>
      <c r="H539" s="7">
        <f>H537*10/12+H549*2/12</f>
        <v>4.208333333</v>
      </c>
      <c r="I539" s="6">
        <f t="shared" si="1"/>
        <v>232.9877778</v>
      </c>
      <c r="J539" s="6">
        <f t="shared" si="2"/>
        <v>13.00361111</v>
      </c>
      <c r="K539" s="8">
        <f t="shared" si="11"/>
        <v>2140.804912</v>
      </c>
      <c r="L539" s="6">
        <f t="shared" si="12"/>
        <v>18.77444444</v>
      </c>
      <c r="M539" s="8">
        <f t="shared" si="3"/>
        <v>172.5087181</v>
      </c>
      <c r="N539" s="29">
        <f t="shared" si="14"/>
        <v>10.70701319</v>
      </c>
      <c r="O539" s="9"/>
      <c r="P539" s="10">
        <f t="shared" si="15"/>
        <v>13.94238109</v>
      </c>
      <c r="Q539" s="10"/>
      <c r="R539" s="31">
        <f t="shared" si="16"/>
        <v>0.06820863901</v>
      </c>
      <c r="S539" s="7">
        <f t="shared" si="4"/>
        <v>1.004789777</v>
      </c>
      <c r="T539" s="7">
        <f t="shared" si="13"/>
        <v>7.542247158</v>
      </c>
      <c r="U539" s="13">
        <f t="shared" si="5"/>
        <v>0.04044536856</v>
      </c>
      <c r="V539" s="13">
        <f t="shared" si="6"/>
        <v>-0.008661725254</v>
      </c>
      <c r="W539" s="13">
        <f t="shared" si="7"/>
        <v>0.04910709381</v>
      </c>
      <c r="X539" s="13">
        <f t="shared" si="8"/>
        <v>-0.00003595734737</v>
      </c>
      <c r="Y539" s="14"/>
      <c r="Z539" s="30"/>
      <c r="AA539" s="30"/>
    </row>
    <row r="540" ht="12.75" customHeight="1">
      <c r="A540" s="4">
        <v>1915.04</v>
      </c>
      <c r="B540" s="5">
        <v>8.14</v>
      </c>
      <c r="C540" s="6">
        <v>0.4233</v>
      </c>
      <c r="D540" s="6">
        <f t="shared" si="9"/>
        <v>0.9933</v>
      </c>
      <c r="E540" s="5">
        <v>0.64</v>
      </c>
      <c r="F540" s="5">
        <v>10.0</v>
      </c>
      <c r="G540" s="6">
        <f t="shared" si="10"/>
        <v>1915.291667</v>
      </c>
      <c r="H540" s="7">
        <f>H537*9/12+H549*3/12</f>
        <v>4.1925</v>
      </c>
      <c r="I540" s="6">
        <f t="shared" si="1"/>
        <v>248.0258</v>
      </c>
      <c r="J540" s="6">
        <f t="shared" si="2"/>
        <v>12.897951</v>
      </c>
      <c r="K540" s="8">
        <f t="shared" si="11"/>
        <v>2288.857621</v>
      </c>
      <c r="L540" s="6">
        <f t="shared" si="12"/>
        <v>19.5008</v>
      </c>
      <c r="M540" s="8">
        <f t="shared" si="3"/>
        <v>179.9593215</v>
      </c>
      <c r="N540" s="29">
        <f t="shared" si="14"/>
        <v>11.40112379</v>
      </c>
      <c r="O540" s="9"/>
      <c r="P540" s="10">
        <f t="shared" si="15"/>
        <v>14.85556797</v>
      </c>
      <c r="Q540" s="10"/>
      <c r="R540" s="31">
        <f t="shared" si="16"/>
        <v>0.06370342373</v>
      </c>
      <c r="S540" s="7">
        <f t="shared" si="4"/>
        <v>1.004777526</v>
      </c>
      <c r="T540" s="7">
        <f t="shared" si="13"/>
        <v>7.502589113</v>
      </c>
      <c r="U540" s="13">
        <f t="shared" si="5"/>
        <v>0.0334838337</v>
      </c>
      <c r="V540" s="13">
        <f t="shared" si="6"/>
        <v>-0.007125163468</v>
      </c>
      <c r="W540" s="13">
        <f t="shared" si="7"/>
        <v>0.04060899717</v>
      </c>
      <c r="X540" s="13">
        <f t="shared" si="8"/>
        <v>-0.00003589619124</v>
      </c>
      <c r="Y540" s="14"/>
      <c r="Z540" s="30"/>
      <c r="AA540" s="30"/>
    </row>
    <row r="541" ht="12.75" customHeight="1">
      <c r="A541" s="4">
        <v>1915.05</v>
      </c>
      <c r="B541" s="5">
        <v>7.95</v>
      </c>
      <c r="C541" s="6">
        <v>0.4242</v>
      </c>
      <c r="D541" s="6">
        <f t="shared" si="9"/>
        <v>0.2342</v>
      </c>
      <c r="E541" s="5">
        <v>0.67</v>
      </c>
      <c r="F541" s="5">
        <v>10.1</v>
      </c>
      <c r="G541" s="6">
        <f t="shared" si="10"/>
        <v>1915.375</v>
      </c>
      <c r="H541" s="7">
        <f>H537*8/12+H549*4/12</f>
        <v>4.176666667</v>
      </c>
      <c r="I541" s="6">
        <f t="shared" si="1"/>
        <v>239.8381188</v>
      </c>
      <c r="J541" s="6">
        <f t="shared" si="2"/>
        <v>12.7974</v>
      </c>
      <c r="K541" s="8">
        <f t="shared" si="11"/>
        <v>2223.14073</v>
      </c>
      <c r="L541" s="6">
        <f t="shared" si="12"/>
        <v>20.21277228</v>
      </c>
      <c r="M541" s="8">
        <f t="shared" si="3"/>
        <v>187.3590301</v>
      </c>
      <c r="N541" s="29">
        <f t="shared" si="14"/>
        <v>11.02692988</v>
      </c>
      <c r="O541" s="9"/>
      <c r="P541" s="10">
        <f t="shared" si="15"/>
        <v>14.3766662</v>
      </c>
      <c r="Q541" s="10"/>
      <c r="R541" s="31">
        <f t="shared" si="16"/>
        <v>0.06901695386</v>
      </c>
      <c r="S541" s="7">
        <f t="shared" si="4"/>
        <v>1.004765276</v>
      </c>
      <c r="T541" s="7">
        <f t="shared" si="13"/>
        <v>7.463794979</v>
      </c>
      <c r="U541" s="13">
        <f t="shared" si="5"/>
        <v>0.03964147928</v>
      </c>
      <c r="V541" s="13">
        <f t="shared" si="6"/>
        <v>-0.00674837097</v>
      </c>
      <c r="W541" s="13">
        <f t="shared" si="7"/>
        <v>0.04638985025</v>
      </c>
      <c r="X541" s="13">
        <f t="shared" si="8"/>
        <v>-0.00003583504569</v>
      </c>
      <c r="Y541" s="14"/>
      <c r="Z541" s="30"/>
      <c r="AA541" s="30"/>
    </row>
    <row r="542" ht="12.75" customHeight="1">
      <c r="A542" s="4">
        <v>1915.06</v>
      </c>
      <c r="B542" s="5">
        <v>8.04</v>
      </c>
      <c r="C542" s="6">
        <v>0.425</v>
      </c>
      <c r="D542" s="6">
        <f t="shared" si="9"/>
        <v>0.515</v>
      </c>
      <c r="E542" s="5">
        <v>0.7</v>
      </c>
      <c r="F542" s="5">
        <v>10.1</v>
      </c>
      <c r="G542" s="6">
        <f t="shared" si="10"/>
        <v>1915.458333</v>
      </c>
      <c r="H542" s="7">
        <f>H537*7/12+H549*5/12</f>
        <v>4.160833333</v>
      </c>
      <c r="I542" s="6">
        <f t="shared" si="1"/>
        <v>242.5532673</v>
      </c>
      <c r="J542" s="6">
        <f t="shared" si="2"/>
        <v>12.82153465</v>
      </c>
      <c r="K542" s="8">
        <f t="shared" si="11"/>
        <v>2258.21229</v>
      </c>
      <c r="L542" s="6">
        <f t="shared" si="12"/>
        <v>21.11782178</v>
      </c>
      <c r="M542" s="8">
        <f t="shared" si="3"/>
        <v>196.6105228</v>
      </c>
      <c r="N542" s="29">
        <f t="shared" si="14"/>
        <v>11.15426219</v>
      </c>
      <c r="O542" s="9"/>
      <c r="P542" s="10">
        <f t="shared" si="15"/>
        <v>14.54859526</v>
      </c>
      <c r="Q542" s="10"/>
      <c r="R542" s="31">
        <f t="shared" si="16"/>
        <v>0.06814004214</v>
      </c>
      <c r="S542" s="7">
        <f t="shared" si="4"/>
        <v>1.004753027</v>
      </c>
      <c r="T542" s="7">
        <f t="shared" si="13"/>
        <v>7.499362022</v>
      </c>
      <c r="U542" s="13">
        <f t="shared" si="5"/>
        <v>0.03912482048</v>
      </c>
      <c r="V542" s="13">
        <f t="shared" si="6"/>
        <v>-0.007924948514</v>
      </c>
      <c r="W542" s="13">
        <f t="shared" si="7"/>
        <v>0.047049769</v>
      </c>
      <c r="X542" s="13">
        <f t="shared" si="8"/>
        <v>-0.00003577391074</v>
      </c>
      <c r="Y542" s="14"/>
      <c r="Z542" s="30"/>
      <c r="AA542" s="30"/>
    </row>
    <row r="543" ht="12.75" customHeight="1">
      <c r="A543" s="4">
        <v>1915.07</v>
      </c>
      <c r="B543" s="5">
        <v>8.01</v>
      </c>
      <c r="C543" s="6">
        <v>0.4258</v>
      </c>
      <c r="D543" s="6">
        <f t="shared" si="9"/>
        <v>0.3958</v>
      </c>
      <c r="E543" s="5">
        <v>0.73</v>
      </c>
      <c r="F543" s="5">
        <v>10.1</v>
      </c>
      <c r="G543" s="6">
        <f t="shared" si="10"/>
        <v>1915.541667</v>
      </c>
      <c r="H543" s="7">
        <f>H537*6/12+H549*6/12</f>
        <v>4.145</v>
      </c>
      <c r="I543" s="6">
        <f t="shared" si="1"/>
        <v>241.6482178</v>
      </c>
      <c r="J543" s="6">
        <f t="shared" si="2"/>
        <v>12.84566931</v>
      </c>
      <c r="K543" s="8">
        <f t="shared" si="11"/>
        <v>2259.752406</v>
      </c>
      <c r="L543" s="6">
        <f t="shared" si="12"/>
        <v>22.02287129</v>
      </c>
      <c r="M543" s="8">
        <f t="shared" si="3"/>
        <v>205.9449758</v>
      </c>
      <c r="N543" s="29">
        <f t="shared" si="14"/>
        <v>11.11362939</v>
      </c>
      <c r="O543" s="9"/>
      <c r="P543" s="10">
        <f t="shared" si="15"/>
        <v>14.49955003</v>
      </c>
      <c r="Q543" s="10"/>
      <c r="R543" s="31">
        <f t="shared" si="16"/>
        <v>0.06862615357</v>
      </c>
      <c r="S543" s="7">
        <f t="shared" si="4"/>
        <v>1.004740779</v>
      </c>
      <c r="T543" s="7">
        <f t="shared" si="13"/>
        <v>7.53500669</v>
      </c>
      <c r="U543" s="13">
        <f t="shared" si="5"/>
        <v>0.04117311893</v>
      </c>
      <c r="V543" s="13">
        <f t="shared" si="6"/>
        <v>-0.00908712844</v>
      </c>
      <c r="W543" s="13">
        <f t="shared" si="7"/>
        <v>0.05026024737</v>
      </c>
      <c r="X543" s="13">
        <f t="shared" si="8"/>
        <v>-0.00003571278642</v>
      </c>
      <c r="Y543" s="14"/>
      <c r="Z543" s="30"/>
      <c r="AA543" s="30"/>
    </row>
    <row r="544" ht="12.75" customHeight="1">
      <c r="A544" s="4">
        <v>1915.08</v>
      </c>
      <c r="B544" s="5">
        <v>8.35</v>
      </c>
      <c r="C544" s="6">
        <v>0.4267</v>
      </c>
      <c r="D544" s="6">
        <f t="shared" si="9"/>
        <v>0.7667</v>
      </c>
      <c r="E544" s="5">
        <v>0.76</v>
      </c>
      <c r="F544" s="5">
        <v>10.1</v>
      </c>
      <c r="G544" s="6">
        <f t="shared" si="10"/>
        <v>1915.625</v>
      </c>
      <c r="H544" s="7">
        <f>H537*5/12+H549*7/12</f>
        <v>4.129166667</v>
      </c>
      <c r="I544" s="6">
        <f t="shared" si="1"/>
        <v>251.9054455</v>
      </c>
      <c r="J544" s="6">
        <f t="shared" si="2"/>
        <v>12.87282079</v>
      </c>
      <c r="K544" s="8">
        <f t="shared" si="11"/>
        <v>2365.703573</v>
      </c>
      <c r="L544" s="6">
        <f t="shared" si="12"/>
        <v>22.92792079</v>
      </c>
      <c r="M544" s="8">
        <f t="shared" si="3"/>
        <v>215.3215228</v>
      </c>
      <c r="N544" s="29">
        <f t="shared" si="14"/>
        <v>11.58483164</v>
      </c>
      <c r="O544" s="9"/>
      <c r="P544" s="10">
        <f t="shared" si="15"/>
        <v>15.11344886</v>
      </c>
      <c r="Q544" s="10"/>
      <c r="R544" s="31">
        <f t="shared" si="16"/>
        <v>0.06395924086</v>
      </c>
      <c r="S544" s="7">
        <f t="shared" si="4"/>
        <v>1.004728531</v>
      </c>
      <c r="T544" s="7">
        <f t="shared" si="13"/>
        <v>7.570728488</v>
      </c>
      <c r="U544" s="13">
        <f t="shared" si="5"/>
        <v>0.0382530071</v>
      </c>
      <c r="V544" s="13">
        <f t="shared" si="6"/>
        <v>-0.009122516699</v>
      </c>
      <c r="W544" s="13">
        <f t="shared" si="7"/>
        <v>0.0473755238</v>
      </c>
      <c r="X544" s="13">
        <f t="shared" si="8"/>
        <v>-0.00003565167273</v>
      </c>
      <c r="Y544" s="14"/>
      <c r="Z544" s="30"/>
      <c r="AA544" s="30"/>
    </row>
    <row r="545" ht="12.75" customHeight="1">
      <c r="A545" s="4">
        <v>1915.09</v>
      </c>
      <c r="B545" s="5">
        <v>8.66</v>
      </c>
      <c r="C545" s="6">
        <v>0.4275</v>
      </c>
      <c r="D545" s="6">
        <f t="shared" si="9"/>
        <v>0.7375</v>
      </c>
      <c r="E545" s="5">
        <v>0.79</v>
      </c>
      <c r="F545" s="5">
        <v>10.1</v>
      </c>
      <c r="G545" s="6">
        <f t="shared" si="10"/>
        <v>1915.708333</v>
      </c>
      <c r="H545" s="7">
        <f>H537*4/12+H549*8/12</f>
        <v>4.113333333</v>
      </c>
      <c r="I545" s="6">
        <f t="shared" si="1"/>
        <v>261.2576238</v>
      </c>
      <c r="J545" s="6">
        <f t="shared" si="2"/>
        <v>12.89695545</v>
      </c>
      <c r="K545" s="8">
        <f t="shared" si="11"/>
        <v>2463.625285</v>
      </c>
      <c r="L545" s="6">
        <f t="shared" si="12"/>
        <v>23.8329703</v>
      </c>
      <c r="M545" s="8">
        <f t="shared" si="3"/>
        <v>224.7417985</v>
      </c>
      <c r="N545" s="29">
        <f t="shared" si="14"/>
        <v>12.01157076</v>
      </c>
      <c r="O545" s="9"/>
      <c r="P545" s="10">
        <f t="shared" si="15"/>
        <v>15.66488371</v>
      </c>
      <c r="Q545" s="10"/>
      <c r="R545" s="31">
        <f t="shared" si="16"/>
        <v>0.06221627196</v>
      </c>
      <c r="S545" s="7">
        <f t="shared" si="4"/>
        <v>1.004716285</v>
      </c>
      <c r="T545" s="7">
        <f t="shared" si="13"/>
        <v>7.606526914</v>
      </c>
      <c r="U545" s="13">
        <f t="shared" si="5"/>
        <v>0.03685585044</v>
      </c>
      <c r="V545" s="13">
        <f t="shared" si="6"/>
        <v>-0.009157843139</v>
      </c>
      <c r="W545" s="13">
        <f t="shared" si="7"/>
        <v>0.04601369358</v>
      </c>
      <c r="X545" s="13">
        <f t="shared" si="8"/>
        <v>-0.0000355905697</v>
      </c>
      <c r="Y545" s="14"/>
      <c r="Z545" s="30"/>
      <c r="AA545" s="30"/>
    </row>
    <row r="546" ht="12.75" customHeight="1">
      <c r="A546" s="4">
        <v>1915.1</v>
      </c>
      <c r="B546" s="5">
        <v>9.14</v>
      </c>
      <c r="C546" s="6">
        <v>0.4283</v>
      </c>
      <c r="D546" s="6">
        <f t="shared" si="9"/>
        <v>0.9083</v>
      </c>
      <c r="E546" s="5">
        <v>0.82</v>
      </c>
      <c r="F546" s="5">
        <v>10.2</v>
      </c>
      <c r="G546" s="6">
        <f t="shared" si="10"/>
        <v>1915.791667</v>
      </c>
      <c r="H546" s="7">
        <f>H537*3/12+H549*9/12</f>
        <v>4.0975</v>
      </c>
      <c r="I546" s="6">
        <f t="shared" si="1"/>
        <v>273.035098</v>
      </c>
      <c r="J546" s="6">
        <f t="shared" si="2"/>
        <v>12.79441275</v>
      </c>
      <c r="K546" s="8">
        <f t="shared" si="11"/>
        <v>2584.739467</v>
      </c>
      <c r="L546" s="6">
        <f t="shared" si="12"/>
        <v>24.4954902</v>
      </c>
      <c r="M546" s="8">
        <f t="shared" si="3"/>
        <v>231.891287</v>
      </c>
      <c r="N546" s="29">
        <f t="shared" si="14"/>
        <v>12.54907613</v>
      </c>
      <c r="O546" s="9"/>
      <c r="P546" s="10">
        <f t="shared" si="15"/>
        <v>16.35409672</v>
      </c>
      <c r="Q546" s="10"/>
      <c r="R546" s="31">
        <f t="shared" si="16"/>
        <v>0.05981421272</v>
      </c>
      <c r="S546" s="7">
        <f t="shared" si="4"/>
        <v>1.00470404</v>
      </c>
      <c r="T546" s="7">
        <f t="shared" si="13"/>
        <v>7.567475958</v>
      </c>
      <c r="U546" s="13">
        <f t="shared" si="5"/>
        <v>0.03567753212</v>
      </c>
      <c r="V546" s="13">
        <f t="shared" si="6"/>
        <v>-0.008216454419</v>
      </c>
      <c r="W546" s="13">
        <f t="shared" si="7"/>
        <v>0.04389398654</v>
      </c>
      <c r="X546" s="13">
        <f t="shared" si="8"/>
        <v>-0.00003552947735</v>
      </c>
      <c r="Y546" s="14"/>
      <c r="Z546" s="30"/>
      <c r="AA546" s="30"/>
    </row>
    <row r="547" ht="12.75" customHeight="1">
      <c r="A547" s="4">
        <v>1915.11</v>
      </c>
      <c r="B547" s="5">
        <v>9.46</v>
      </c>
      <c r="C547" s="6">
        <v>0.4292</v>
      </c>
      <c r="D547" s="6">
        <f t="shared" si="9"/>
        <v>0.7492</v>
      </c>
      <c r="E547" s="5">
        <v>0.85</v>
      </c>
      <c r="F547" s="5">
        <v>10.3</v>
      </c>
      <c r="G547" s="6">
        <f t="shared" si="10"/>
        <v>1915.875</v>
      </c>
      <c r="H547" s="7">
        <f>H537*2/12+H549*10/12</f>
        <v>4.081666667</v>
      </c>
      <c r="I547" s="6">
        <f t="shared" si="1"/>
        <v>279.8506796</v>
      </c>
      <c r="J547" s="6">
        <f t="shared" si="2"/>
        <v>12.69681942</v>
      </c>
      <c r="K547" s="8">
        <f t="shared" si="11"/>
        <v>2659.276893</v>
      </c>
      <c r="L547" s="6">
        <f t="shared" si="12"/>
        <v>25.14514563</v>
      </c>
      <c r="M547" s="8">
        <f t="shared" si="3"/>
        <v>238.9413699</v>
      </c>
      <c r="N547" s="29">
        <f t="shared" si="14"/>
        <v>12.85771445</v>
      </c>
      <c r="O547" s="9"/>
      <c r="P547" s="10">
        <f t="shared" si="15"/>
        <v>16.74013687</v>
      </c>
      <c r="Q547" s="10"/>
      <c r="R547" s="31">
        <f t="shared" si="16"/>
        <v>0.05788871957</v>
      </c>
      <c r="S547" s="7">
        <f t="shared" si="4"/>
        <v>1.004691795</v>
      </c>
      <c r="T547" s="7">
        <f t="shared" si="13"/>
        <v>7.529257415</v>
      </c>
      <c r="U547" s="13">
        <f t="shared" si="5"/>
        <v>0.03458538094</v>
      </c>
      <c r="V547" s="13">
        <f t="shared" si="6"/>
        <v>-0.008950721616</v>
      </c>
      <c r="W547" s="13">
        <f t="shared" si="7"/>
        <v>0.04353610256</v>
      </c>
      <c r="X547" s="13">
        <f t="shared" si="8"/>
        <v>-0.0000354683957</v>
      </c>
      <c r="Y547" s="14"/>
      <c r="Z547" s="30"/>
      <c r="AA547" s="30"/>
    </row>
    <row r="548" ht="12.75" customHeight="1">
      <c r="A548" s="4">
        <v>1915.12</v>
      </c>
      <c r="B548" s="5">
        <v>9.48</v>
      </c>
      <c r="C548" s="6">
        <v>0.43</v>
      </c>
      <c r="D548" s="6">
        <f t="shared" si="9"/>
        <v>0.45</v>
      </c>
      <c r="E548" s="5">
        <v>0.88</v>
      </c>
      <c r="F548" s="5">
        <v>10.3</v>
      </c>
      <c r="G548" s="6">
        <f t="shared" si="10"/>
        <v>1915.958333</v>
      </c>
      <c r="H548" s="7">
        <f>H537*1/12+H549*11/12</f>
        <v>4.065833333</v>
      </c>
      <c r="I548" s="6">
        <f t="shared" si="1"/>
        <v>280.4423301</v>
      </c>
      <c r="J548" s="6">
        <f t="shared" si="2"/>
        <v>12.72048544</v>
      </c>
      <c r="K548" s="8">
        <f t="shared" si="11"/>
        <v>2674.972062</v>
      </c>
      <c r="L548" s="6">
        <f t="shared" si="12"/>
        <v>26.03262136</v>
      </c>
      <c r="M548" s="8">
        <f t="shared" si="3"/>
        <v>248.3096429</v>
      </c>
      <c r="N548" s="29">
        <f t="shared" si="14"/>
        <v>12.8784446</v>
      </c>
      <c r="O548" s="9"/>
      <c r="P548" s="10">
        <f t="shared" si="15"/>
        <v>16.74931303</v>
      </c>
      <c r="Q548" s="10"/>
      <c r="R548" s="31">
        <f t="shared" si="16"/>
        <v>0.05676964871</v>
      </c>
      <c r="S548" s="7">
        <f t="shared" si="4"/>
        <v>1.004679552</v>
      </c>
      <c r="T548" s="7">
        <f t="shared" si="13"/>
        <v>7.564583149</v>
      </c>
      <c r="U548" s="13">
        <f t="shared" si="5"/>
        <v>0.03664343028</v>
      </c>
      <c r="V548" s="13">
        <f t="shared" si="6"/>
        <v>-0.008433620292</v>
      </c>
      <c r="W548" s="13">
        <f t="shared" si="7"/>
        <v>0.04507705057</v>
      </c>
      <c r="X548" s="13">
        <f t="shared" si="8"/>
        <v>-0.00003540732477</v>
      </c>
      <c r="Y548" s="14"/>
      <c r="Z548" s="30"/>
      <c r="AA548" s="30"/>
    </row>
    <row r="549" ht="12.75" customHeight="1">
      <c r="A549" s="4">
        <v>1916.01</v>
      </c>
      <c r="B549" s="5">
        <v>9.33</v>
      </c>
      <c r="C549" s="6">
        <v>0.4408</v>
      </c>
      <c r="D549" s="6">
        <f t="shared" si="9"/>
        <v>0.2908</v>
      </c>
      <c r="E549" s="5">
        <v>0.9342</v>
      </c>
      <c r="F549" s="5">
        <v>10.4</v>
      </c>
      <c r="G549" s="6">
        <f t="shared" si="10"/>
        <v>1916.041667</v>
      </c>
      <c r="H549" s="7">
        <v>4.05</v>
      </c>
      <c r="I549" s="6">
        <f t="shared" si="1"/>
        <v>273.3510577</v>
      </c>
      <c r="J549" s="6">
        <f t="shared" si="2"/>
        <v>12.91459231</v>
      </c>
      <c r="K549" s="8">
        <f t="shared" si="11"/>
        <v>2617.598028</v>
      </c>
      <c r="L549" s="6">
        <f t="shared" si="12"/>
        <v>27.37026346</v>
      </c>
      <c r="M549" s="8">
        <f t="shared" si="3"/>
        <v>262.0964713</v>
      </c>
      <c r="N549" s="29">
        <f t="shared" si="14"/>
        <v>12.54356369</v>
      </c>
      <c r="O549" s="9"/>
      <c r="P549" s="10">
        <f t="shared" si="15"/>
        <v>16.29702777</v>
      </c>
      <c r="Q549" s="10"/>
      <c r="R549" s="31">
        <f t="shared" si="16"/>
        <v>0.05998679159</v>
      </c>
      <c r="S549" s="7">
        <f t="shared" si="4"/>
        <v>1.002152462</v>
      </c>
      <c r="T549" s="7">
        <f t="shared" si="13"/>
        <v>7.526905259</v>
      </c>
      <c r="U549" s="13">
        <f t="shared" si="5"/>
        <v>0.04088256566</v>
      </c>
      <c r="V549" s="13">
        <f t="shared" si="6"/>
        <v>-0.007510257366</v>
      </c>
      <c r="W549" s="13">
        <f t="shared" si="7"/>
        <v>0.04839282303</v>
      </c>
      <c r="X549" s="13">
        <f t="shared" si="8"/>
        <v>0.0003256653537</v>
      </c>
      <c r="Y549" s="14"/>
      <c r="Z549" s="30"/>
      <c r="AA549" s="30"/>
    </row>
    <row r="550" ht="12.75" customHeight="1">
      <c r="A550" s="4">
        <v>1916.02</v>
      </c>
      <c r="B550" s="5">
        <v>9.2</v>
      </c>
      <c r="C550" s="6">
        <v>0.4517</v>
      </c>
      <c r="D550" s="6">
        <f t="shared" si="9"/>
        <v>0.3217</v>
      </c>
      <c r="E550" s="5">
        <v>0.9883</v>
      </c>
      <c r="F550" s="5">
        <v>10.4</v>
      </c>
      <c r="G550" s="6">
        <f t="shared" si="10"/>
        <v>1916.125</v>
      </c>
      <c r="H550" s="7">
        <f>H549*11/12+H561*1/12</f>
        <v>4.065</v>
      </c>
      <c r="I550" s="6">
        <f t="shared" si="1"/>
        <v>269.5423077</v>
      </c>
      <c r="J550" s="6">
        <f t="shared" si="2"/>
        <v>13.23394135</v>
      </c>
      <c r="K550" s="8">
        <f t="shared" si="11"/>
        <v>2591.686239</v>
      </c>
      <c r="L550" s="6">
        <f t="shared" si="12"/>
        <v>28.95528942</v>
      </c>
      <c r="M550" s="8">
        <f t="shared" si="3"/>
        <v>278.4090772</v>
      </c>
      <c r="N550" s="29">
        <f t="shared" si="14"/>
        <v>12.35465233</v>
      </c>
      <c r="O550" s="9"/>
      <c r="P550" s="10">
        <f t="shared" si="15"/>
        <v>16.03483561</v>
      </c>
      <c r="Q550" s="10"/>
      <c r="R550" s="31">
        <f t="shared" si="16"/>
        <v>0.06105579977</v>
      </c>
      <c r="S550" s="7">
        <f t="shared" si="4"/>
        <v>1.002165815</v>
      </c>
      <c r="T550" s="7">
        <f t="shared" si="13"/>
        <v>7.543106639</v>
      </c>
      <c r="U550" s="13">
        <f t="shared" si="5"/>
        <v>0.042503961</v>
      </c>
      <c r="V550" s="13">
        <f t="shared" si="6"/>
        <v>-0.007187037843</v>
      </c>
      <c r="W550" s="13">
        <f t="shared" si="7"/>
        <v>0.04969099885</v>
      </c>
      <c r="X550" s="13">
        <f t="shared" si="8"/>
        <v>0.0003222947401</v>
      </c>
      <c r="Y550" s="14"/>
      <c r="Z550" s="30"/>
      <c r="AA550" s="30"/>
    </row>
    <row r="551" ht="12.75" customHeight="1">
      <c r="A551" s="4">
        <v>1916.03</v>
      </c>
      <c r="B551" s="5">
        <v>9.17</v>
      </c>
      <c r="C551" s="6">
        <v>0.4625</v>
      </c>
      <c r="D551" s="6">
        <f t="shared" si="9"/>
        <v>0.4325</v>
      </c>
      <c r="E551" s="5">
        <v>1.042</v>
      </c>
      <c r="F551" s="5">
        <v>10.5</v>
      </c>
      <c r="G551" s="6">
        <f t="shared" si="10"/>
        <v>1916.208333</v>
      </c>
      <c r="H551" s="7">
        <f>H549*10/12+H561*2/12</f>
        <v>4.08</v>
      </c>
      <c r="I551" s="6">
        <f t="shared" si="1"/>
        <v>266.1046667</v>
      </c>
      <c r="J551" s="6">
        <f t="shared" si="2"/>
        <v>13.42130952</v>
      </c>
      <c r="K551" s="8">
        <f t="shared" si="11"/>
        <v>2569.386827</v>
      </c>
      <c r="L551" s="6">
        <f t="shared" si="12"/>
        <v>30.23784762</v>
      </c>
      <c r="M551" s="8">
        <f t="shared" si="3"/>
        <v>291.9630396</v>
      </c>
      <c r="N551" s="29">
        <f t="shared" si="14"/>
        <v>12.1770528</v>
      </c>
      <c r="O551" s="9"/>
      <c r="P551" s="10">
        <f t="shared" si="15"/>
        <v>15.78651324</v>
      </c>
      <c r="Q551" s="10"/>
      <c r="R551" s="31">
        <f t="shared" si="16"/>
        <v>0.06306359145</v>
      </c>
      <c r="S551" s="7">
        <f t="shared" si="4"/>
        <v>1.002179167</v>
      </c>
      <c r="T551" s="7">
        <f t="shared" si="13"/>
        <v>7.487448912</v>
      </c>
      <c r="U551" s="13">
        <f t="shared" si="5"/>
        <v>0.03713187601</v>
      </c>
      <c r="V551" s="13">
        <f t="shared" si="6"/>
        <v>-0.005359163713</v>
      </c>
      <c r="W551" s="13">
        <f t="shared" si="7"/>
        <v>0.04249103972</v>
      </c>
      <c r="X551" s="13">
        <f t="shared" si="8"/>
        <v>0.0003189247706</v>
      </c>
      <c r="Y551" s="14"/>
      <c r="Z551" s="30"/>
      <c r="AA551" s="30"/>
    </row>
    <row r="552" ht="12.75" customHeight="1">
      <c r="A552" s="4">
        <v>1916.04</v>
      </c>
      <c r="B552" s="5">
        <v>9.07</v>
      </c>
      <c r="C552" s="6">
        <v>0.4733</v>
      </c>
      <c r="D552" s="6">
        <f t="shared" si="9"/>
        <v>0.3733</v>
      </c>
      <c r="E552" s="5">
        <v>1.097</v>
      </c>
      <c r="F552" s="5">
        <v>10.6</v>
      </c>
      <c r="G552" s="6">
        <f t="shared" si="10"/>
        <v>1916.291667</v>
      </c>
      <c r="H552" s="7">
        <f>H549*9/12+H561*3/12</f>
        <v>4.095</v>
      </c>
      <c r="I552" s="6">
        <f t="shared" si="1"/>
        <v>260.719717</v>
      </c>
      <c r="J552" s="6">
        <f t="shared" si="2"/>
        <v>13.60514245</v>
      </c>
      <c r="K552" s="8">
        <f t="shared" si="11"/>
        <v>2528.339272</v>
      </c>
      <c r="L552" s="6">
        <f t="shared" si="12"/>
        <v>31.53357547</v>
      </c>
      <c r="M552" s="8">
        <f t="shared" si="3"/>
        <v>305.7980354</v>
      </c>
      <c r="N552" s="29">
        <f t="shared" si="14"/>
        <v>11.90648178</v>
      </c>
      <c r="O552" s="9"/>
      <c r="P552" s="10">
        <f t="shared" si="15"/>
        <v>15.41816173</v>
      </c>
      <c r="Q552" s="10"/>
      <c r="R552" s="31">
        <f t="shared" si="16"/>
        <v>0.06574872264</v>
      </c>
      <c r="S552" s="7">
        <f t="shared" si="4"/>
        <v>1.002192518</v>
      </c>
      <c r="T552" s="7">
        <f t="shared" si="13"/>
        <v>7.432975076</v>
      </c>
      <c r="U552" s="13">
        <f t="shared" si="5"/>
        <v>0.03575598233</v>
      </c>
      <c r="V552" s="13">
        <f t="shared" si="6"/>
        <v>-0.004656179011</v>
      </c>
      <c r="W552" s="13">
        <f t="shared" si="7"/>
        <v>0.04041216134</v>
      </c>
      <c r="X552" s="13">
        <f t="shared" si="8"/>
        <v>0.0003155554463</v>
      </c>
      <c r="Y552" s="14"/>
      <c r="Z552" s="30"/>
      <c r="AA552" s="30"/>
    </row>
    <row r="553" ht="12.75" customHeight="1">
      <c r="A553" s="4">
        <v>1916.05</v>
      </c>
      <c r="B553" s="5">
        <v>9.27</v>
      </c>
      <c r="C553" s="6">
        <v>0.4842</v>
      </c>
      <c r="D553" s="6">
        <f t="shared" si="9"/>
        <v>0.6842</v>
      </c>
      <c r="E553" s="5">
        <v>1.151</v>
      </c>
      <c r="F553" s="5">
        <v>10.7</v>
      </c>
      <c r="G553" s="6">
        <f t="shared" si="10"/>
        <v>1916.375</v>
      </c>
      <c r="H553" s="7">
        <f>H549*8/12+H561*4/12</f>
        <v>4.11</v>
      </c>
      <c r="I553" s="6">
        <f t="shared" si="1"/>
        <v>263.9784112</v>
      </c>
      <c r="J553" s="6">
        <f t="shared" si="2"/>
        <v>13.78838692</v>
      </c>
      <c r="K553" s="8">
        <f t="shared" si="11"/>
        <v>2571.083365</v>
      </c>
      <c r="L553" s="6">
        <f t="shared" si="12"/>
        <v>32.77660748</v>
      </c>
      <c r="M553" s="8">
        <f t="shared" si="3"/>
        <v>319.2359173</v>
      </c>
      <c r="N553" s="29">
        <f t="shared" si="14"/>
        <v>12.02625667</v>
      </c>
      <c r="O553" s="9"/>
      <c r="P553" s="10">
        <f t="shared" si="15"/>
        <v>15.55319389</v>
      </c>
      <c r="Q553" s="10"/>
      <c r="R553" s="31">
        <f t="shared" si="16"/>
        <v>0.0645796203</v>
      </c>
      <c r="S553" s="7">
        <f t="shared" si="4"/>
        <v>1.002205869</v>
      </c>
      <c r="T553" s="7">
        <f t="shared" si="13"/>
        <v>7.379652645</v>
      </c>
      <c r="U553" s="13">
        <f t="shared" si="5"/>
        <v>0.03579400652</v>
      </c>
      <c r="V553" s="13">
        <f t="shared" si="6"/>
        <v>-0.002848283442</v>
      </c>
      <c r="W553" s="13">
        <f t="shared" si="7"/>
        <v>0.03864228996</v>
      </c>
      <c r="X553" s="13">
        <f t="shared" si="8"/>
        <v>0.0003121867683</v>
      </c>
      <c r="Y553" s="14"/>
      <c r="Z553" s="30"/>
      <c r="AA553" s="30"/>
    </row>
    <row r="554" ht="12.75" customHeight="1">
      <c r="A554" s="4">
        <v>1916.06</v>
      </c>
      <c r="B554" s="5">
        <v>9.36</v>
      </c>
      <c r="C554" s="6">
        <v>0.495</v>
      </c>
      <c r="D554" s="6">
        <f t="shared" si="9"/>
        <v>0.585</v>
      </c>
      <c r="E554" s="5">
        <v>1.205</v>
      </c>
      <c r="F554" s="5">
        <v>10.8</v>
      </c>
      <c r="G554" s="6">
        <f t="shared" si="10"/>
        <v>1916.458333</v>
      </c>
      <c r="H554" s="7">
        <f>H549*7/12+H561*5/12</f>
        <v>4.125</v>
      </c>
      <c r="I554" s="6">
        <f t="shared" si="1"/>
        <v>264.0733333</v>
      </c>
      <c r="J554" s="6">
        <f t="shared" si="2"/>
        <v>13.96541667</v>
      </c>
      <c r="K554" s="8">
        <f t="shared" si="11"/>
        <v>2583.342853</v>
      </c>
      <c r="L554" s="6">
        <f t="shared" si="12"/>
        <v>33.99662037</v>
      </c>
      <c r="M554" s="8">
        <f t="shared" si="3"/>
        <v>332.5777925</v>
      </c>
      <c r="N554" s="29">
        <f t="shared" si="14"/>
        <v>11.99596122</v>
      </c>
      <c r="O554" s="9"/>
      <c r="P554" s="10">
        <f t="shared" si="15"/>
        <v>15.49303551</v>
      </c>
      <c r="Q554" s="10"/>
      <c r="R554" s="31">
        <f t="shared" si="16"/>
        <v>0.06559125517</v>
      </c>
      <c r="S554" s="7">
        <f t="shared" si="4"/>
        <v>1.002219218</v>
      </c>
      <c r="T554" s="7">
        <f t="shared" si="13"/>
        <v>7.327450344</v>
      </c>
      <c r="U554" s="13">
        <f t="shared" si="5"/>
        <v>0.04117191192</v>
      </c>
      <c r="V554" s="13">
        <f t="shared" si="6"/>
        <v>-0.001046040951</v>
      </c>
      <c r="W554" s="13">
        <f t="shared" si="7"/>
        <v>0.04221795287</v>
      </c>
      <c r="X554" s="13">
        <f t="shared" si="8"/>
        <v>0.0003088187379</v>
      </c>
      <c r="Y554" s="14"/>
      <c r="Z554" s="30"/>
      <c r="AA554" s="30"/>
    </row>
    <row r="555" ht="12.75" customHeight="1">
      <c r="A555" s="4">
        <v>1916.07</v>
      </c>
      <c r="B555" s="5">
        <v>9.23</v>
      </c>
      <c r="C555" s="6">
        <v>0.5058</v>
      </c>
      <c r="D555" s="6">
        <f t="shared" si="9"/>
        <v>0.3758</v>
      </c>
      <c r="E555" s="5">
        <v>1.259</v>
      </c>
      <c r="F555" s="5">
        <v>10.8</v>
      </c>
      <c r="G555" s="6">
        <f t="shared" si="10"/>
        <v>1916.541667</v>
      </c>
      <c r="H555" s="7">
        <f>H549*6/12+H561*6/12</f>
        <v>4.14</v>
      </c>
      <c r="I555" s="6">
        <f t="shared" si="1"/>
        <v>260.4056481</v>
      </c>
      <c r="J555" s="6">
        <f t="shared" si="2"/>
        <v>14.27011667</v>
      </c>
      <c r="K555" s="8">
        <f t="shared" si="11"/>
        <v>2559.096414</v>
      </c>
      <c r="L555" s="6">
        <f t="shared" si="12"/>
        <v>35.52012037</v>
      </c>
      <c r="M555" s="8">
        <f t="shared" si="3"/>
        <v>349.0685141</v>
      </c>
      <c r="N555" s="29">
        <f t="shared" si="14"/>
        <v>11.79116528</v>
      </c>
      <c r="O555" s="9"/>
      <c r="P555" s="10">
        <f t="shared" si="15"/>
        <v>15.20832066</v>
      </c>
      <c r="Q555" s="10"/>
      <c r="R555" s="31">
        <f t="shared" si="16"/>
        <v>0.07036450096</v>
      </c>
      <c r="S555" s="7">
        <f t="shared" si="4"/>
        <v>1.002232567</v>
      </c>
      <c r="T555" s="7">
        <f t="shared" si="13"/>
        <v>7.343711553</v>
      </c>
      <c r="U555" s="13">
        <f t="shared" si="5"/>
        <v>0.04810247413</v>
      </c>
      <c r="V555" s="13">
        <f t="shared" si="6"/>
        <v>0.0003986379295</v>
      </c>
      <c r="W555" s="13">
        <f t="shared" si="7"/>
        <v>0.0477038362</v>
      </c>
      <c r="X555" s="13">
        <f t="shared" si="8"/>
        <v>0.0003054513561</v>
      </c>
      <c r="Y555" s="14"/>
      <c r="Z555" s="30"/>
      <c r="AA555" s="30"/>
    </row>
    <row r="556" ht="12.75" customHeight="1">
      <c r="A556" s="4">
        <v>1916.08</v>
      </c>
      <c r="B556" s="5">
        <v>9.3</v>
      </c>
      <c r="C556" s="6">
        <v>0.5167</v>
      </c>
      <c r="D556" s="6">
        <f t="shared" si="9"/>
        <v>0.5867</v>
      </c>
      <c r="E556" s="5">
        <v>1.313</v>
      </c>
      <c r="F556" s="5">
        <v>10.9</v>
      </c>
      <c r="G556" s="6">
        <f t="shared" si="10"/>
        <v>1916.625</v>
      </c>
      <c r="H556" s="7">
        <f>H549*5/12+H561*7/12</f>
        <v>4.155</v>
      </c>
      <c r="I556" s="6">
        <f t="shared" si="1"/>
        <v>259.9733945</v>
      </c>
      <c r="J556" s="6">
        <f t="shared" si="2"/>
        <v>14.44389817</v>
      </c>
      <c r="K556" s="8">
        <f t="shared" si="11"/>
        <v>2566.677273</v>
      </c>
      <c r="L556" s="6">
        <f t="shared" si="12"/>
        <v>36.70377064</v>
      </c>
      <c r="M556" s="8">
        <f t="shared" si="3"/>
        <v>362.3706731</v>
      </c>
      <c r="N556" s="29">
        <f t="shared" si="14"/>
        <v>11.73208264</v>
      </c>
      <c r="O556" s="9"/>
      <c r="P556" s="10">
        <f t="shared" si="15"/>
        <v>15.10935619</v>
      </c>
      <c r="Q556" s="10"/>
      <c r="R556" s="31">
        <f t="shared" si="16"/>
        <v>0.06925546337</v>
      </c>
      <c r="S556" s="7">
        <f t="shared" si="4"/>
        <v>1.002245914</v>
      </c>
      <c r="T556" s="7">
        <f t="shared" si="13"/>
        <v>7.292582963</v>
      </c>
      <c r="U556" s="13">
        <f t="shared" si="5"/>
        <v>0.05291494827</v>
      </c>
      <c r="V556" s="13">
        <f t="shared" si="6"/>
        <v>0.002201115096</v>
      </c>
      <c r="W556" s="13">
        <f t="shared" si="7"/>
        <v>0.05071383317</v>
      </c>
      <c r="X556" s="13">
        <f t="shared" si="8"/>
        <v>0.0003020846242</v>
      </c>
      <c r="Y556" s="14"/>
      <c r="Z556" s="30"/>
      <c r="AA556" s="30"/>
    </row>
    <row r="557" ht="12.75" customHeight="1">
      <c r="A557" s="4">
        <v>1916.09</v>
      </c>
      <c r="B557" s="5">
        <v>9.68</v>
      </c>
      <c r="C557" s="6">
        <v>0.5275</v>
      </c>
      <c r="D557" s="6">
        <f t="shared" si="9"/>
        <v>0.9075</v>
      </c>
      <c r="E557" s="5">
        <v>1.368</v>
      </c>
      <c r="F557" s="5">
        <v>11.1</v>
      </c>
      <c r="G557" s="6">
        <f t="shared" si="10"/>
        <v>1916.708333</v>
      </c>
      <c r="H557" s="7">
        <f>H549*4/12+H561*8/12</f>
        <v>4.17</v>
      </c>
      <c r="I557" s="6">
        <f t="shared" si="1"/>
        <v>265.7203604</v>
      </c>
      <c r="J557" s="6">
        <f t="shared" si="2"/>
        <v>14.48011261</v>
      </c>
      <c r="K557" s="8">
        <f t="shared" si="11"/>
        <v>2635.329509</v>
      </c>
      <c r="L557" s="6">
        <f t="shared" si="12"/>
        <v>37.55221622</v>
      </c>
      <c r="M557" s="8">
        <f t="shared" si="3"/>
        <v>372.4308645</v>
      </c>
      <c r="N557" s="29">
        <f t="shared" si="14"/>
        <v>11.94455242</v>
      </c>
      <c r="O557" s="9"/>
      <c r="P557" s="10">
        <f t="shared" si="15"/>
        <v>15.35739633</v>
      </c>
      <c r="Q557" s="10"/>
      <c r="R557" s="31">
        <f t="shared" si="16"/>
        <v>0.06830811377</v>
      </c>
      <c r="S557" s="7">
        <f t="shared" si="4"/>
        <v>1.002259261</v>
      </c>
      <c r="T557" s="7">
        <f t="shared" si="13"/>
        <v>7.177268481</v>
      </c>
      <c r="U557" s="13">
        <f t="shared" si="5"/>
        <v>0.0515648731</v>
      </c>
      <c r="V557" s="13">
        <f t="shared" si="6"/>
        <v>0.003752924285</v>
      </c>
      <c r="W557" s="13">
        <f t="shared" si="7"/>
        <v>0.04781194882</v>
      </c>
      <c r="X557" s="13">
        <f t="shared" si="8"/>
        <v>0.0002987185432</v>
      </c>
      <c r="Y557" s="14"/>
      <c r="Z557" s="30"/>
      <c r="AA557" s="30"/>
    </row>
    <row r="558" ht="12.75" customHeight="1">
      <c r="A558" s="4">
        <v>1916.1</v>
      </c>
      <c r="B558" s="5">
        <v>9.98</v>
      </c>
      <c r="C558" s="6">
        <v>0.5383</v>
      </c>
      <c r="D558" s="6">
        <f t="shared" si="9"/>
        <v>0.8383</v>
      </c>
      <c r="E558" s="5">
        <v>1.422</v>
      </c>
      <c r="F558" s="5">
        <v>11.3</v>
      </c>
      <c r="G558" s="6">
        <f t="shared" si="10"/>
        <v>1916.791667</v>
      </c>
      <c r="H558" s="7">
        <f>H549*3/12+H561*9/12</f>
        <v>4.185</v>
      </c>
      <c r="I558" s="6">
        <f t="shared" si="1"/>
        <v>269.1067257</v>
      </c>
      <c r="J558" s="6">
        <f t="shared" si="2"/>
        <v>14.51504513</v>
      </c>
      <c r="K558" s="8">
        <f t="shared" si="11"/>
        <v>2680.910694</v>
      </c>
      <c r="L558" s="6">
        <f t="shared" si="12"/>
        <v>38.34366372</v>
      </c>
      <c r="M558" s="8">
        <f t="shared" si="3"/>
        <v>381.9894796</v>
      </c>
      <c r="N558" s="29">
        <f t="shared" si="14"/>
        <v>12.04574176</v>
      </c>
      <c r="O558" s="9"/>
      <c r="P558" s="10">
        <f t="shared" si="15"/>
        <v>15.46016569</v>
      </c>
      <c r="Q558" s="10"/>
      <c r="R558" s="31">
        <f t="shared" si="16"/>
        <v>0.06703148891</v>
      </c>
      <c r="S558" s="7">
        <f t="shared" si="4"/>
        <v>1.002272608</v>
      </c>
      <c r="T558" s="7">
        <f t="shared" si="13"/>
        <v>7.06616551</v>
      </c>
      <c r="U558" s="13">
        <f t="shared" si="5"/>
        <v>0.04722925316</v>
      </c>
      <c r="V558" s="13">
        <f t="shared" si="6"/>
        <v>0.005274394098</v>
      </c>
      <c r="W558" s="13">
        <f t="shared" si="7"/>
        <v>0.04195485906</v>
      </c>
      <c r="X558" s="13">
        <f t="shared" si="8"/>
        <v>0.0002953531144</v>
      </c>
      <c r="Y558" s="14"/>
      <c r="Z558" s="30"/>
      <c r="AA558" s="30"/>
    </row>
    <row r="559" ht="12.75" customHeight="1">
      <c r="A559" s="4">
        <v>1916.11</v>
      </c>
      <c r="B559" s="5">
        <v>10.21</v>
      </c>
      <c r="C559" s="6">
        <v>0.5492</v>
      </c>
      <c r="D559" s="6">
        <f t="shared" si="9"/>
        <v>0.7792</v>
      </c>
      <c r="E559" s="5">
        <v>1.476</v>
      </c>
      <c r="F559" s="5">
        <v>11.5</v>
      </c>
      <c r="G559" s="6">
        <f t="shared" si="10"/>
        <v>1916.875</v>
      </c>
      <c r="H559" s="7">
        <f>H549*2/12+H561*10/12</f>
        <v>4.2</v>
      </c>
      <c r="I559" s="6">
        <f t="shared" si="1"/>
        <v>270.5206087</v>
      </c>
      <c r="J559" s="6">
        <f t="shared" si="2"/>
        <v>14.55141217</v>
      </c>
      <c r="K559" s="8">
        <f t="shared" si="11"/>
        <v>2707.076572</v>
      </c>
      <c r="L559" s="6">
        <f t="shared" si="12"/>
        <v>39.10758261</v>
      </c>
      <c r="M559" s="8">
        <f t="shared" si="3"/>
        <v>391.3462312</v>
      </c>
      <c r="N559" s="29">
        <f t="shared" si="14"/>
        <v>12.0532304</v>
      </c>
      <c r="O559" s="9"/>
      <c r="P559" s="10">
        <f t="shared" si="15"/>
        <v>15.44201429</v>
      </c>
      <c r="Q559" s="10"/>
      <c r="R559" s="31">
        <f t="shared" si="16"/>
        <v>0.06752161328</v>
      </c>
      <c r="S559" s="7">
        <f t="shared" si="4"/>
        <v>1.002285953</v>
      </c>
      <c r="T559" s="7">
        <f t="shared" si="13"/>
        <v>6.959055016</v>
      </c>
      <c r="U559" s="13">
        <f t="shared" si="5"/>
        <v>0.04742788449</v>
      </c>
      <c r="V559" s="13">
        <f t="shared" si="6"/>
        <v>0.006766489862</v>
      </c>
      <c r="W559" s="13">
        <f t="shared" si="7"/>
        <v>0.04066139463</v>
      </c>
      <c r="X559" s="13">
        <f t="shared" si="8"/>
        <v>0.0002919883389</v>
      </c>
      <c r="Y559" s="14"/>
      <c r="Z559" s="30"/>
      <c r="AA559" s="30"/>
    </row>
    <row r="560" ht="12.75" customHeight="1">
      <c r="A560" s="4">
        <v>1916.12</v>
      </c>
      <c r="B560" s="5">
        <v>9.8</v>
      </c>
      <c r="C560" s="6">
        <v>0.56</v>
      </c>
      <c r="D560" s="6">
        <f t="shared" si="9"/>
        <v>0.15</v>
      </c>
      <c r="E560" s="5">
        <v>1.53</v>
      </c>
      <c r="F560" s="5">
        <v>11.6</v>
      </c>
      <c r="G560" s="6">
        <f t="shared" si="10"/>
        <v>1916.958333</v>
      </c>
      <c r="H560" s="7">
        <f>H549*1/12+H561*11/12</f>
        <v>4.215</v>
      </c>
      <c r="I560" s="6">
        <f t="shared" si="1"/>
        <v>257.4189655</v>
      </c>
      <c r="J560" s="6">
        <f t="shared" si="2"/>
        <v>14.70965517</v>
      </c>
      <c r="K560" s="8">
        <f t="shared" si="11"/>
        <v>2588.236072</v>
      </c>
      <c r="L560" s="6">
        <f t="shared" si="12"/>
        <v>40.18887931</v>
      </c>
      <c r="M560" s="8">
        <f t="shared" si="3"/>
        <v>404.0817542</v>
      </c>
      <c r="N560" s="29">
        <f t="shared" si="14"/>
        <v>11.41355919</v>
      </c>
      <c r="O560" s="9"/>
      <c r="P560" s="10">
        <f t="shared" si="15"/>
        <v>14.59979332</v>
      </c>
      <c r="Q560" s="10"/>
      <c r="R560" s="31">
        <f t="shared" si="16"/>
        <v>0.07181205035</v>
      </c>
      <c r="S560" s="7">
        <f t="shared" si="4"/>
        <v>1.002299298</v>
      </c>
      <c r="T560" s="7">
        <f t="shared" si="13"/>
        <v>6.914834097</v>
      </c>
      <c r="U560" s="13">
        <f t="shared" si="5"/>
        <v>0.05495815424</v>
      </c>
      <c r="V560" s="13">
        <f t="shared" si="6"/>
        <v>0.007932750762</v>
      </c>
      <c r="W560" s="13">
        <f t="shared" si="7"/>
        <v>0.04702540347</v>
      </c>
      <c r="X560" s="13">
        <f t="shared" si="8"/>
        <v>0.0002886242179</v>
      </c>
      <c r="Y560" s="14"/>
      <c r="Z560" s="30"/>
      <c r="AA560" s="30"/>
    </row>
    <row r="561" ht="12.75" customHeight="1">
      <c r="A561" s="4">
        <v>1917.01</v>
      </c>
      <c r="B561" s="5">
        <v>9.57</v>
      </c>
      <c r="C561" s="6">
        <v>0.5708</v>
      </c>
      <c r="D561" s="6">
        <f t="shared" si="9"/>
        <v>0.3408</v>
      </c>
      <c r="E561" s="5">
        <v>1.509</v>
      </c>
      <c r="F561" s="5">
        <v>11.7</v>
      </c>
      <c r="G561" s="6">
        <f t="shared" si="10"/>
        <v>1917.041667</v>
      </c>
      <c r="H561" s="7">
        <v>4.23</v>
      </c>
      <c r="I561" s="6">
        <f t="shared" si="1"/>
        <v>249.2289744</v>
      </c>
      <c r="J561" s="6">
        <f t="shared" si="2"/>
        <v>14.86519316</v>
      </c>
      <c r="K561" s="8">
        <f t="shared" si="11"/>
        <v>2518.344519</v>
      </c>
      <c r="L561" s="6">
        <f t="shared" si="12"/>
        <v>39.29848718</v>
      </c>
      <c r="M561" s="8">
        <f t="shared" si="3"/>
        <v>397.0931953</v>
      </c>
      <c r="N561" s="29">
        <f t="shared" si="14"/>
        <v>10.99236143</v>
      </c>
      <c r="O561" s="9"/>
      <c r="P561" s="10">
        <f t="shared" si="15"/>
        <v>14.04113599</v>
      </c>
      <c r="Q561" s="10"/>
      <c r="R561" s="31">
        <f t="shared" si="16"/>
        <v>0.07700006176</v>
      </c>
      <c r="S561" s="7">
        <f t="shared" si="4"/>
        <v>1.001236405</v>
      </c>
      <c r="T561" s="7">
        <f t="shared" si="13"/>
        <v>6.871496322</v>
      </c>
      <c r="U561" s="13">
        <f t="shared" si="5"/>
        <v>0.05880181002</v>
      </c>
      <c r="V561" s="13">
        <f t="shared" si="6"/>
        <v>0.01023682616</v>
      </c>
      <c r="W561" s="13">
        <f t="shared" si="7"/>
        <v>0.04856498385</v>
      </c>
      <c r="X561" s="13">
        <f t="shared" si="8"/>
        <v>0.0001614026188</v>
      </c>
      <c r="Y561" s="14"/>
      <c r="Z561" s="30"/>
      <c r="AA561" s="30"/>
    </row>
    <row r="562" ht="12.75" customHeight="1">
      <c r="A562" s="4">
        <v>1917.02</v>
      </c>
      <c r="B562" s="5">
        <v>9.03</v>
      </c>
      <c r="C562" s="6">
        <v>0.5817</v>
      </c>
      <c r="D562" s="6">
        <f t="shared" si="9"/>
        <v>0.0417</v>
      </c>
      <c r="E562" s="5">
        <v>1.488</v>
      </c>
      <c r="F562" s="5">
        <v>12.0</v>
      </c>
      <c r="G562" s="6">
        <f t="shared" si="10"/>
        <v>1917.125</v>
      </c>
      <c r="H562" s="7">
        <f>H561*11/12+H573*1/12</f>
        <v>4.258333333</v>
      </c>
      <c r="I562" s="6">
        <f t="shared" si="1"/>
        <v>229.28675</v>
      </c>
      <c r="J562" s="6">
        <f t="shared" si="2"/>
        <v>14.7703325</v>
      </c>
      <c r="K562" s="8">
        <f t="shared" si="11"/>
        <v>2329.274771</v>
      </c>
      <c r="L562" s="6">
        <f t="shared" si="12"/>
        <v>37.7828</v>
      </c>
      <c r="M562" s="8">
        <f t="shared" si="3"/>
        <v>383.8273377</v>
      </c>
      <c r="N562" s="29">
        <f t="shared" si="14"/>
        <v>10.06318774</v>
      </c>
      <c r="O562" s="9"/>
      <c r="P562" s="10">
        <f t="shared" si="15"/>
        <v>12.84279955</v>
      </c>
      <c r="Q562" s="10"/>
      <c r="R562" s="31">
        <f t="shared" si="16"/>
        <v>0.08553166973</v>
      </c>
      <c r="S562" s="7">
        <f t="shared" si="4"/>
        <v>1.001263019</v>
      </c>
      <c r="T562" s="7">
        <f t="shared" si="13"/>
        <v>6.707992464</v>
      </c>
      <c r="U562" s="13">
        <f t="shared" si="5"/>
        <v>0.07022113427</v>
      </c>
      <c r="V562" s="13">
        <f t="shared" si="6"/>
        <v>0.01354189457</v>
      </c>
      <c r="W562" s="13">
        <f t="shared" si="7"/>
        <v>0.0566792397</v>
      </c>
      <c r="X562" s="13">
        <f t="shared" si="8"/>
        <v>0.0001586750658</v>
      </c>
      <c r="Y562" s="14"/>
      <c r="Z562" s="30"/>
      <c r="AA562" s="30"/>
    </row>
    <row r="563" ht="12.75" customHeight="1">
      <c r="A563" s="4">
        <v>1917.03</v>
      </c>
      <c r="B563" s="5">
        <v>9.31</v>
      </c>
      <c r="C563" s="6">
        <v>0.5925</v>
      </c>
      <c r="D563" s="6">
        <f t="shared" si="9"/>
        <v>0.8725</v>
      </c>
      <c r="E563" s="5">
        <v>1.468</v>
      </c>
      <c r="F563" s="5">
        <v>12.0</v>
      </c>
      <c r="G563" s="6">
        <f t="shared" si="10"/>
        <v>1917.208333</v>
      </c>
      <c r="H563" s="7">
        <f>H561*10/12+H573*2/12</f>
        <v>4.286666667</v>
      </c>
      <c r="I563" s="6">
        <f t="shared" si="1"/>
        <v>236.3964167</v>
      </c>
      <c r="J563" s="6">
        <f t="shared" si="2"/>
        <v>15.0445625</v>
      </c>
      <c r="K563" s="8">
        <f t="shared" si="11"/>
        <v>2414.236552</v>
      </c>
      <c r="L563" s="6">
        <f t="shared" si="12"/>
        <v>37.27496667</v>
      </c>
      <c r="M563" s="8">
        <f t="shared" si="3"/>
        <v>380.676612</v>
      </c>
      <c r="N563" s="29">
        <f t="shared" si="14"/>
        <v>10.32715708</v>
      </c>
      <c r="O563" s="9"/>
      <c r="P563" s="10">
        <f t="shared" si="15"/>
        <v>13.17039304</v>
      </c>
      <c r="Q563" s="10"/>
      <c r="R563" s="31">
        <f t="shared" si="16"/>
        <v>0.08379774541</v>
      </c>
      <c r="S563" s="7">
        <f t="shared" si="4"/>
        <v>1.001289628</v>
      </c>
      <c r="T563" s="7">
        <f t="shared" si="13"/>
        <v>6.716464787</v>
      </c>
      <c r="U563" s="13">
        <f t="shared" si="5"/>
        <v>0.06909271759</v>
      </c>
      <c r="V563" s="13">
        <f t="shared" si="6"/>
        <v>0.01428715512</v>
      </c>
      <c r="W563" s="13">
        <f t="shared" si="7"/>
        <v>0.05480556247</v>
      </c>
      <c r="X563" s="13">
        <f t="shared" si="8"/>
        <v>0.0001559481393</v>
      </c>
      <c r="Y563" s="14"/>
      <c r="Z563" s="30"/>
      <c r="AA563" s="30"/>
    </row>
    <row r="564" ht="12.75" customHeight="1">
      <c r="A564" s="4">
        <v>1917.04</v>
      </c>
      <c r="B564" s="5">
        <v>9.17</v>
      </c>
      <c r="C564" s="6">
        <v>0.6033</v>
      </c>
      <c r="D564" s="6">
        <f t="shared" si="9"/>
        <v>0.4633</v>
      </c>
      <c r="E564" s="5">
        <v>1.447</v>
      </c>
      <c r="F564" s="5">
        <v>12.6</v>
      </c>
      <c r="G564" s="6">
        <f t="shared" si="10"/>
        <v>1917.291667</v>
      </c>
      <c r="H564" s="7">
        <f>H561*9/12+H573*3/12</f>
        <v>4.315</v>
      </c>
      <c r="I564" s="6">
        <f t="shared" si="1"/>
        <v>221.7538889</v>
      </c>
      <c r="J564" s="6">
        <f t="shared" si="2"/>
        <v>14.58932619</v>
      </c>
      <c r="K564" s="8">
        <f t="shared" si="11"/>
        <v>2277.113695</v>
      </c>
      <c r="L564" s="6">
        <f t="shared" si="12"/>
        <v>34.99213492</v>
      </c>
      <c r="M564" s="8">
        <f t="shared" si="3"/>
        <v>359.3220846</v>
      </c>
      <c r="N564" s="29">
        <f t="shared" si="14"/>
        <v>9.644531197</v>
      </c>
      <c r="O564" s="9"/>
      <c r="P564" s="10">
        <f t="shared" si="15"/>
        <v>12.29430325</v>
      </c>
      <c r="Q564" s="10"/>
      <c r="R564" s="31">
        <f t="shared" si="16"/>
        <v>0.09540489144</v>
      </c>
      <c r="S564" s="7">
        <f t="shared" si="4"/>
        <v>1.001316232</v>
      </c>
      <c r="T564" s="7">
        <f t="shared" si="13"/>
        <v>6.404882411</v>
      </c>
      <c r="U564" s="13">
        <f t="shared" si="5"/>
        <v>0.07842214181</v>
      </c>
      <c r="V564" s="13">
        <f t="shared" si="6"/>
        <v>0.01940692074</v>
      </c>
      <c r="W564" s="13">
        <f t="shared" si="7"/>
        <v>0.05901522108</v>
      </c>
      <c r="X564" s="13">
        <f t="shared" si="8"/>
        <v>0.000153221838</v>
      </c>
      <c r="Y564" s="14"/>
      <c r="Z564" s="30"/>
      <c r="AA564" s="30"/>
    </row>
    <row r="565" ht="12.75" customHeight="1">
      <c r="A565" s="4">
        <v>1917.05</v>
      </c>
      <c r="B565" s="5">
        <v>8.86</v>
      </c>
      <c r="C565" s="6">
        <v>0.6142</v>
      </c>
      <c r="D565" s="6">
        <f t="shared" si="9"/>
        <v>0.3042</v>
      </c>
      <c r="E565" s="5">
        <v>1.426</v>
      </c>
      <c r="F565" s="5">
        <v>12.8</v>
      </c>
      <c r="G565" s="6">
        <f t="shared" si="10"/>
        <v>1917.375</v>
      </c>
      <c r="H565" s="7">
        <f>H561*8/12+H573*4/12</f>
        <v>4.343333333</v>
      </c>
      <c r="I565" s="6">
        <f t="shared" si="1"/>
        <v>210.9095313</v>
      </c>
      <c r="J565" s="6">
        <f t="shared" si="2"/>
        <v>14.62083906</v>
      </c>
      <c r="K565" s="8">
        <f t="shared" si="11"/>
        <v>2178.268111</v>
      </c>
      <c r="L565" s="6">
        <f t="shared" si="12"/>
        <v>33.94548438</v>
      </c>
      <c r="M565" s="8">
        <f t="shared" si="3"/>
        <v>350.588073</v>
      </c>
      <c r="N565" s="29">
        <f t="shared" si="14"/>
        <v>9.138988813</v>
      </c>
      <c r="O565" s="9"/>
      <c r="P565" s="10">
        <f t="shared" si="15"/>
        <v>11.65115426</v>
      </c>
      <c r="Q565" s="10"/>
      <c r="R565" s="31">
        <f t="shared" si="16"/>
        <v>0.1003078441</v>
      </c>
      <c r="S565" s="7">
        <f t="shared" si="4"/>
        <v>1.00134283</v>
      </c>
      <c r="T565" s="7">
        <f t="shared" si="13"/>
        <v>6.313104711</v>
      </c>
      <c r="U565" s="13">
        <f t="shared" si="5"/>
        <v>0.08671548823</v>
      </c>
      <c r="V565" s="13">
        <f t="shared" si="6"/>
        <v>0.02058162284</v>
      </c>
      <c r="W565" s="13">
        <f t="shared" si="7"/>
        <v>0.06613386539</v>
      </c>
      <c r="X565" s="13">
        <f t="shared" si="8"/>
        <v>0.0001504961608</v>
      </c>
      <c r="Y565" s="14"/>
      <c r="Z565" s="30"/>
      <c r="AA565" s="30"/>
    </row>
    <row r="566" ht="12.75" customHeight="1">
      <c r="A566" s="4">
        <v>1917.06</v>
      </c>
      <c r="B566" s="5">
        <v>9.04</v>
      </c>
      <c r="C566" s="6">
        <v>0.625</v>
      </c>
      <c r="D566" s="6">
        <f t="shared" si="9"/>
        <v>0.805</v>
      </c>
      <c r="E566" s="5">
        <v>1.405</v>
      </c>
      <c r="F566" s="5">
        <v>13.0</v>
      </c>
      <c r="G566" s="6">
        <f t="shared" si="10"/>
        <v>1917.458333</v>
      </c>
      <c r="H566" s="7">
        <f>H561*7/12+H573*5/12</f>
        <v>4.371666667</v>
      </c>
      <c r="I566" s="6">
        <f t="shared" si="1"/>
        <v>211.8836923</v>
      </c>
      <c r="J566" s="6">
        <f t="shared" si="2"/>
        <v>14.64903846</v>
      </c>
      <c r="K566" s="8">
        <f t="shared" si="11"/>
        <v>2200.937128</v>
      </c>
      <c r="L566" s="6">
        <f t="shared" si="12"/>
        <v>32.93103846</v>
      </c>
      <c r="M566" s="8">
        <f t="shared" si="3"/>
        <v>342.0704275</v>
      </c>
      <c r="N566" s="29">
        <f t="shared" si="14"/>
        <v>9.14822026</v>
      </c>
      <c r="O566" s="9"/>
      <c r="P566" s="10">
        <f t="shared" si="15"/>
        <v>11.66616165</v>
      </c>
      <c r="Q566" s="10"/>
      <c r="R566" s="31">
        <f t="shared" si="16"/>
        <v>0.1004467065</v>
      </c>
      <c r="S566" s="7">
        <f t="shared" si="4"/>
        <v>1.001369423</v>
      </c>
      <c r="T566" s="7">
        <f t="shared" si="13"/>
        <v>6.22432703</v>
      </c>
      <c r="U566" s="13">
        <f t="shared" si="5"/>
        <v>0.08618722622</v>
      </c>
      <c r="V566" s="13">
        <f t="shared" si="6"/>
        <v>0.02115130093</v>
      </c>
      <c r="W566" s="13">
        <f t="shared" si="7"/>
        <v>0.0650359253</v>
      </c>
      <c r="X566" s="13">
        <f t="shared" si="8"/>
        <v>0.0001477711064</v>
      </c>
      <c r="Y566" s="14"/>
      <c r="Z566" s="30"/>
      <c r="AA566" s="30"/>
    </row>
    <row r="567" ht="12.75" customHeight="1">
      <c r="A567" s="4">
        <v>1917.07</v>
      </c>
      <c r="B567" s="5">
        <v>8.79</v>
      </c>
      <c r="C567" s="6">
        <v>0.6358</v>
      </c>
      <c r="D567" s="6">
        <f t="shared" si="9"/>
        <v>0.3858</v>
      </c>
      <c r="E567" s="5">
        <v>1.384</v>
      </c>
      <c r="F567" s="5">
        <v>12.8</v>
      </c>
      <c r="G567" s="6">
        <f t="shared" si="10"/>
        <v>1917.541667</v>
      </c>
      <c r="H567" s="7">
        <f>H561*6/12+H573*6/12</f>
        <v>4.4</v>
      </c>
      <c r="I567" s="6">
        <f t="shared" si="1"/>
        <v>209.2432031</v>
      </c>
      <c r="J567" s="6">
        <f t="shared" si="2"/>
        <v>15.13502031</v>
      </c>
      <c r="K567" s="8">
        <f t="shared" si="11"/>
        <v>2186.610329</v>
      </c>
      <c r="L567" s="6">
        <f t="shared" si="12"/>
        <v>32.9456875</v>
      </c>
      <c r="M567" s="8">
        <f t="shared" si="3"/>
        <v>344.2854034</v>
      </c>
      <c r="N567" s="29">
        <f t="shared" si="14"/>
        <v>9.003472377</v>
      </c>
      <c r="O567" s="9"/>
      <c r="P567" s="10">
        <f t="shared" si="15"/>
        <v>11.48956269</v>
      </c>
      <c r="Q567" s="10"/>
      <c r="R567" s="31">
        <f t="shared" si="16"/>
        <v>0.1003175412</v>
      </c>
      <c r="S567" s="7">
        <f t="shared" si="4"/>
        <v>1.00139601</v>
      </c>
      <c r="T567" s="7">
        <f t="shared" si="13"/>
        <v>6.33023906</v>
      </c>
      <c r="U567" s="13">
        <f t="shared" si="5"/>
        <v>0.09159564065</v>
      </c>
      <c r="V567" s="13">
        <f t="shared" si="6"/>
        <v>0.02147462981</v>
      </c>
      <c r="W567" s="13">
        <f t="shared" si="7"/>
        <v>0.07012101084</v>
      </c>
      <c r="X567" s="13">
        <f t="shared" si="8"/>
        <v>0.0001450466737</v>
      </c>
      <c r="Y567" s="14"/>
      <c r="Z567" s="30"/>
      <c r="AA567" s="30"/>
    </row>
    <row r="568" ht="12.75" customHeight="1">
      <c r="A568" s="4">
        <v>1917.08</v>
      </c>
      <c r="B568" s="5">
        <v>8.53</v>
      </c>
      <c r="C568" s="6">
        <v>0.6467</v>
      </c>
      <c r="D568" s="6">
        <f t="shared" si="9"/>
        <v>0.3867</v>
      </c>
      <c r="E568" s="5">
        <v>1.363</v>
      </c>
      <c r="F568" s="5">
        <v>13.0</v>
      </c>
      <c r="G568" s="6">
        <f t="shared" si="10"/>
        <v>1917.625</v>
      </c>
      <c r="H568" s="7">
        <f>H561*5/12+H573*7/12</f>
        <v>4.428333333</v>
      </c>
      <c r="I568" s="6">
        <f t="shared" si="1"/>
        <v>199.9300769</v>
      </c>
      <c r="J568" s="6">
        <f t="shared" si="2"/>
        <v>15.15765308</v>
      </c>
      <c r="K568" s="8">
        <f t="shared" si="11"/>
        <v>2102.487225</v>
      </c>
      <c r="L568" s="6">
        <f t="shared" si="12"/>
        <v>31.94662308</v>
      </c>
      <c r="M568" s="8">
        <f t="shared" si="3"/>
        <v>335.9542892</v>
      </c>
      <c r="N568" s="29">
        <f t="shared" si="14"/>
        <v>8.572680467</v>
      </c>
      <c r="O568" s="9"/>
      <c r="P568" s="10">
        <f t="shared" si="15"/>
        <v>10.95085813</v>
      </c>
      <c r="Q568" s="10"/>
      <c r="R568" s="31">
        <f t="shared" si="16"/>
        <v>0.10721879</v>
      </c>
      <c r="S568" s="7">
        <f t="shared" si="4"/>
        <v>1.001422592</v>
      </c>
      <c r="T568" s="7">
        <f t="shared" si="13"/>
        <v>6.241551892</v>
      </c>
      <c r="U568" s="13">
        <f t="shared" si="5"/>
        <v>0.1026476112</v>
      </c>
      <c r="V568" s="13">
        <f t="shared" si="6"/>
        <v>0.02380130052</v>
      </c>
      <c r="W568" s="13">
        <f t="shared" si="7"/>
        <v>0.07884631066</v>
      </c>
      <c r="X568" s="13">
        <f t="shared" si="8"/>
        <v>0.0001423228613</v>
      </c>
      <c r="Y568" s="14"/>
      <c r="Z568" s="30"/>
      <c r="AA568" s="30"/>
    </row>
    <row r="569" ht="12.75" customHeight="1">
      <c r="A569" s="4">
        <v>1917.09</v>
      </c>
      <c r="B569" s="5">
        <v>8.12</v>
      </c>
      <c r="C569" s="6">
        <v>0.6575</v>
      </c>
      <c r="D569" s="6">
        <f t="shared" si="9"/>
        <v>0.2475</v>
      </c>
      <c r="E569" s="5">
        <v>1.343</v>
      </c>
      <c r="F569" s="5">
        <v>13.3</v>
      </c>
      <c r="G569" s="6">
        <f t="shared" si="10"/>
        <v>1917.708333</v>
      </c>
      <c r="H569" s="7">
        <f>H561*4/12+H573*8/12</f>
        <v>4.456666667</v>
      </c>
      <c r="I569" s="6">
        <f t="shared" si="1"/>
        <v>186.0273684</v>
      </c>
      <c r="J569" s="6">
        <f t="shared" si="2"/>
        <v>15.06317669</v>
      </c>
      <c r="K569" s="8">
        <f t="shared" si="11"/>
        <v>1969.48528</v>
      </c>
      <c r="L569" s="6">
        <f t="shared" si="12"/>
        <v>30.76782707</v>
      </c>
      <c r="M569" s="8">
        <f t="shared" si="3"/>
        <v>325.7412231</v>
      </c>
      <c r="N569" s="29">
        <f t="shared" si="14"/>
        <v>7.950823264</v>
      </c>
      <c r="O569" s="9"/>
      <c r="P569" s="10">
        <f t="shared" si="15"/>
        <v>10.1723126</v>
      </c>
      <c r="Q569" s="10"/>
      <c r="R569" s="31">
        <f t="shared" si="16"/>
        <v>0.1184226442</v>
      </c>
      <c r="S569" s="7">
        <f t="shared" si="4"/>
        <v>1.001449169</v>
      </c>
      <c r="T569" s="7">
        <f t="shared" si="13"/>
        <v>6.109443908</v>
      </c>
      <c r="U569" s="13">
        <f t="shared" si="5"/>
        <v>0.1157861442</v>
      </c>
      <c r="V569" s="13">
        <f t="shared" si="6"/>
        <v>0.02569100233</v>
      </c>
      <c r="W569" s="13">
        <f t="shared" si="7"/>
        <v>0.09009514188</v>
      </c>
      <c r="X569" s="13">
        <f t="shared" si="8"/>
        <v>0.0001395996683</v>
      </c>
      <c r="Y569" s="14"/>
      <c r="Z569" s="30"/>
      <c r="AA569" s="30"/>
    </row>
    <row r="570" ht="12.75" customHeight="1">
      <c r="A570" s="4">
        <v>1917.1</v>
      </c>
      <c r="B570" s="5">
        <v>7.68</v>
      </c>
      <c r="C570" s="6">
        <v>0.6683</v>
      </c>
      <c r="D570" s="6">
        <f t="shared" si="9"/>
        <v>0.2283</v>
      </c>
      <c r="E570" s="5">
        <v>1.322</v>
      </c>
      <c r="F570" s="5">
        <v>13.5</v>
      </c>
      <c r="G570" s="6">
        <f t="shared" si="10"/>
        <v>1917.791667</v>
      </c>
      <c r="H570" s="7">
        <f>H561*3/12+H573*9/12</f>
        <v>4.485</v>
      </c>
      <c r="I570" s="6">
        <f t="shared" si="1"/>
        <v>173.3404444</v>
      </c>
      <c r="J570" s="6">
        <f t="shared" si="2"/>
        <v>15.08377852</v>
      </c>
      <c r="K570" s="8">
        <f t="shared" si="11"/>
        <v>1848.475648</v>
      </c>
      <c r="L570" s="6">
        <f t="shared" si="12"/>
        <v>29.83802963</v>
      </c>
      <c r="M570" s="8">
        <f t="shared" si="3"/>
        <v>318.1881259</v>
      </c>
      <c r="N570" s="29">
        <f t="shared" si="14"/>
        <v>7.387133711</v>
      </c>
      <c r="O570" s="9"/>
      <c r="P570" s="10">
        <f t="shared" si="15"/>
        <v>9.471824731</v>
      </c>
      <c r="Q570" s="10"/>
      <c r="R570" s="31">
        <f t="shared" si="16"/>
        <v>0.1282208558</v>
      </c>
      <c r="S570" s="7">
        <f t="shared" si="4"/>
        <v>1.00147574</v>
      </c>
      <c r="T570" s="7">
        <f t="shared" si="13"/>
        <v>6.027656079</v>
      </c>
      <c r="U570" s="13">
        <f t="shared" si="5"/>
        <v>0.1209253438</v>
      </c>
      <c r="V570" s="13">
        <f t="shared" si="6"/>
        <v>0.02677448283</v>
      </c>
      <c r="W570" s="13">
        <f t="shared" si="7"/>
        <v>0.09415086096</v>
      </c>
      <c r="X570" s="13">
        <f t="shared" si="8"/>
        <v>0.0001368770933</v>
      </c>
      <c r="Y570" s="14"/>
      <c r="Z570" s="30"/>
      <c r="AA570" s="30"/>
    </row>
    <row r="571" ht="12.75" customHeight="1">
      <c r="A571" s="4">
        <v>1917.11</v>
      </c>
      <c r="B571" s="5">
        <v>7.04</v>
      </c>
      <c r="C571" s="6">
        <v>0.6792</v>
      </c>
      <c r="D571" s="6">
        <f t="shared" si="9"/>
        <v>0.0392</v>
      </c>
      <c r="E571" s="5">
        <v>1.301</v>
      </c>
      <c r="F571" s="5">
        <v>13.5</v>
      </c>
      <c r="G571" s="6">
        <f t="shared" si="10"/>
        <v>1917.875</v>
      </c>
      <c r="H571" s="7">
        <f>H561*2/12+H573*10/12</f>
        <v>4.513333333</v>
      </c>
      <c r="I571" s="6">
        <f t="shared" si="1"/>
        <v>158.8954074</v>
      </c>
      <c r="J571" s="6">
        <f t="shared" si="2"/>
        <v>15.32979556</v>
      </c>
      <c r="K571" s="8">
        <f t="shared" si="11"/>
        <v>1708.058891</v>
      </c>
      <c r="L571" s="6">
        <f t="shared" si="12"/>
        <v>29.36405185</v>
      </c>
      <c r="M571" s="8">
        <f t="shared" si="3"/>
        <v>315.6512241</v>
      </c>
      <c r="N571" s="29">
        <f t="shared" si="14"/>
        <v>6.753013605</v>
      </c>
      <c r="O571" s="9"/>
      <c r="P571" s="10">
        <f t="shared" si="15"/>
        <v>8.685567</v>
      </c>
      <c r="Q571" s="10"/>
      <c r="R571" s="31">
        <f t="shared" si="16"/>
        <v>0.1449824367</v>
      </c>
      <c r="S571" s="7">
        <f t="shared" si="4"/>
        <v>1.001502306</v>
      </c>
      <c r="T571" s="7">
        <f t="shared" si="13"/>
        <v>6.036551332</v>
      </c>
      <c r="U571" s="13">
        <f t="shared" si="5"/>
        <v>0.1334386459</v>
      </c>
      <c r="V571" s="13">
        <f t="shared" si="6"/>
        <v>0.02750707884</v>
      </c>
      <c r="W571" s="13">
        <f t="shared" si="7"/>
        <v>0.105931567</v>
      </c>
      <c r="X571" s="13">
        <f t="shared" si="8"/>
        <v>0.0001341551351</v>
      </c>
      <c r="Y571" s="14"/>
      <c r="Z571" s="30"/>
      <c r="AA571" s="30"/>
    </row>
    <row r="572" ht="12.75" customHeight="1">
      <c r="A572" s="4">
        <v>1917.12</v>
      </c>
      <c r="B572" s="5">
        <v>6.8</v>
      </c>
      <c r="C572" s="6">
        <v>0.69</v>
      </c>
      <c r="D572" s="6">
        <f t="shared" si="9"/>
        <v>0.45</v>
      </c>
      <c r="E572" s="5">
        <v>1.28</v>
      </c>
      <c r="F572" s="5">
        <v>13.7</v>
      </c>
      <c r="G572" s="6">
        <f t="shared" si="10"/>
        <v>1917.958333</v>
      </c>
      <c r="H572" s="7">
        <f>H561*1/12+H573*11/12</f>
        <v>4.541666667</v>
      </c>
      <c r="I572" s="6">
        <f t="shared" si="1"/>
        <v>151.2379562</v>
      </c>
      <c r="J572" s="6">
        <f t="shared" si="2"/>
        <v>15.34620438</v>
      </c>
      <c r="K572" s="8">
        <f t="shared" si="11"/>
        <v>1639.491612</v>
      </c>
      <c r="L572" s="6">
        <f t="shared" si="12"/>
        <v>28.46832117</v>
      </c>
      <c r="M572" s="8">
        <f t="shared" si="3"/>
        <v>308.6101857</v>
      </c>
      <c r="N572" s="29">
        <f t="shared" si="14"/>
        <v>6.412593898</v>
      </c>
      <c r="O572" s="9"/>
      <c r="P572" s="10">
        <f t="shared" si="15"/>
        <v>8.276399643</v>
      </c>
      <c r="Q572" s="10"/>
      <c r="R572" s="31">
        <f t="shared" si="16"/>
        <v>0.1563399992</v>
      </c>
      <c r="S572" s="7">
        <f t="shared" si="4"/>
        <v>1.001528866</v>
      </c>
      <c r="T572" s="7">
        <f t="shared" si="13"/>
        <v>5.957362849</v>
      </c>
      <c r="U572" s="13">
        <f t="shared" si="5"/>
        <v>0.141151263</v>
      </c>
      <c r="V572" s="13">
        <f t="shared" si="6"/>
        <v>0.02915730576</v>
      </c>
      <c r="W572" s="13">
        <f t="shared" si="7"/>
        <v>0.1119939573</v>
      </c>
      <c r="X572" s="13">
        <f t="shared" si="8"/>
        <v>0.0001314337927</v>
      </c>
      <c r="Y572" s="14"/>
      <c r="Z572" s="30"/>
      <c r="AA572" s="30"/>
    </row>
    <row r="573" ht="12.75" customHeight="1">
      <c r="A573" s="4">
        <v>1918.01</v>
      </c>
      <c r="B573" s="5">
        <v>7.21</v>
      </c>
      <c r="C573" s="6">
        <v>0.68</v>
      </c>
      <c r="D573" s="6">
        <f t="shared" si="9"/>
        <v>1.09</v>
      </c>
      <c r="E573" s="5">
        <v>1.256</v>
      </c>
      <c r="F573" s="5">
        <v>14.0</v>
      </c>
      <c r="G573" s="6">
        <f t="shared" si="10"/>
        <v>1918.041667</v>
      </c>
      <c r="H573" s="7">
        <v>4.57</v>
      </c>
      <c r="I573" s="6">
        <f t="shared" si="1"/>
        <v>156.9205</v>
      </c>
      <c r="J573" s="6">
        <f t="shared" si="2"/>
        <v>14.79971429</v>
      </c>
      <c r="K573" s="8">
        <f t="shared" si="11"/>
        <v>1714.462762</v>
      </c>
      <c r="L573" s="6">
        <f t="shared" si="12"/>
        <v>27.33594286</v>
      </c>
      <c r="M573" s="8">
        <f t="shared" si="3"/>
        <v>298.6636933</v>
      </c>
      <c r="N573" s="29">
        <f t="shared" si="14"/>
        <v>6.640646029</v>
      </c>
      <c r="O573" s="9"/>
      <c r="P573" s="10">
        <f t="shared" si="15"/>
        <v>8.595793073</v>
      </c>
      <c r="Q573" s="10"/>
      <c r="R573" s="31">
        <f t="shared" si="16"/>
        <v>0.1541154491</v>
      </c>
      <c r="S573" s="7">
        <f t="shared" si="4"/>
        <v>1.004272899</v>
      </c>
      <c r="T573" s="7">
        <f t="shared" si="13"/>
        <v>5.83861791</v>
      </c>
      <c r="U573" s="13">
        <f t="shared" si="5"/>
        <v>0.1369337373</v>
      </c>
      <c r="V573" s="13">
        <f t="shared" si="6"/>
        <v>0.03152459015</v>
      </c>
      <c r="W573" s="13">
        <f t="shared" si="7"/>
        <v>0.1054091472</v>
      </c>
      <c r="X573" s="13">
        <f t="shared" si="8"/>
        <v>-0.0003384632663</v>
      </c>
      <c r="Y573" s="14"/>
      <c r="Z573" s="30"/>
      <c r="AA573" s="30"/>
    </row>
    <row r="574" ht="12.75" customHeight="1">
      <c r="A574" s="4">
        <v>1918.02</v>
      </c>
      <c r="B574" s="5">
        <v>7.43</v>
      </c>
      <c r="C574" s="6">
        <v>0.67</v>
      </c>
      <c r="D574" s="6">
        <f t="shared" si="9"/>
        <v>0.89</v>
      </c>
      <c r="E574" s="5">
        <v>1.232</v>
      </c>
      <c r="F574" s="5">
        <v>14.1</v>
      </c>
      <c r="G574" s="6">
        <f t="shared" si="10"/>
        <v>1918.125</v>
      </c>
      <c r="H574" s="7">
        <f>H573*11/12+H585*1/12</f>
        <v>4.564166667</v>
      </c>
      <c r="I574" s="6">
        <f t="shared" si="1"/>
        <v>160.561773</v>
      </c>
      <c r="J574" s="6">
        <f t="shared" si="2"/>
        <v>14.47865248</v>
      </c>
      <c r="K574" s="8">
        <f t="shared" si="11"/>
        <v>1767.42856</v>
      </c>
      <c r="L574" s="6">
        <f t="shared" si="12"/>
        <v>26.62343262</v>
      </c>
      <c r="M574" s="8">
        <f t="shared" si="3"/>
        <v>293.0648703</v>
      </c>
      <c r="N574" s="29">
        <f t="shared" si="14"/>
        <v>6.784343552</v>
      </c>
      <c r="O574" s="9"/>
      <c r="P574" s="10">
        <f t="shared" si="15"/>
        <v>8.80523116</v>
      </c>
      <c r="Q574" s="10"/>
      <c r="R574" s="31">
        <f t="shared" si="16"/>
        <v>0.1528923566</v>
      </c>
      <c r="S574" s="7">
        <f t="shared" si="4"/>
        <v>1.004268163</v>
      </c>
      <c r="T574" s="7">
        <f t="shared" si="13"/>
        <v>5.821980164</v>
      </c>
      <c r="U574" s="13">
        <f t="shared" si="5"/>
        <v>0.1338581782</v>
      </c>
      <c r="V574" s="13">
        <f t="shared" si="6"/>
        <v>0.03311026039</v>
      </c>
      <c r="W574" s="13">
        <f t="shared" si="7"/>
        <v>0.1007479178</v>
      </c>
      <c r="X574" s="13">
        <f t="shared" si="8"/>
        <v>-0.0003359184569</v>
      </c>
      <c r="Y574" s="14"/>
      <c r="Z574" s="30"/>
      <c r="AA574" s="30"/>
    </row>
    <row r="575" ht="12.75" customHeight="1">
      <c r="A575" s="4">
        <v>1918.03</v>
      </c>
      <c r="B575" s="5">
        <v>7.28</v>
      </c>
      <c r="C575" s="6">
        <v>0.66</v>
      </c>
      <c r="D575" s="6">
        <f t="shared" si="9"/>
        <v>0.51</v>
      </c>
      <c r="E575" s="5">
        <v>1.208</v>
      </c>
      <c r="F575" s="5">
        <v>14.0</v>
      </c>
      <c r="G575" s="6">
        <f t="shared" si="10"/>
        <v>1918.208333</v>
      </c>
      <c r="H575" s="7">
        <f>H573*10/12+H585*2/12</f>
        <v>4.558333333</v>
      </c>
      <c r="I575" s="6">
        <f t="shared" si="1"/>
        <v>158.444</v>
      </c>
      <c r="J575" s="6">
        <f t="shared" si="2"/>
        <v>14.36442857</v>
      </c>
      <c r="K575" s="8">
        <f t="shared" si="11"/>
        <v>1757.293287</v>
      </c>
      <c r="L575" s="6">
        <f t="shared" si="12"/>
        <v>26.29125714</v>
      </c>
      <c r="M575" s="8">
        <f t="shared" si="3"/>
        <v>291.5948201</v>
      </c>
      <c r="N575" s="29">
        <f t="shared" si="14"/>
        <v>6.68635576</v>
      </c>
      <c r="O575" s="9"/>
      <c r="P575" s="10">
        <f t="shared" si="15"/>
        <v>8.701989919</v>
      </c>
      <c r="Q575" s="10"/>
      <c r="R575" s="31">
        <f t="shared" si="16"/>
        <v>0.1543629176</v>
      </c>
      <c r="S575" s="7">
        <f t="shared" si="4"/>
        <v>1.004263427</v>
      </c>
      <c r="T575" s="7">
        <f t="shared" si="13"/>
        <v>5.888592392</v>
      </c>
      <c r="U575" s="13">
        <f t="shared" si="5"/>
        <v>0.1408705728</v>
      </c>
      <c r="V575" s="13">
        <f t="shared" si="6"/>
        <v>0.03202841522</v>
      </c>
      <c r="W575" s="13">
        <f t="shared" si="7"/>
        <v>0.1088421576</v>
      </c>
      <c r="X575" s="13">
        <f t="shared" si="8"/>
        <v>-0.0003333739803</v>
      </c>
      <c r="Y575" s="14"/>
      <c r="Z575" s="30"/>
      <c r="AA575" s="30"/>
    </row>
    <row r="576" ht="12.75" customHeight="1">
      <c r="A576" s="4">
        <v>1918.04</v>
      </c>
      <c r="B576" s="5">
        <v>7.21</v>
      </c>
      <c r="C576" s="6">
        <v>0.65</v>
      </c>
      <c r="D576" s="6">
        <f t="shared" si="9"/>
        <v>0.58</v>
      </c>
      <c r="E576" s="5">
        <v>1.183</v>
      </c>
      <c r="F576" s="5">
        <v>14.2</v>
      </c>
      <c r="G576" s="6">
        <f t="shared" si="10"/>
        <v>1918.291667</v>
      </c>
      <c r="H576" s="7">
        <f>H573*9/12+H585*3/12</f>
        <v>4.5525</v>
      </c>
      <c r="I576" s="6">
        <f t="shared" si="1"/>
        <v>154.7103521</v>
      </c>
      <c r="J576" s="6">
        <f t="shared" si="2"/>
        <v>13.94753521</v>
      </c>
      <c r="K576" s="8">
        <f t="shared" si="11"/>
        <v>1728.774555</v>
      </c>
      <c r="L576" s="6">
        <f t="shared" si="12"/>
        <v>25.38451408</v>
      </c>
      <c r="M576" s="8">
        <f t="shared" si="3"/>
        <v>283.6533008</v>
      </c>
      <c r="N576" s="29">
        <f t="shared" si="14"/>
        <v>6.520727731</v>
      </c>
      <c r="O576" s="9"/>
      <c r="P576" s="10">
        <f t="shared" si="15"/>
        <v>8.509743223</v>
      </c>
      <c r="Q576" s="10"/>
      <c r="R576" s="31">
        <f t="shared" si="16"/>
        <v>0.158549154</v>
      </c>
      <c r="S576" s="7">
        <f t="shared" si="4"/>
        <v>1.004258691</v>
      </c>
      <c r="T576" s="7">
        <f t="shared" si="13"/>
        <v>5.830406455</v>
      </c>
      <c r="U576" s="13">
        <f t="shared" si="5"/>
        <v>0.1501360756</v>
      </c>
      <c r="V576" s="13">
        <f t="shared" si="6"/>
        <v>0.0331488088</v>
      </c>
      <c r="W576" s="13">
        <f t="shared" si="7"/>
        <v>0.1169872668</v>
      </c>
      <c r="X576" s="13">
        <f t="shared" si="8"/>
        <v>-0.0003308298361</v>
      </c>
      <c r="Y576" s="14"/>
      <c r="Z576" s="30"/>
      <c r="AA576" s="30"/>
    </row>
    <row r="577" ht="12.75" customHeight="1">
      <c r="A577" s="4">
        <v>1918.05</v>
      </c>
      <c r="B577" s="5">
        <v>7.44</v>
      </c>
      <c r="C577" s="6">
        <v>0.64</v>
      </c>
      <c r="D577" s="6">
        <f t="shared" si="9"/>
        <v>0.87</v>
      </c>
      <c r="E577" s="5">
        <v>1.159</v>
      </c>
      <c r="F577" s="5">
        <v>14.5</v>
      </c>
      <c r="G577" s="6">
        <f t="shared" si="10"/>
        <v>1918.375</v>
      </c>
      <c r="H577" s="7">
        <f>H573*8/12+H585*4/12</f>
        <v>4.546666667</v>
      </c>
      <c r="I577" s="6">
        <f t="shared" si="1"/>
        <v>156.3426207</v>
      </c>
      <c r="J577" s="6">
        <f t="shared" si="2"/>
        <v>13.44882759</v>
      </c>
      <c r="K577" s="8">
        <f t="shared" si="11"/>
        <v>1759.537355</v>
      </c>
      <c r="L577" s="6">
        <f t="shared" si="12"/>
        <v>24.35498621</v>
      </c>
      <c r="M577" s="8">
        <f t="shared" si="3"/>
        <v>274.0999724</v>
      </c>
      <c r="N577" s="29">
        <f t="shared" si="14"/>
        <v>6.582363232</v>
      </c>
      <c r="O577" s="9"/>
      <c r="P577" s="10">
        <f t="shared" si="15"/>
        <v>8.611793024</v>
      </c>
      <c r="Q577" s="10"/>
      <c r="R577" s="31">
        <f t="shared" si="16"/>
        <v>0.159370491</v>
      </c>
      <c r="S577" s="7">
        <f t="shared" si="4"/>
        <v>1.004253955</v>
      </c>
      <c r="T577" s="7">
        <f t="shared" si="13"/>
        <v>5.734093533</v>
      </c>
      <c r="U577" s="13">
        <f t="shared" si="5"/>
        <v>0.1513249736</v>
      </c>
      <c r="V577" s="13">
        <f t="shared" si="6"/>
        <v>0.03436522214</v>
      </c>
      <c r="W577" s="13">
        <f t="shared" si="7"/>
        <v>0.1169597514</v>
      </c>
      <c r="X577" s="13">
        <f t="shared" si="8"/>
        <v>-0.0003282860237</v>
      </c>
      <c r="Y577" s="14"/>
      <c r="Z577" s="30"/>
      <c r="AA577" s="30"/>
    </row>
    <row r="578" ht="12.75" customHeight="1">
      <c r="A578" s="4">
        <v>1918.06</v>
      </c>
      <c r="B578" s="5">
        <v>7.45</v>
      </c>
      <c r="C578" s="6">
        <v>0.63</v>
      </c>
      <c r="D578" s="6">
        <f t="shared" si="9"/>
        <v>0.64</v>
      </c>
      <c r="E578" s="5">
        <v>1.135</v>
      </c>
      <c r="F578" s="5">
        <v>14.7</v>
      </c>
      <c r="G578" s="6">
        <f t="shared" si="10"/>
        <v>1918.458333</v>
      </c>
      <c r="H578" s="7">
        <f>H573*7/12+H585*5/12</f>
        <v>4.540833333</v>
      </c>
      <c r="I578" s="6">
        <f t="shared" si="1"/>
        <v>154.4227891</v>
      </c>
      <c r="J578" s="6">
        <f t="shared" si="2"/>
        <v>13.05857143</v>
      </c>
      <c r="K578" s="8">
        <f t="shared" si="11"/>
        <v>1750.178029</v>
      </c>
      <c r="L578" s="6">
        <f t="shared" si="12"/>
        <v>23.52615646</v>
      </c>
      <c r="M578" s="8">
        <f t="shared" si="3"/>
        <v>266.6378607</v>
      </c>
      <c r="N578" s="29">
        <f t="shared" si="14"/>
        <v>6.496291319</v>
      </c>
      <c r="O578" s="9"/>
      <c r="P578" s="10">
        <f t="shared" si="15"/>
        <v>8.520437711</v>
      </c>
      <c r="Q578" s="10"/>
      <c r="R578" s="31">
        <f t="shared" si="16"/>
        <v>0.1628850485</v>
      </c>
      <c r="S578" s="7">
        <f t="shared" si="4"/>
        <v>1.004249219</v>
      </c>
      <c r="T578" s="7">
        <f t="shared" si="13"/>
        <v>5.680139359</v>
      </c>
      <c r="U578" s="13">
        <f t="shared" si="5"/>
        <v>0.1472410825</v>
      </c>
      <c r="V578" s="13">
        <f t="shared" si="6"/>
        <v>0.0360470555</v>
      </c>
      <c r="W578" s="13">
        <f t="shared" si="7"/>
        <v>0.111194027</v>
      </c>
      <c r="X578" s="13">
        <f t="shared" si="8"/>
        <v>-0.0003257425427</v>
      </c>
      <c r="Y578" s="14"/>
      <c r="Z578" s="30"/>
      <c r="AA578" s="30"/>
    </row>
    <row r="579" ht="12.75" customHeight="1">
      <c r="A579" s="4">
        <v>1918.07</v>
      </c>
      <c r="B579" s="5">
        <v>7.51</v>
      </c>
      <c r="C579" s="6">
        <v>0.62</v>
      </c>
      <c r="D579" s="6">
        <f t="shared" si="9"/>
        <v>0.68</v>
      </c>
      <c r="E579" s="5">
        <v>1.111</v>
      </c>
      <c r="F579" s="5">
        <v>15.1</v>
      </c>
      <c r="G579" s="6">
        <f t="shared" si="10"/>
        <v>1918.541667</v>
      </c>
      <c r="H579" s="7">
        <f>H573*6/12+H585*6/12</f>
        <v>4.535</v>
      </c>
      <c r="I579" s="6">
        <f t="shared" si="1"/>
        <v>151.5428477</v>
      </c>
      <c r="J579" s="6">
        <f t="shared" si="2"/>
        <v>12.51086093</v>
      </c>
      <c r="K579" s="8">
        <f t="shared" si="11"/>
        <v>1729.353874</v>
      </c>
      <c r="L579" s="6">
        <f t="shared" si="12"/>
        <v>22.41865563</v>
      </c>
      <c r="M579" s="8">
        <f t="shared" si="3"/>
        <v>255.8338421</v>
      </c>
      <c r="N579" s="29">
        <f t="shared" si="14"/>
        <v>6.371324094</v>
      </c>
      <c r="O579" s="9"/>
      <c r="P579" s="10">
        <f t="shared" si="15"/>
        <v>8.376754188</v>
      </c>
      <c r="Q579" s="10"/>
      <c r="R579" s="31">
        <f t="shared" si="16"/>
        <v>0.1676420933</v>
      </c>
      <c r="S579" s="7">
        <f t="shared" si="4"/>
        <v>1.004244483</v>
      </c>
      <c r="T579" s="7">
        <f t="shared" si="13"/>
        <v>5.553168879</v>
      </c>
      <c r="U579" s="13">
        <f t="shared" si="5"/>
        <v>0.1498654319</v>
      </c>
      <c r="V579" s="13">
        <f t="shared" si="6"/>
        <v>0.03849390219</v>
      </c>
      <c r="W579" s="13">
        <f t="shared" si="7"/>
        <v>0.1113715297</v>
      </c>
      <c r="X579" s="13">
        <f t="shared" si="8"/>
        <v>-0.0003231993925</v>
      </c>
      <c r="Y579" s="14"/>
      <c r="Z579" s="30"/>
      <c r="AA579" s="30"/>
    </row>
    <row r="580" ht="12.75" customHeight="1">
      <c r="A580" s="4">
        <v>1918.08</v>
      </c>
      <c r="B580" s="5">
        <v>7.58</v>
      </c>
      <c r="C580" s="6">
        <v>0.61</v>
      </c>
      <c r="D580" s="6">
        <f t="shared" si="9"/>
        <v>0.68</v>
      </c>
      <c r="E580" s="5">
        <v>1.087</v>
      </c>
      <c r="F580" s="5">
        <v>15.4</v>
      </c>
      <c r="G580" s="6">
        <f t="shared" si="10"/>
        <v>1918.625</v>
      </c>
      <c r="H580" s="7">
        <f>H573*5/12+H585*7/12</f>
        <v>4.529166667</v>
      </c>
      <c r="I580" s="6">
        <f t="shared" si="1"/>
        <v>149.9757143</v>
      </c>
      <c r="J580" s="6">
        <f t="shared" si="2"/>
        <v>12.06928571</v>
      </c>
      <c r="K580" s="8">
        <f t="shared" si="11"/>
        <v>1722.947835</v>
      </c>
      <c r="L580" s="6">
        <f t="shared" si="12"/>
        <v>21.50707143</v>
      </c>
      <c r="M580" s="8">
        <f t="shared" si="3"/>
        <v>247.077084</v>
      </c>
      <c r="N580" s="29">
        <f t="shared" si="14"/>
        <v>6.303073761</v>
      </c>
      <c r="O580" s="9"/>
      <c r="P580" s="10">
        <f t="shared" si="15"/>
        <v>8.306783094</v>
      </c>
      <c r="Q580" s="10"/>
      <c r="R580" s="31">
        <f t="shared" si="16"/>
        <v>0.1714794979</v>
      </c>
      <c r="S580" s="7">
        <f t="shared" si="4"/>
        <v>1.004239747</v>
      </c>
      <c r="T580" s="7">
        <f t="shared" si="13"/>
        <v>5.468101434</v>
      </c>
      <c r="U580" s="13">
        <f t="shared" si="5"/>
        <v>0.1543610062</v>
      </c>
      <c r="V580" s="13">
        <f t="shared" si="6"/>
        <v>0.04020261625</v>
      </c>
      <c r="W580" s="13">
        <f t="shared" si="7"/>
        <v>0.1141583899</v>
      </c>
      <c r="X580" s="13">
        <f t="shared" si="8"/>
        <v>-0.0003206565726</v>
      </c>
      <c r="Y580" s="14"/>
      <c r="Z580" s="30"/>
      <c r="AA580" s="30"/>
    </row>
    <row r="581" ht="12.75" customHeight="1">
      <c r="A581" s="4">
        <v>1918.09</v>
      </c>
      <c r="B581" s="5">
        <v>7.54</v>
      </c>
      <c r="C581" s="6">
        <v>0.6</v>
      </c>
      <c r="D581" s="6">
        <f t="shared" si="9"/>
        <v>0.56</v>
      </c>
      <c r="E581" s="5">
        <v>1.063</v>
      </c>
      <c r="F581" s="5">
        <v>15.7</v>
      </c>
      <c r="G581" s="6">
        <f t="shared" si="10"/>
        <v>1918.708333</v>
      </c>
      <c r="H581" s="7">
        <f>H573*4/12+H585*8/12</f>
        <v>4.523333333</v>
      </c>
      <c r="I581" s="6">
        <f t="shared" si="1"/>
        <v>146.3336306</v>
      </c>
      <c r="J581" s="6">
        <f t="shared" si="2"/>
        <v>11.64458599</v>
      </c>
      <c r="K581" s="8">
        <f t="shared" si="11"/>
        <v>1692.25485</v>
      </c>
      <c r="L581" s="6">
        <f t="shared" si="12"/>
        <v>20.63032484</v>
      </c>
      <c r="M581" s="8">
        <f t="shared" si="3"/>
        <v>238.5765126</v>
      </c>
      <c r="N581" s="29">
        <f t="shared" si="14"/>
        <v>6.149170562</v>
      </c>
      <c r="O581" s="9"/>
      <c r="P581" s="10">
        <f t="shared" si="15"/>
        <v>8.123455572</v>
      </c>
      <c r="Q581" s="10"/>
      <c r="R581" s="31">
        <f t="shared" si="16"/>
        <v>0.1775520576</v>
      </c>
      <c r="S581" s="7">
        <f t="shared" si="4"/>
        <v>1.004235011</v>
      </c>
      <c r="T581" s="7">
        <f t="shared" si="13"/>
        <v>5.386355792</v>
      </c>
      <c r="U581" s="13">
        <f t="shared" si="5"/>
        <v>0.1633446675</v>
      </c>
      <c r="V581" s="13">
        <f t="shared" si="6"/>
        <v>0.0406664508</v>
      </c>
      <c r="W581" s="13">
        <f t="shared" si="7"/>
        <v>0.1226782167</v>
      </c>
      <c r="X581" s="13">
        <f t="shared" si="8"/>
        <v>-0.0003181140826</v>
      </c>
      <c r="Y581" s="14"/>
      <c r="Z581" s="30"/>
      <c r="AA581" s="30"/>
    </row>
    <row r="582" ht="12.75" customHeight="1">
      <c r="A582" s="4">
        <v>1918.1</v>
      </c>
      <c r="B582" s="5">
        <v>7.86</v>
      </c>
      <c r="C582" s="6">
        <v>0.59</v>
      </c>
      <c r="D582" s="6">
        <f t="shared" si="9"/>
        <v>0.91</v>
      </c>
      <c r="E582" s="5">
        <v>1.038</v>
      </c>
      <c r="F582" s="5">
        <v>16.0</v>
      </c>
      <c r="G582" s="6">
        <f t="shared" si="10"/>
        <v>1918.791667</v>
      </c>
      <c r="H582" s="7">
        <f>H573*3/12+H585*9/12</f>
        <v>4.5175</v>
      </c>
      <c r="I582" s="6">
        <f t="shared" si="1"/>
        <v>149.683875</v>
      </c>
      <c r="J582" s="6">
        <f t="shared" si="2"/>
        <v>11.2358125</v>
      </c>
      <c r="K582" s="8">
        <f t="shared" si="11"/>
        <v>1741.826199</v>
      </c>
      <c r="L582" s="6">
        <f t="shared" si="12"/>
        <v>19.7674125</v>
      </c>
      <c r="M582" s="8">
        <f t="shared" si="3"/>
        <v>230.0274294</v>
      </c>
      <c r="N582" s="29">
        <f t="shared" si="14"/>
        <v>6.290515321</v>
      </c>
      <c r="O582" s="9"/>
      <c r="P582" s="10">
        <f t="shared" si="15"/>
        <v>8.327848122</v>
      </c>
      <c r="Q582" s="10"/>
      <c r="R582" s="31">
        <f t="shared" si="16"/>
        <v>0.1748179518</v>
      </c>
      <c r="S582" s="7">
        <f t="shared" si="4"/>
        <v>1.004230276</v>
      </c>
      <c r="T582" s="7">
        <f t="shared" si="13"/>
        <v>5.307745188</v>
      </c>
      <c r="U582" s="13">
        <f t="shared" si="5"/>
        <v>0.1633744408</v>
      </c>
      <c r="V582" s="13">
        <f t="shared" si="6"/>
        <v>0.04291082527</v>
      </c>
      <c r="W582" s="13">
        <f t="shared" si="7"/>
        <v>0.1204636155</v>
      </c>
      <c r="X582" s="13">
        <f t="shared" si="8"/>
        <v>-0.0003155719219</v>
      </c>
      <c r="Y582" s="14"/>
      <c r="Z582" s="30"/>
      <c r="AA582" s="30"/>
    </row>
    <row r="583" ht="12.75" customHeight="1">
      <c r="A583" s="4">
        <v>1918.11</v>
      </c>
      <c r="B583" s="5">
        <v>8.06</v>
      </c>
      <c r="C583" s="6">
        <v>0.58</v>
      </c>
      <c r="D583" s="6">
        <f t="shared" si="9"/>
        <v>0.78</v>
      </c>
      <c r="E583" s="5">
        <v>1.014</v>
      </c>
      <c r="F583" s="5">
        <v>16.3</v>
      </c>
      <c r="G583" s="6">
        <f t="shared" si="10"/>
        <v>1918.875</v>
      </c>
      <c r="H583" s="7">
        <f>H573*2/12+H585*10/12</f>
        <v>4.511666667</v>
      </c>
      <c r="I583" s="6">
        <f t="shared" si="1"/>
        <v>150.6676074</v>
      </c>
      <c r="J583" s="6">
        <f t="shared" si="2"/>
        <v>10.84208589</v>
      </c>
      <c r="K583" s="8">
        <f t="shared" si="11"/>
        <v>1763.787438</v>
      </c>
      <c r="L583" s="6">
        <f t="shared" si="12"/>
        <v>18.95495706</v>
      </c>
      <c r="M583" s="8">
        <f t="shared" si="3"/>
        <v>221.8958389</v>
      </c>
      <c r="N583" s="29">
        <f t="shared" si="14"/>
        <v>6.333327495</v>
      </c>
      <c r="O583" s="9"/>
      <c r="P583" s="10">
        <f t="shared" si="15"/>
        <v>8.401160261</v>
      </c>
      <c r="Q583" s="10"/>
      <c r="R583" s="31">
        <f t="shared" si="16"/>
        <v>0.1746379741</v>
      </c>
      <c r="S583" s="7">
        <f t="shared" si="4"/>
        <v>1.00422554</v>
      </c>
      <c r="T583" s="7">
        <f t="shared" si="13"/>
        <v>5.232096602</v>
      </c>
      <c r="U583" s="13">
        <f t="shared" si="5"/>
        <v>0.1698982195</v>
      </c>
      <c r="V583" s="13">
        <f t="shared" si="6"/>
        <v>0.04452025188</v>
      </c>
      <c r="W583" s="13">
        <f t="shared" si="7"/>
        <v>0.1253779676</v>
      </c>
      <c r="X583" s="13">
        <f t="shared" si="8"/>
        <v>-0.00031303009</v>
      </c>
      <c r="Y583" s="14"/>
      <c r="Z583" s="30"/>
      <c r="AA583" s="30"/>
    </row>
    <row r="584" ht="12.75" customHeight="1">
      <c r="A584" s="4">
        <v>1918.12</v>
      </c>
      <c r="B584" s="5">
        <v>7.9</v>
      </c>
      <c r="C584" s="6">
        <v>0.57</v>
      </c>
      <c r="D584" s="6">
        <f t="shared" si="9"/>
        <v>0.41</v>
      </c>
      <c r="E584" s="5">
        <v>0.99</v>
      </c>
      <c r="F584" s="5">
        <v>16.5</v>
      </c>
      <c r="G584" s="6">
        <f t="shared" si="10"/>
        <v>1918.958333</v>
      </c>
      <c r="H584" s="7">
        <f>H573*1/12+H585*11/12</f>
        <v>4.505833333</v>
      </c>
      <c r="I584" s="6">
        <f t="shared" si="1"/>
        <v>145.8866667</v>
      </c>
      <c r="J584" s="6">
        <f t="shared" si="2"/>
        <v>10.526</v>
      </c>
      <c r="K584" s="8">
        <f t="shared" si="11"/>
        <v>1718.087982</v>
      </c>
      <c r="L584" s="6">
        <f t="shared" si="12"/>
        <v>18.282</v>
      </c>
      <c r="M584" s="8">
        <f t="shared" si="3"/>
        <v>215.3046965</v>
      </c>
      <c r="N584" s="29">
        <f t="shared" si="14"/>
        <v>6.134580411</v>
      </c>
      <c r="O584" s="9"/>
      <c r="P584" s="10">
        <f t="shared" si="15"/>
        <v>8.154692711</v>
      </c>
      <c r="Q584" s="10"/>
      <c r="R584" s="31">
        <f t="shared" si="16"/>
        <v>0.1799828351</v>
      </c>
      <c r="S584" s="7">
        <f t="shared" si="4"/>
        <v>1.004220804</v>
      </c>
      <c r="T584" s="7">
        <f t="shared" si="13"/>
        <v>5.190517701</v>
      </c>
      <c r="U584" s="13">
        <f t="shared" si="5"/>
        <v>0.1744735701</v>
      </c>
      <c r="V584" s="13">
        <f t="shared" si="6"/>
        <v>0.04607726616</v>
      </c>
      <c r="W584" s="13">
        <f t="shared" si="7"/>
        <v>0.1283963039</v>
      </c>
      <c r="X584" s="13">
        <f t="shared" si="8"/>
        <v>-0.0003104885864</v>
      </c>
      <c r="Y584" s="14"/>
      <c r="Z584" s="30"/>
      <c r="AA584" s="30"/>
    </row>
    <row r="585" ht="12.75" customHeight="1">
      <c r="A585" s="4">
        <v>1919.01</v>
      </c>
      <c r="B585" s="5">
        <v>7.85</v>
      </c>
      <c r="C585" s="6">
        <v>0.5667</v>
      </c>
      <c r="D585" s="6">
        <f t="shared" si="9"/>
        <v>0.5167</v>
      </c>
      <c r="E585" s="5">
        <v>0.985</v>
      </c>
      <c r="F585" s="5">
        <v>16.5</v>
      </c>
      <c r="G585" s="6">
        <f t="shared" si="10"/>
        <v>1919.041667</v>
      </c>
      <c r="H585" s="7">
        <v>4.5</v>
      </c>
      <c r="I585" s="6">
        <f t="shared" si="1"/>
        <v>144.9633333</v>
      </c>
      <c r="J585" s="6">
        <f t="shared" si="2"/>
        <v>10.46506</v>
      </c>
      <c r="K585" s="8">
        <f t="shared" si="11"/>
        <v>1717.484477</v>
      </c>
      <c r="L585" s="6">
        <f t="shared" si="12"/>
        <v>18.18966667</v>
      </c>
      <c r="M585" s="8">
        <f t="shared" si="3"/>
        <v>215.5060139</v>
      </c>
      <c r="N585" s="29">
        <f t="shared" si="14"/>
        <v>6.09846764</v>
      </c>
      <c r="O585" s="9"/>
      <c r="P585" s="10">
        <f t="shared" si="15"/>
        <v>8.124580565</v>
      </c>
      <c r="Q585" s="10"/>
      <c r="R585" s="31">
        <f t="shared" si="16"/>
        <v>0.1821311333</v>
      </c>
      <c r="S585" s="7">
        <f t="shared" si="4"/>
        <v>1.000627173</v>
      </c>
      <c r="T585" s="7">
        <f t="shared" si="13"/>
        <v>5.212425861</v>
      </c>
      <c r="U585" s="13">
        <f t="shared" si="5"/>
        <v>0.1832555158</v>
      </c>
      <c r="V585" s="13">
        <f t="shared" si="6"/>
        <v>0.04575247111</v>
      </c>
      <c r="W585" s="13">
        <f t="shared" si="7"/>
        <v>0.1375030447</v>
      </c>
      <c r="X585" s="13">
        <f t="shared" si="8"/>
        <v>0.0004515140299</v>
      </c>
      <c r="Y585" s="14"/>
      <c r="Z585" s="30"/>
      <c r="AA585" s="30"/>
    </row>
    <row r="586" ht="12.75" customHeight="1">
      <c r="A586" s="4">
        <v>1919.02</v>
      </c>
      <c r="B586" s="5">
        <v>7.88</v>
      </c>
      <c r="C586" s="6">
        <v>0.5633</v>
      </c>
      <c r="D586" s="6">
        <f t="shared" si="9"/>
        <v>0.5933</v>
      </c>
      <c r="E586" s="5">
        <v>0.98</v>
      </c>
      <c r="F586" s="5">
        <v>16.2</v>
      </c>
      <c r="G586" s="6">
        <f t="shared" si="10"/>
        <v>1919.125</v>
      </c>
      <c r="H586" s="7">
        <f>H585*11/12+H597*1/12</f>
        <v>4.539166667</v>
      </c>
      <c r="I586" s="6">
        <f t="shared" si="1"/>
        <v>148.2120988</v>
      </c>
      <c r="J586" s="6">
        <f t="shared" si="2"/>
        <v>10.59490802</v>
      </c>
      <c r="K586" s="8">
        <f t="shared" si="11"/>
        <v>1766.435384</v>
      </c>
      <c r="L586" s="6">
        <f t="shared" si="12"/>
        <v>18.43246914</v>
      </c>
      <c r="M586" s="8">
        <f t="shared" si="3"/>
        <v>219.6835884</v>
      </c>
      <c r="N586" s="29">
        <f t="shared" si="14"/>
        <v>6.239692771</v>
      </c>
      <c r="O586" s="9"/>
      <c r="P586" s="10">
        <f t="shared" si="15"/>
        <v>8.329975195</v>
      </c>
      <c r="Q586" s="10"/>
      <c r="R586" s="31">
        <f t="shared" si="16"/>
        <v>0.1749565207</v>
      </c>
      <c r="S586" s="7">
        <f t="shared" si="4"/>
        <v>1.000665447</v>
      </c>
      <c r="T586" s="7">
        <f t="shared" si="13"/>
        <v>5.312281899</v>
      </c>
      <c r="U586" s="13">
        <f t="shared" si="5"/>
        <v>0.1808925172</v>
      </c>
      <c r="V586" s="13">
        <f t="shared" si="6"/>
        <v>0.04430667111</v>
      </c>
      <c r="W586" s="13">
        <f t="shared" si="7"/>
        <v>0.136585846</v>
      </c>
      <c r="X586" s="13">
        <f t="shared" si="8"/>
        <v>0.0004458049719</v>
      </c>
      <c r="Y586" s="14"/>
      <c r="Z586" s="30"/>
      <c r="AA586" s="30"/>
    </row>
    <row r="587" ht="12.75" customHeight="1">
      <c r="A587" s="4">
        <v>1919.03</v>
      </c>
      <c r="B587" s="5">
        <v>8.12</v>
      </c>
      <c r="C587" s="6">
        <v>0.56</v>
      </c>
      <c r="D587" s="6">
        <f t="shared" si="9"/>
        <v>0.8</v>
      </c>
      <c r="E587" s="5">
        <v>0.975</v>
      </c>
      <c r="F587" s="5">
        <v>16.4</v>
      </c>
      <c r="G587" s="6">
        <f t="shared" si="10"/>
        <v>1919.208333</v>
      </c>
      <c r="H587" s="7">
        <f>H585*10/12+H597*2/12</f>
        <v>4.578333333</v>
      </c>
      <c r="I587" s="6">
        <f t="shared" si="1"/>
        <v>150.8636585</v>
      </c>
      <c r="J587" s="6">
        <f t="shared" si="2"/>
        <v>10.40439024</v>
      </c>
      <c r="K587" s="8">
        <f t="shared" si="11"/>
        <v>1808.371002</v>
      </c>
      <c r="L587" s="6">
        <f t="shared" si="12"/>
        <v>18.11478659</v>
      </c>
      <c r="M587" s="8">
        <f t="shared" si="3"/>
        <v>217.1381437</v>
      </c>
      <c r="N587" s="29">
        <f t="shared" si="14"/>
        <v>6.356074005</v>
      </c>
      <c r="O587" s="9"/>
      <c r="P587" s="10">
        <f t="shared" si="15"/>
        <v>8.500546247</v>
      </c>
      <c r="Q587" s="10"/>
      <c r="R587" s="31">
        <f t="shared" si="16"/>
        <v>0.1729319075</v>
      </c>
      <c r="S587" s="7">
        <f t="shared" si="4"/>
        <v>1.000703706</v>
      </c>
      <c r="T587" s="7">
        <f t="shared" si="13"/>
        <v>5.250989904</v>
      </c>
      <c r="U587" s="13">
        <f t="shared" si="5"/>
        <v>0.1812156187</v>
      </c>
      <c r="V587" s="13">
        <f t="shared" si="6"/>
        <v>0.0466686639</v>
      </c>
      <c r="W587" s="13">
        <f t="shared" si="7"/>
        <v>0.1345469548</v>
      </c>
      <c r="X587" s="13">
        <f t="shared" si="8"/>
        <v>0.0004400979137</v>
      </c>
      <c r="Y587" s="14"/>
      <c r="Z587" s="30"/>
      <c r="AA587" s="30"/>
    </row>
    <row r="588" ht="12.75" customHeight="1">
      <c r="A588" s="4">
        <v>1919.04</v>
      </c>
      <c r="B588" s="5">
        <v>8.39</v>
      </c>
      <c r="C588" s="6">
        <v>0.5567</v>
      </c>
      <c r="D588" s="6">
        <f t="shared" si="9"/>
        <v>0.8267</v>
      </c>
      <c r="E588" s="5">
        <v>0.97</v>
      </c>
      <c r="F588" s="5">
        <v>16.7</v>
      </c>
      <c r="G588" s="6">
        <f t="shared" si="10"/>
        <v>1919.291667</v>
      </c>
      <c r="H588" s="7">
        <f>H585*9/12+H597*3/12</f>
        <v>4.6175</v>
      </c>
      <c r="I588" s="6">
        <f t="shared" si="1"/>
        <v>153.0798204</v>
      </c>
      <c r="J588" s="6">
        <f t="shared" si="2"/>
        <v>10.15727485</v>
      </c>
      <c r="K588" s="8">
        <f t="shared" si="11"/>
        <v>1845.081762</v>
      </c>
      <c r="L588" s="6">
        <f t="shared" si="12"/>
        <v>17.69814371</v>
      </c>
      <c r="M588" s="8">
        <f t="shared" si="3"/>
        <v>213.3169617</v>
      </c>
      <c r="N588" s="29">
        <f t="shared" si="14"/>
        <v>6.456139556</v>
      </c>
      <c r="O588" s="9"/>
      <c r="P588" s="10">
        <f t="shared" si="15"/>
        <v>8.647742228</v>
      </c>
      <c r="Q588" s="10"/>
      <c r="R588" s="31">
        <f t="shared" si="16"/>
        <v>0.1698149747</v>
      </c>
      <c r="S588" s="7">
        <f t="shared" si="4"/>
        <v>1.000741951</v>
      </c>
      <c r="T588" s="7">
        <f t="shared" si="13"/>
        <v>5.160289518</v>
      </c>
      <c r="U588" s="13">
        <f t="shared" si="5"/>
        <v>0.1791875695</v>
      </c>
      <c r="V588" s="13">
        <f t="shared" si="6"/>
        <v>0.04964827431</v>
      </c>
      <c r="W588" s="13">
        <f t="shared" si="7"/>
        <v>0.1295392952</v>
      </c>
      <c r="X588" s="13">
        <f t="shared" si="8"/>
        <v>0.000434392852</v>
      </c>
      <c r="Y588" s="14"/>
      <c r="Z588" s="30"/>
      <c r="AA588" s="30"/>
    </row>
    <row r="589" ht="12.75" customHeight="1">
      <c r="A589" s="4">
        <v>1919.05</v>
      </c>
      <c r="B589" s="5">
        <v>8.97</v>
      </c>
      <c r="C589" s="6">
        <v>0.5533</v>
      </c>
      <c r="D589" s="6">
        <f t="shared" si="9"/>
        <v>1.1333</v>
      </c>
      <c r="E589" s="5">
        <v>0.965</v>
      </c>
      <c r="F589" s="5">
        <v>16.9</v>
      </c>
      <c r="G589" s="6">
        <f t="shared" si="10"/>
        <v>1919.375</v>
      </c>
      <c r="H589" s="7">
        <f>H585*8/12+H597*4/12</f>
        <v>4.656666667</v>
      </c>
      <c r="I589" s="6">
        <f t="shared" si="1"/>
        <v>161.7253846</v>
      </c>
      <c r="J589" s="6">
        <f t="shared" si="2"/>
        <v>9.975769822</v>
      </c>
      <c r="K589" s="8">
        <f t="shared" si="11"/>
        <v>1959.307239</v>
      </c>
      <c r="L589" s="6">
        <f t="shared" si="12"/>
        <v>17.3985503</v>
      </c>
      <c r="M589" s="8">
        <f t="shared" si="3"/>
        <v>210.7838891</v>
      </c>
      <c r="N589" s="29">
        <f t="shared" si="14"/>
        <v>6.829002261</v>
      </c>
      <c r="O589" s="9"/>
      <c r="P589" s="10">
        <f t="shared" si="15"/>
        <v>9.158022481</v>
      </c>
      <c r="Q589" s="10"/>
      <c r="R589" s="31">
        <f t="shared" si="16"/>
        <v>0.1611409584</v>
      </c>
      <c r="S589" s="7">
        <f t="shared" si="4"/>
        <v>1.000780182</v>
      </c>
      <c r="T589" s="7">
        <f t="shared" si="13"/>
        <v>5.103004376</v>
      </c>
      <c r="U589" s="13">
        <f t="shared" si="5"/>
        <v>0.1735259251</v>
      </c>
      <c r="V589" s="13">
        <f t="shared" si="6"/>
        <v>0.05073502994</v>
      </c>
      <c r="W589" s="13">
        <f t="shared" si="7"/>
        <v>0.1227908951</v>
      </c>
      <c r="X589" s="13">
        <f t="shared" si="8"/>
        <v>0.0004286897831</v>
      </c>
      <c r="Y589" s="14"/>
      <c r="Z589" s="30"/>
      <c r="AA589" s="30"/>
    </row>
    <row r="590" ht="12.75" customHeight="1">
      <c r="A590" s="4">
        <v>1919.06</v>
      </c>
      <c r="B590" s="5">
        <v>9.21</v>
      </c>
      <c r="C590" s="6">
        <v>0.55</v>
      </c>
      <c r="D590" s="6">
        <f t="shared" si="9"/>
        <v>0.79</v>
      </c>
      <c r="E590" s="5">
        <v>0.96</v>
      </c>
      <c r="F590" s="5">
        <v>16.9</v>
      </c>
      <c r="G590" s="6">
        <f t="shared" si="10"/>
        <v>1919.458333</v>
      </c>
      <c r="H590" s="7">
        <f>H585*7/12+H597*5/12</f>
        <v>4.695833333</v>
      </c>
      <c r="I590" s="6">
        <f t="shared" si="1"/>
        <v>166.0524852</v>
      </c>
      <c r="J590" s="6">
        <f t="shared" si="2"/>
        <v>9.916272189</v>
      </c>
      <c r="K590" s="8">
        <f t="shared" si="11"/>
        <v>2021.7415</v>
      </c>
      <c r="L590" s="6">
        <f t="shared" si="12"/>
        <v>17.30840237</v>
      </c>
      <c r="M590" s="8">
        <f t="shared" si="3"/>
        <v>210.7352703</v>
      </c>
      <c r="N590" s="29">
        <f t="shared" si="14"/>
        <v>7.021615215</v>
      </c>
      <c r="O590" s="9"/>
      <c r="P590" s="10">
        <f t="shared" si="15"/>
        <v>9.425904151</v>
      </c>
      <c r="Q590" s="10"/>
      <c r="R590" s="31">
        <f t="shared" si="16"/>
        <v>0.1556552693</v>
      </c>
      <c r="S590" s="7">
        <f t="shared" si="4"/>
        <v>1.000818399</v>
      </c>
      <c r="T590" s="7">
        <f t="shared" si="13"/>
        <v>5.106985648</v>
      </c>
      <c r="U590" s="13">
        <f t="shared" si="5"/>
        <v>0.1717175251</v>
      </c>
      <c r="V590" s="13">
        <f t="shared" si="6"/>
        <v>0.05056911724</v>
      </c>
      <c r="W590" s="13">
        <f t="shared" si="7"/>
        <v>0.1211484079</v>
      </c>
      <c r="X590" s="13">
        <f t="shared" si="8"/>
        <v>0.0004229887039</v>
      </c>
      <c r="Y590" s="14"/>
      <c r="Z590" s="30"/>
      <c r="AA590" s="30"/>
    </row>
    <row r="591" ht="12.75" customHeight="1">
      <c r="A591" s="4">
        <v>1919.07</v>
      </c>
      <c r="B591" s="5">
        <v>9.51</v>
      </c>
      <c r="C591" s="6">
        <v>0.5467</v>
      </c>
      <c r="D591" s="6">
        <f t="shared" si="9"/>
        <v>0.8467</v>
      </c>
      <c r="E591" s="5">
        <v>0.955</v>
      </c>
      <c r="F591" s="5">
        <v>17.4</v>
      </c>
      <c r="G591" s="6">
        <f t="shared" si="10"/>
        <v>1919.541667</v>
      </c>
      <c r="H591" s="7">
        <f>H585*6/12+H597*6/12</f>
        <v>4.735</v>
      </c>
      <c r="I591" s="6">
        <f t="shared" si="1"/>
        <v>166.5343103</v>
      </c>
      <c r="J591" s="6">
        <f t="shared" si="2"/>
        <v>9.573533908</v>
      </c>
      <c r="K591" s="8">
        <f t="shared" si="11"/>
        <v>2037.321273</v>
      </c>
      <c r="L591" s="6">
        <f t="shared" si="12"/>
        <v>16.72347701</v>
      </c>
      <c r="M591" s="8">
        <f t="shared" si="3"/>
        <v>204.5890448</v>
      </c>
      <c r="N591" s="29">
        <f t="shared" si="14"/>
        <v>7.052837165</v>
      </c>
      <c r="O591" s="9"/>
      <c r="P591" s="10">
        <f t="shared" si="15"/>
        <v>9.475418508</v>
      </c>
      <c r="Q591" s="10"/>
      <c r="R591" s="31">
        <f t="shared" si="16"/>
        <v>0.1577288212</v>
      </c>
      <c r="S591" s="7">
        <f t="shared" si="4"/>
        <v>1.000856602</v>
      </c>
      <c r="T591" s="7">
        <f t="shared" si="13"/>
        <v>4.964292637</v>
      </c>
      <c r="U591" s="13">
        <f t="shared" si="5"/>
        <v>0.1797992583</v>
      </c>
      <c r="V591" s="13">
        <f t="shared" si="6"/>
        <v>0.05285738554</v>
      </c>
      <c r="W591" s="13">
        <f t="shared" si="7"/>
        <v>0.1269418728</v>
      </c>
      <c r="X591" s="13">
        <f t="shared" si="8"/>
        <v>0.0004172896107</v>
      </c>
      <c r="Y591" s="14"/>
      <c r="Z591" s="30"/>
      <c r="AA591" s="30"/>
    </row>
    <row r="592" ht="12.75" customHeight="1">
      <c r="A592" s="4">
        <v>1919.08</v>
      </c>
      <c r="B592" s="5">
        <v>8.87</v>
      </c>
      <c r="C592" s="6">
        <v>0.5433</v>
      </c>
      <c r="D592" s="6">
        <f t="shared" si="9"/>
        <v>-0.0967</v>
      </c>
      <c r="E592" s="5">
        <v>0.95</v>
      </c>
      <c r="F592" s="5">
        <v>17.7</v>
      </c>
      <c r="G592" s="6">
        <f t="shared" si="10"/>
        <v>1919.625</v>
      </c>
      <c r="H592" s="7">
        <f>H585*5/12+H597*7/12</f>
        <v>4.774166667</v>
      </c>
      <c r="I592" s="6">
        <f t="shared" si="1"/>
        <v>152.6942938</v>
      </c>
      <c r="J592" s="6">
        <f t="shared" si="2"/>
        <v>9.352740678</v>
      </c>
      <c r="K592" s="8">
        <f t="shared" si="11"/>
        <v>1877.542294</v>
      </c>
      <c r="L592" s="6">
        <f t="shared" si="12"/>
        <v>16.3539548</v>
      </c>
      <c r="M592" s="8">
        <f t="shared" si="3"/>
        <v>201.0896482</v>
      </c>
      <c r="N592" s="29">
        <f t="shared" si="14"/>
        <v>6.479131102</v>
      </c>
      <c r="O592" s="9"/>
      <c r="P592" s="10">
        <f t="shared" si="15"/>
        <v>8.71446095</v>
      </c>
      <c r="Q592" s="10"/>
      <c r="R592" s="31">
        <f t="shared" si="16"/>
        <v>0.1706409636</v>
      </c>
      <c r="S592" s="7">
        <f t="shared" si="4"/>
        <v>1.000894791</v>
      </c>
      <c r="T592" s="7">
        <f t="shared" si="13"/>
        <v>4.884332431</v>
      </c>
      <c r="U592" s="13">
        <f t="shared" si="5"/>
        <v>0.1963807741</v>
      </c>
      <c r="V592" s="13">
        <f t="shared" si="6"/>
        <v>0.05509882292</v>
      </c>
      <c r="W592" s="13">
        <f t="shared" si="7"/>
        <v>0.1412819512</v>
      </c>
      <c r="X592" s="13">
        <f t="shared" si="8"/>
        <v>0.0004115925003</v>
      </c>
      <c r="Y592" s="14"/>
      <c r="Z592" s="30"/>
      <c r="AA592" s="30"/>
    </row>
    <row r="593" ht="12.75" customHeight="1">
      <c r="A593" s="4">
        <v>1919.09</v>
      </c>
      <c r="B593" s="5">
        <v>9.01</v>
      </c>
      <c r="C593" s="6">
        <v>0.54</v>
      </c>
      <c r="D593" s="6">
        <f t="shared" si="9"/>
        <v>0.68</v>
      </c>
      <c r="E593" s="5">
        <v>0.945</v>
      </c>
      <c r="F593" s="5">
        <v>17.8</v>
      </c>
      <c r="G593" s="6">
        <f t="shared" si="10"/>
        <v>1919.708333</v>
      </c>
      <c r="H593" s="7">
        <f>H585*4/12+H597*8/12</f>
        <v>4.813333333</v>
      </c>
      <c r="I593" s="6">
        <f t="shared" si="1"/>
        <v>154.2329775</v>
      </c>
      <c r="J593" s="6">
        <f t="shared" si="2"/>
        <v>9.243707865</v>
      </c>
      <c r="K593" s="8">
        <f t="shared" si="11"/>
        <v>1905.933869</v>
      </c>
      <c r="L593" s="6">
        <f t="shared" si="12"/>
        <v>16.17648876</v>
      </c>
      <c r="M593" s="8">
        <f t="shared" si="3"/>
        <v>199.9009441</v>
      </c>
      <c r="N593" s="29">
        <f t="shared" si="14"/>
        <v>6.558481672</v>
      </c>
      <c r="O593" s="9"/>
      <c r="P593" s="10">
        <f t="shared" si="15"/>
        <v>8.830183546</v>
      </c>
      <c r="Q593" s="10"/>
      <c r="R593" s="31">
        <f t="shared" si="16"/>
        <v>0.1679234143</v>
      </c>
      <c r="S593" s="7">
        <f t="shared" si="4"/>
        <v>1.000932966</v>
      </c>
      <c r="T593" s="7">
        <f t="shared" si="13"/>
        <v>4.861238263</v>
      </c>
      <c r="U593" s="13">
        <f t="shared" si="5"/>
        <v>0.1995654621</v>
      </c>
      <c r="V593" s="13">
        <f t="shared" si="6"/>
        <v>0.05612792933</v>
      </c>
      <c r="W593" s="13">
        <f t="shared" si="7"/>
        <v>0.1434375328</v>
      </c>
      <c r="X593" s="13">
        <f t="shared" si="8"/>
        <v>0.0004058973693</v>
      </c>
      <c r="Y593" s="14"/>
      <c r="Z593" s="30"/>
      <c r="AA593" s="30"/>
    </row>
    <row r="594" ht="12.75" customHeight="1">
      <c r="A594" s="4">
        <v>1919.1</v>
      </c>
      <c r="B594" s="5">
        <v>9.47</v>
      </c>
      <c r="C594" s="6">
        <v>0.5367</v>
      </c>
      <c r="D594" s="6">
        <f t="shared" si="9"/>
        <v>0.9967</v>
      </c>
      <c r="E594" s="5">
        <v>0.94</v>
      </c>
      <c r="F594" s="5">
        <v>18.1</v>
      </c>
      <c r="G594" s="6">
        <f t="shared" si="10"/>
        <v>1919.791667</v>
      </c>
      <c r="H594" s="7">
        <f>H585*3/12+H597*9/12</f>
        <v>4.8525</v>
      </c>
      <c r="I594" s="6">
        <f t="shared" si="1"/>
        <v>159.4203867</v>
      </c>
      <c r="J594" s="6">
        <f t="shared" si="2"/>
        <v>9.034944199</v>
      </c>
      <c r="K594" s="8">
        <f t="shared" si="11"/>
        <v>1979.341383</v>
      </c>
      <c r="L594" s="6">
        <f t="shared" si="12"/>
        <v>15.8241989</v>
      </c>
      <c r="M594" s="8">
        <f t="shared" si="3"/>
        <v>196.471056</v>
      </c>
      <c r="N594" s="29">
        <f t="shared" si="14"/>
        <v>6.7947042</v>
      </c>
      <c r="O594" s="9"/>
      <c r="P594" s="10">
        <f t="shared" si="15"/>
        <v>9.154895912</v>
      </c>
      <c r="Q594" s="10"/>
      <c r="R594" s="31">
        <f t="shared" si="16"/>
        <v>0.1619225775</v>
      </c>
      <c r="S594" s="7">
        <f t="shared" si="4"/>
        <v>1.000971127</v>
      </c>
      <c r="T594" s="7">
        <f t="shared" si="13"/>
        <v>4.785125449</v>
      </c>
      <c r="U594" s="13">
        <f t="shared" si="5"/>
        <v>0.1820917424</v>
      </c>
      <c r="V594" s="13">
        <f t="shared" si="6"/>
        <v>0.05832395927</v>
      </c>
      <c r="W594" s="13">
        <f t="shared" si="7"/>
        <v>0.1237677831</v>
      </c>
      <c r="X594" s="13">
        <f t="shared" si="8"/>
        <v>0.0004002042143</v>
      </c>
      <c r="Y594" s="14"/>
      <c r="Z594" s="30"/>
      <c r="AA594" s="30"/>
    </row>
    <row r="595" ht="12.75" customHeight="1">
      <c r="A595" s="4">
        <v>1919.11</v>
      </c>
      <c r="B595" s="5">
        <v>9.19</v>
      </c>
      <c r="C595" s="6">
        <v>0.5333</v>
      </c>
      <c r="D595" s="6">
        <f t="shared" si="9"/>
        <v>0.2533</v>
      </c>
      <c r="E595" s="5">
        <v>0.935</v>
      </c>
      <c r="F595" s="5">
        <v>18.5</v>
      </c>
      <c r="G595" s="6">
        <f t="shared" si="10"/>
        <v>1919.875</v>
      </c>
      <c r="H595" s="7">
        <f>H585*2/12+H597*10/12</f>
        <v>4.891666667</v>
      </c>
      <c r="I595" s="6">
        <f t="shared" si="1"/>
        <v>151.3617838</v>
      </c>
      <c r="J595" s="6">
        <f t="shared" si="2"/>
        <v>8.783595135</v>
      </c>
      <c r="K595" s="8">
        <f t="shared" si="11"/>
        <v>1888.374879</v>
      </c>
      <c r="L595" s="6">
        <f t="shared" si="12"/>
        <v>15.3997027</v>
      </c>
      <c r="M595" s="8">
        <f t="shared" si="3"/>
        <v>192.1251918</v>
      </c>
      <c r="N595" s="29">
        <f t="shared" si="14"/>
        <v>6.467022574</v>
      </c>
      <c r="O595" s="9"/>
      <c r="P595" s="10">
        <f t="shared" si="15"/>
        <v>8.720924139</v>
      </c>
      <c r="Q595" s="10"/>
      <c r="R595" s="31">
        <f t="shared" si="16"/>
        <v>0.170285577</v>
      </c>
      <c r="S595" s="7">
        <f t="shared" si="4"/>
        <v>1.001009274</v>
      </c>
      <c r="T595" s="7">
        <f t="shared" si="13"/>
        <v>4.686209765</v>
      </c>
      <c r="U595" s="13">
        <f t="shared" si="5"/>
        <v>0.1521450928</v>
      </c>
      <c r="V595" s="13">
        <f t="shared" si="6"/>
        <v>0.06106433055</v>
      </c>
      <c r="W595" s="13">
        <f t="shared" si="7"/>
        <v>0.09108076225</v>
      </c>
      <c r="X595" s="13">
        <f t="shared" si="8"/>
        <v>0.0003945130319</v>
      </c>
      <c r="Y595" s="14"/>
      <c r="Z595" s="30"/>
      <c r="AA595" s="30"/>
    </row>
    <row r="596" ht="12.75" customHeight="1">
      <c r="A596" s="4">
        <v>1919.12</v>
      </c>
      <c r="B596" s="5">
        <v>8.92</v>
      </c>
      <c r="C596" s="6">
        <v>0.53</v>
      </c>
      <c r="D596" s="6">
        <f t="shared" si="9"/>
        <v>0.26</v>
      </c>
      <c r="E596" s="5">
        <v>0.93</v>
      </c>
      <c r="F596" s="5">
        <v>18.9</v>
      </c>
      <c r="G596" s="6">
        <f t="shared" si="10"/>
        <v>1919.958333</v>
      </c>
      <c r="H596" s="7">
        <f>H585*1/12+H597*11/12</f>
        <v>4.930833333</v>
      </c>
      <c r="I596" s="6">
        <f t="shared" si="1"/>
        <v>143.8055026</v>
      </c>
      <c r="J596" s="6">
        <f t="shared" si="2"/>
        <v>8.544497354</v>
      </c>
      <c r="K596" s="8">
        <f t="shared" si="11"/>
        <v>1802.986811</v>
      </c>
      <c r="L596" s="6">
        <f t="shared" si="12"/>
        <v>14.9931746</v>
      </c>
      <c r="M596" s="8">
        <f t="shared" si="3"/>
        <v>187.9795667</v>
      </c>
      <c r="N596" s="29">
        <f t="shared" si="14"/>
        <v>6.160717034</v>
      </c>
      <c r="O596" s="9"/>
      <c r="P596" s="10">
        <f t="shared" si="15"/>
        <v>8.316097713</v>
      </c>
      <c r="Q596" s="10"/>
      <c r="R596" s="31">
        <f t="shared" si="16"/>
        <v>0.1788410589</v>
      </c>
      <c r="S596" s="7">
        <f t="shared" si="4"/>
        <v>1.001047407</v>
      </c>
      <c r="T596" s="7">
        <f t="shared" si="13"/>
        <v>4.591660293</v>
      </c>
      <c r="U596" s="13">
        <f t="shared" si="5"/>
        <v>0.1631322085</v>
      </c>
      <c r="V596" s="13">
        <f t="shared" si="6"/>
        <v>0.06437285354</v>
      </c>
      <c r="W596" s="13">
        <f t="shared" si="7"/>
        <v>0.09875935495</v>
      </c>
      <c r="X596" s="13">
        <f t="shared" si="8"/>
        <v>0.0003888238188</v>
      </c>
      <c r="Y596" s="14"/>
      <c r="Z596" s="30"/>
      <c r="AA596" s="30"/>
    </row>
    <row r="597" ht="12.75" customHeight="1">
      <c r="A597" s="4">
        <v>1920.01</v>
      </c>
      <c r="B597" s="5">
        <v>8.83</v>
      </c>
      <c r="C597" s="6">
        <v>0.5283</v>
      </c>
      <c r="D597" s="6">
        <f t="shared" si="9"/>
        <v>0.4383</v>
      </c>
      <c r="E597" s="5">
        <v>0.9192</v>
      </c>
      <c r="F597" s="5">
        <v>19.3</v>
      </c>
      <c r="G597" s="6">
        <f t="shared" si="10"/>
        <v>1920.041667</v>
      </c>
      <c r="H597" s="7">
        <v>4.97</v>
      </c>
      <c r="I597" s="6">
        <f t="shared" si="1"/>
        <v>139.4041969</v>
      </c>
      <c r="J597" s="6">
        <f t="shared" si="2"/>
        <v>8.340570466</v>
      </c>
      <c r="K597" s="8">
        <f t="shared" si="11"/>
        <v>1756.518946</v>
      </c>
      <c r="L597" s="6">
        <f t="shared" si="12"/>
        <v>14.51192953</v>
      </c>
      <c r="M597" s="8">
        <f t="shared" si="3"/>
        <v>182.8530255</v>
      </c>
      <c r="N597" s="29">
        <f t="shared" si="14"/>
        <v>5.989667771</v>
      </c>
      <c r="O597" s="9"/>
      <c r="P597" s="10">
        <f t="shared" si="15"/>
        <v>8.09356131</v>
      </c>
      <c r="Q597" s="10"/>
      <c r="R597" s="31">
        <f t="shared" si="16"/>
        <v>0.1863420962</v>
      </c>
      <c r="S597" s="7">
        <f t="shared" si="4"/>
        <v>1.003360334</v>
      </c>
      <c r="T597" s="7">
        <f t="shared" si="13"/>
        <v>4.501206011</v>
      </c>
      <c r="U597" s="13">
        <f t="shared" si="5"/>
        <v>0.1689674712</v>
      </c>
      <c r="V597" s="13">
        <f t="shared" si="6"/>
        <v>0.06764139689</v>
      </c>
      <c r="W597" s="13">
        <f t="shared" si="7"/>
        <v>0.1013260743</v>
      </c>
      <c r="X597" s="13">
        <f t="shared" si="8"/>
        <v>-0.00009679201331</v>
      </c>
      <c r="Y597" s="14"/>
      <c r="Z597" s="30"/>
      <c r="AA597" s="30"/>
    </row>
    <row r="598" ht="12.75" customHeight="1">
      <c r="A598" s="4">
        <v>1920.02</v>
      </c>
      <c r="B598" s="5">
        <v>8.1</v>
      </c>
      <c r="C598" s="6">
        <v>0.5267</v>
      </c>
      <c r="D598" s="6">
        <f t="shared" si="9"/>
        <v>-0.2033</v>
      </c>
      <c r="E598" s="5">
        <v>0.9083</v>
      </c>
      <c r="F598" s="5">
        <v>19.5</v>
      </c>
      <c r="G598" s="6">
        <f t="shared" si="10"/>
        <v>1920.125</v>
      </c>
      <c r="H598" s="7">
        <f>H597*11/12+H609*1/12</f>
        <v>4.98</v>
      </c>
      <c r="I598" s="6">
        <f t="shared" si="1"/>
        <v>126.5676923</v>
      </c>
      <c r="J598" s="6">
        <f t="shared" si="2"/>
        <v>8.230025128</v>
      </c>
      <c r="K598" s="8">
        <f t="shared" si="11"/>
        <v>1603.418243</v>
      </c>
      <c r="L598" s="6">
        <f t="shared" si="12"/>
        <v>14.19276974</v>
      </c>
      <c r="M598" s="8">
        <f t="shared" si="3"/>
        <v>179.8005914</v>
      </c>
      <c r="N598" s="29">
        <f t="shared" si="14"/>
        <v>5.45534765</v>
      </c>
      <c r="O598" s="9"/>
      <c r="P598" s="10">
        <f t="shared" si="15"/>
        <v>7.382545881</v>
      </c>
      <c r="Q598" s="10"/>
      <c r="R598" s="31">
        <f t="shared" si="16"/>
        <v>0.2036970333</v>
      </c>
      <c r="S598" s="7">
        <f t="shared" si="4"/>
        <v>1.003369025</v>
      </c>
      <c r="T598" s="7">
        <f t="shared" si="13"/>
        <v>4.470010217</v>
      </c>
      <c r="U598" s="13">
        <f t="shared" si="5"/>
        <v>0.1879788073</v>
      </c>
      <c r="V598" s="13">
        <f t="shared" si="6"/>
        <v>0.06926614317</v>
      </c>
      <c r="W598" s="13">
        <f t="shared" si="7"/>
        <v>0.1187126641</v>
      </c>
      <c r="X598" s="13">
        <f t="shared" si="8"/>
        <v>-0.00009730482255</v>
      </c>
      <c r="Y598" s="14"/>
      <c r="Z598" s="30"/>
      <c r="AA598" s="30"/>
    </row>
    <row r="599" ht="12.75" customHeight="1">
      <c r="A599" s="4">
        <v>1920.03</v>
      </c>
      <c r="B599" s="5">
        <v>8.67</v>
      </c>
      <c r="C599" s="6">
        <v>0.525</v>
      </c>
      <c r="D599" s="6">
        <f t="shared" si="9"/>
        <v>1.095</v>
      </c>
      <c r="E599" s="5">
        <v>0.8975</v>
      </c>
      <c r="F599" s="5">
        <v>19.7</v>
      </c>
      <c r="G599" s="6">
        <f t="shared" si="10"/>
        <v>1920.208333</v>
      </c>
      <c r="H599" s="7">
        <f>H597*10/12+H609*2/12</f>
        <v>4.99</v>
      </c>
      <c r="I599" s="6">
        <f t="shared" si="1"/>
        <v>134.098934</v>
      </c>
      <c r="J599" s="6">
        <f t="shared" si="2"/>
        <v>8.120177665</v>
      </c>
      <c r="K599" s="8">
        <f t="shared" si="11"/>
        <v>1707.400022</v>
      </c>
      <c r="L599" s="6">
        <f t="shared" si="12"/>
        <v>13.88163706</v>
      </c>
      <c r="M599" s="8">
        <f t="shared" si="3"/>
        <v>176.7464267</v>
      </c>
      <c r="N599" s="29">
        <f t="shared" si="14"/>
        <v>5.798822728</v>
      </c>
      <c r="O599" s="9"/>
      <c r="P599" s="10">
        <f t="shared" si="15"/>
        <v>7.856327311</v>
      </c>
      <c r="Q599" s="10"/>
      <c r="R599" s="31">
        <f t="shared" si="16"/>
        <v>0.19179384</v>
      </c>
      <c r="S599" s="7">
        <f t="shared" si="4"/>
        <v>1.003377715</v>
      </c>
      <c r="T599" s="7">
        <f t="shared" si="13"/>
        <v>4.439536088</v>
      </c>
      <c r="U599" s="13">
        <f t="shared" si="5"/>
        <v>0.1860158496</v>
      </c>
      <c r="V599" s="13">
        <f t="shared" si="6"/>
        <v>0.07088525265</v>
      </c>
      <c r="W599" s="13">
        <f t="shared" si="7"/>
        <v>0.115130597</v>
      </c>
      <c r="X599" s="13">
        <f t="shared" si="8"/>
        <v>-0.00009781760432</v>
      </c>
      <c r="Y599" s="14"/>
      <c r="Z599" s="30"/>
      <c r="AA599" s="30"/>
    </row>
    <row r="600" ht="12.75" customHeight="1">
      <c r="A600" s="4">
        <v>1920.04</v>
      </c>
      <c r="B600" s="5">
        <v>8.6</v>
      </c>
      <c r="C600" s="6">
        <v>0.5233</v>
      </c>
      <c r="D600" s="6">
        <f t="shared" si="9"/>
        <v>0.4533</v>
      </c>
      <c r="E600" s="5">
        <v>0.8867</v>
      </c>
      <c r="F600" s="5">
        <v>20.3</v>
      </c>
      <c r="G600" s="6">
        <f t="shared" si="10"/>
        <v>1920.291667</v>
      </c>
      <c r="H600" s="7">
        <f>H597*9/12+H609*3/12</f>
        <v>5</v>
      </c>
      <c r="I600" s="6">
        <f t="shared" si="1"/>
        <v>129.0847291</v>
      </c>
      <c r="J600" s="6">
        <f t="shared" si="2"/>
        <v>7.854655665</v>
      </c>
      <c r="K600" s="8">
        <f t="shared" si="11"/>
        <v>1651.891251</v>
      </c>
      <c r="L600" s="6">
        <f t="shared" si="12"/>
        <v>13.30923596</v>
      </c>
      <c r="M600" s="8">
        <f t="shared" si="3"/>
        <v>170.3176711</v>
      </c>
      <c r="N600" s="29">
        <f t="shared" si="14"/>
        <v>5.599858726</v>
      </c>
      <c r="O600" s="9"/>
      <c r="P600" s="10">
        <f t="shared" si="15"/>
        <v>7.596115368</v>
      </c>
      <c r="Q600" s="10"/>
      <c r="R600" s="31">
        <f t="shared" si="16"/>
        <v>0.2000270235</v>
      </c>
      <c r="S600" s="7">
        <f t="shared" si="4"/>
        <v>1.003386405</v>
      </c>
      <c r="T600" s="7">
        <f t="shared" si="13"/>
        <v>4.322870544</v>
      </c>
      <c r="U600" s="13">
        <f t="shared" si="5"/>
        <v>0.1969643438</v>
      </c>
      <c r="V600" s="13">
        <f t="shared" si="6"/>
        <v>0.07336446569</v>
      </c>
      <c r="W600" s="13">
        <f t="shared" si="7"/>
        <v>0.1235998781</v>
      </c>
      <c r="X600" s="13">
        <f t="shared" si="8"/>
        <v>-0.00009833035864</v>
      </c>
      <c r="Y600" s="14"/>
      <c r="Z600" s="30"/>
      <c r="AA600" s="30"/>
    </row>
    <row r="601" ht="12.75" customHeight="1">
      <c r="A601" s="4">
        <v>1920.05</v>
      </c>
      <c r="B601" s="5">
        <v>8.06</v>
      </c>
      <c r="C601" s="6">
        <v>0.5217</v>
      </c>
      <c r="D601" s="6">
        <f t="shared" si="9"/>
        <v>-0.0183</v>
      </c>
      <c r="E601" s="5">
        <v>0.8758</v>
      </c>
      <c r="F601" s="5">
        <v>20.6</v>
      </c>
      <c r="G601" s="6">
        <f t="shared" si="10"/>
        <v>1920.375</v>
      </c>
      <c r="H601" s="7">
        <f>H597*8/12+H609*4/12</f>
        <v>5.01</v>
      </c>
      <c r="I601" s="6">
        <f t="shared" si="1"/>
        <v>119.2175728</v>
      </c>
      <c r="J601" s="6">
        <f t="shared" si="2"/>
        <v>7.716601456</v>
      </c>
      <c r="K601" s="8">
        <f t="shared" si="11"/>
        <v>1533.850795</v>
      </c>
      <c r="L601" s="6">
        <f t="shared" si="12"/>
        <v>12.95418738</v>
      </c>
      <c r="M601" s="8">
        <f t="shared" si="3"/>
        <v>166.6683035</v>
      </c>
      <c r="N601" s="29">
        <f t="shared" si="14"/>
        <v>5.188950462</v>
      </c>
      <c r="O601" s="9"/>
      <c r="P601" s="10">
        <f t="shared" si="15"/>
        <v>7.050218772</v>
      </c>
      <c r="Q601" s="10"/>
      <c r="R601" s="31">
        <f t="shared" si="16"/>
        <v>0.2176673789</v>
      </c>
      <c r="S601" s="7">
        <f t="shared" si="4"/>
        <v>1.003395095</v>
      </c>
      <c r="T601" s="7">
        <f t="shared" si="13"/>
        <v>4.274341921</v>
      </c>
      <c r="U601" s="13">
        <f t="shared" si="5"/>
        <v>0.199584564</v>
      </c>
      <c r="V601" s="13">
        <f t="shared" si="6"/>
        <v>0.07546887767</v>
      </c>
      <c r="W601" s="13">
        <f t="shared" si="7"/>
        <v>0.1241156863</v>
      </c>
      <c r="X601" s="13">
        <f t="shared" si="8"/>
        <v>-0.00009884308552</v>
      </c>
      <c r="Y601" s="14"/>
      <c r="Z601" s="30"/>
      <c r="AA601" s="30"/>
    </row>
    <row r="602" ht="12.75" customHeight="1">
      <c r="A602" s="4">
        <v>1920.06</v>
      </c>
      <c r="B602" s="5">
        <v>7.92</v>
      </c>
      <c r="C602" s="6">
        <v>0.52</v>
      </c>
      <c r="D602" s="6">
        <f t="shared" si="9"/>
        <v>0.38</v>
      </c>
      <c r="E602" s="5">
        <v>0.865</v>
      </c>
      <c r="F602" s="5">
        <v>20.9</v>
      </c>
      <c r="G602" s="6">
        <f t="shared" si="10"/>
        <v>1920.458333</v>
      </c>
      <c r="H602" s="7">
        <f>H597*7/12+H609*5/12</f>
        <v>5.02</v>
      </c>
      <c r="I602" s="6">
        <f t="shared" si="1"/>
        <v>115.4652632</v>
      </c>
      <c r="J602" s="6">
        <f t="shared" si="2"/>
        <v>7.581052632</v>
      </c>
      <c r="K602" s="8">
        <f t="shared" si="11"/>
        <v>1493.701796</v>
      </c>
      <c r="L602" s="6">
        <f t="shared" si="12"/>
        <v>12.61078947</v>
      </c>
      <c r="M602" s="8">
        <f t="shared" si="3"/>
        <v>163.1378856</v>
      </c>
      <c r="N602" s="29">
        <f t="shared" si="14"/>
        <v>5.04363968</v>
      </c>
      <c r="O602" s="9"/>
      <c r="P602" s="10">
        <f t="shared" si="15"/>
        <v>6.864445335</v>
      </c>
      <c r="Q602" s="10"/>
      <c r="R602" s="31">
        <f t="shared" si="16"/>
        <v>0.2257060923</v>
      </c>
      <c r="S602" s="7">
        <f t="shared" si="4"/>
        <v>1.003403785</v>
      </c>
      <c r="T602" s="7">
        <f t="shared" si="13"/>
        <v>4.227291226</v>
      </c>
      <c r="U602" s="13">
        <f t="shared" si="5"/>
        <v>0.1911761957</v>
      </c>
      <c r="V602" s="13">
        <f t="shared" si="6"/>
        <v>0.07755777997</v>
      </c>
      <c r="W602" s="13">
        <f t="shared" si="7"/>
        <v>0.1136184158</v>
      </c>
      <c r="X602" s="13">
        <f t="shared" si="8"/>
        <v>-0.00009935578497</v>
      </c>
      <c r="Y602" s="14"/>
      <c r="Z602" s="30"/>
      <c r="AA602" s="30"/>
    </row>
    <row r="603" ht="12.75" customHeight="1">
      <c r="A603" s="4">
        <v>1920.07</v>
      </c>
      <c r="B603" s="5">
        <v>7.91</v>
      </c>
      <c r="C603" s="6">
        <v>0.5183</v>
      </c>
      <c r="D603" s="6">
        <f t="shared" si="9"/>
        <v>0.5083</v>
      </c>
      <c r="E603" s="5">
        <v>0.8542</v>
      </c>
      <c r="F603" s="5">
        <v>20.8</v>
      </c>
      <c r="G603" s="6">
        <f t="shared" si="10"/>
        <v>1920.541667</v>
      </c>
      <c r="H603" s="7">
        <f>H597*6/12+H609*6/12</f>
        <v>5.03</v>
      </c>
      <c r="I603" s="6">
        <f t="shared" si="1"/>
        <v>115.8738942</v>
      </c>
      <c r="J603" s="6">
        <f t="shared" si="2"/>
        <v>7.592596635</v>
      </c>
      <c r="K603" s="8">
        <f t="shared" si="11"/>
        <v>1507.173056</v>
      </c>
      <c r="L603" s="6">
        <f t="shared" si="12"/>
        <v>12.51320865</v>
      </c>
      <c r="M603" s="8">
        <f t="shared" si="3"/>
        <v>162.7594469</v>
      </c>
      <c r="N603" s="29">
        <f t="shared" si="14"/>
        <v>5.08059292</v>
      </c>
      <c r="O603" s="9"/>
      <c r="P603" s="10">
        <f t="shared" si="15"/>
        <v>6.926495759</v>
      </c>
      <c r="Q603" s="10"/>
      <c r="R603" s="31">
        <f t="shared" si="16"/>
        <v>0.2236472675</v>
      </c>
      <c r="S603" s="7">
        <f t="shared" si="4"/>
        <v>1.003412475</v>
      </c>
      <c r="T603" s="7">
        <f t="shared" si="13"/>
        <v>4.26207271</v>
      </c>
      <c r="U603" s="13">
        <f t="shared" si="5"/>
        <v>0.1894198441</v>
      </c>
      <c r="V603" s="13">
        <f t="shared" si="6"/>
        <v>0.07822460781</v>
      </c>
      <c r="W603" s="13">
        <f t="shared" si="7"/>
        <v>0.1111952363</v>
      </c>
      <c r="X603" s="13">
        <f t="shared" si="8"/>
        <v>-0.00009986845702</v>
      </c>
      <c r="Y603" s="14"/>
      <c r="Z603" s="30"/>
      <c r="AA603" s="30"/>
    </row>
    <row r="604" ht="12.75" customHeight="1">
      <c r="A604" s="4">
        <v>1920.08</v>
      </c>
      <c r="B604" s="5">
        <v>7.6</v>
      </c>
      <c r="C604" s="6">
        <v>0.5167</v>
      </c>
      <c r="D604" s="6">
        <f t="shared" si="9"/>
        <v>0.2067</v>
      </c>
      <c r="E604" s="5">
        <v>0.8433</v>
      </c>
      <c r="F604" s="5">
        <v>20.3</v>
      </c>
      <c r="G604" s="6">
        <f t="shared" si="10"/>
        <v>1920.625</v>
      </c>
      <c r="H604" s="7">
        <f>H597*5/12+H609*7/12</f>
        <v>5.04</v>
      </c>
      <c r="I604" s="6">
        <f t="shared" si="1"/>
        <v>114.0748768</v>
      </c>
      <c r="J604" s="6">
        <f t="shared" si="2"/>
        <v>7.75559064</v>
      </c>
      <c r="K604" s="8">
        <f t="shared" si="11"/>
        <v>1492.179638</v>
      </c>
      <c r="L604" s="6">
        <f t="shared" si="12"/>
        <v>12.65780837</v>
      </c>
      <c r="M604" s="8">
        <f t="shared" si="3"/>
        <v>165.573038</v>
      </c>
      <c r="N604" s="29">
        <f t="shared" si="14"/>
        <v>5.020701078</v>
      </c>
      <c r="O604" s="9"/>
      <c r="P604" s="10">
        <f t="shared" si="15"/>
        <v>6.857875484</v>
      </c>
      <c r="Q604" s="10"/>
      <c r="R604" s="31">
        <f t="shared" si="16"/>
        <v>0.2243164347</v>
      </c>
      <c r="S604" s="7">
        <f t="shared" si="4"/>
        <v>1.003421164</v>
      </c>
      <c r="T604" s="7">
        <f t="shared" si="13"/>
        <v>4.381952317</v>
      </c>
      <c r="U604" s="13">
        <f t="shared" si="5"/>
        <v>0.190257974</v>
      </c>
      <c r="V604" s="13">
        <f t="shared" si="6"/>
        <v>0.07614687651</v>
      </c>
      <c r="W604" s="13">
        <f t="shared" si="7"/>
        <v>0.1141110975</v>
      </c>
      <c r="X604" s="13">
        <f t="shared" si="8"/>
        <v>-0.0001003811017</v>
      </c>
      <c r="Y604" s="14"/>
      <c r="Z604" s="30"/>
      <c r="AA604" s="30"/>
    </row>
    <row r="605" ht="12.75" customHeight="1">
      <c r="A605" s="4">
        <v>1920.09</v>
      </c>
      <c r="B605" s="5">
        <v>7.87</v>
      </c>
      <c r="C605" s="6">
        <v>0.515</v>
      </c>
      <c r="D605" s="6">
        <f t="shared" si="9"/>
        <v>0.785</v>
      </c>
      <c r="E605" s="5">
        <v>0.8325</v>
      </c>
      <c r="F605" s="5">
        <v>20.0</v>
      </c>
      <c r="G605" s="6">
        <f t="shared" si="10"/>
        <v>1920.708333</v>
      </c>
      <c r="H605" s="7">
        <f>H597*4/12+H609*8/12</f>
        <v>5.05</v>
      </c>
      <c r="I605" s="6">
        <f t="shared" si="1"/>
        <v>119.89945</v>
      </c>
      <c r="J605" s="6">
        <f t="shared" si="2"/>
        <v>7.846025</v>
      </c>
      <c r="K605" s="8">
        <f t="shared" si="11"/>
        <v>1576.92178</v>
      </c>
      <c r="L605" s="6">
        <f t="shared" si="12"/>
        <v>12.6831375</v>
      </c>
      <c r="M605" s="8">
        <f t="shared" si="3"/>
        <v>166.8090701</v>
      </c>
      <c r="N605" s="29">
        <f t="shared" si="14"/>
        <v>5.29716277</v>
      </c>
      <c r="O605" s="9"/>
      <c r="P605" s="10">
        <f t="shared" si="15"/>
        <v>7.247345271</v>
      </c>
      <c r="Q605" s="10"/>
      <c r="R605" s="31">
        <f t="shared" si="16"/>
        <v>0.2132697127</v>
      </c>
      <c r="S605" s="7">
        <f t="shared" si="4"/>
        <v>1.003429853</v>
      </c>
      <c r="T605" s="7">
        <f t="shared" si="13"/>
        <v>4.462897851</v>
      </c>
      <c r="U605" s="13">
        <f t="shared" si="5"/>
        <v>0.1833924621</v>
      </c>
      <c r="V605" s="13">
        <f t="shared" si="6"/>
        <v>0.07378895808</v>
      </c>
      <c r="W605" s="13">
        <f t="shared" si="7"/>
        <v>0.109603504</v>
      </c>
      <c r="X605" s="13">
        <f t="shared" si="8"/>
        <v>-0.000100893719</v>
      </c>
      <c r="Y605" s="14"/>
      <c r="Z605" s="30"/>
      <c r="AA605" s="30"/>
    </row>
    <row r="606" ht="12.75" customHeight="1">
      <c r="A606" s="4">
        <v>1920.1</v>
      </c>
      <c r="B606" s="5">
        <v>7.88</v>
      </c>
      <c r="C606" s="6">
        <v>0.5133</v>
      </c>
      <c r="D606" s="6">
        <f t="shared" si="9"/>
        <v>0.5233</v>
      </c>
      <c r="E606" s="5">
        <v>0.8217</v>
      </c>
      <c r="F606" s="5">
        <v>19.9</v>
      </c>
      <c r="G606" s="6">
        <f t="shared" si="10"/>
        <v>1920.791667</v>
      </c>
      <c r="H606" s="7">
        <f>H597*3/12+H609*9/12</f>
        <v>5.06</v>
      </c>
      <c r="I606" s="6">
        <f t="shared" si="1"/>
        <v>120.6550754</v>
      </c>
      <c r="J606" s="6">
        <f t="shared" si="2"/>
        <v>7.859422613</v>
      </c>
      <c r="K606" s="8">
        <f t="shared" si="11"/>
        <v>1595.473741</v>
      </c>
      <c r="L606" s="6">
        <f t="shared" si="12"/>
        <v>12.58150704</v>
      </c>
      <c r="M606" s="8">
        <f t="shared" si="3"/>
        <v>166.3706565</v>
      </c>
      <c r="N606" s="29">
        <f t="shared" si="14"/>
        <v>5.351177393</v>
      </c>
      <c r="O606" s="9"/>
      <c r="P606" s="10">
        <f t="shared" si="15"/>
        <v>7.332765891</v>
      </c>
      <c r="Q606" s="10"/>
      <c r="R606" s="31">
        <f t="shared" si="16"/>
        <v>0.2139375631</v>
      </c>
      <c r="S606" s="7">
        <f t="shared" si="4"/>
        <v>1.003438542</v>
      </c>
      <c r="T606" s="7">
        <f t="shared" si="13"/>
        <v>4.500708477</v>
      </c>
      <c r="U606" s="13">
        <f t="shared" si="5"/>
        <v>0.1658686854</v>
      </c>
      <c r="V606" s="13">
        <f t="shared" si="6"/>
        <v>0.0737911899</v>
      </c>
      <c r="W606" s="13">
        <f t="shared" si="7"/>
        <v>0.09207749545</v>
      </c>
      <c r="X606" s="13">
        <f t="shared" si="8"/>
        <v>-0.0001014063089</v>
      </c>
      <c r="Y606" s="14"/>
      <c r="Z606" s="30"/>
      <c r="AA606" s="30"/>
    </row>
    <row r="607" ht="12.75" customHeight="1">
      <c r="A607" s="4">
        <v>1920.11</v>
      </c>
      <c r="B607" s="5">
        <v>7.48</v>
      </c>
      <c r="C607" s="6">
        <v>0.5117</v>
      </c>
      <c r="D607" s="6">
        <f t="shared" si="9"/>
        <v>0.1117</v>
      </c>
      <c r="E607" s="5">
        <v>0.8108</v>
      </c>
      <c r="F607" s="5">
        <v>19.8</v>
      </c>
      <c r="G607" s="6">
        <f t="shared" si="10"/>
        <v>1920.875</v>
      </c>
      <c r="H607" s="7">
        <f>H597*2/12+H609*10/12</f>
        <v>5.07</v>
      </c>
      <c r="I607" s="6">
        <f t="shared" si="1"/>
        <v>115.1088889</v>
      </c>
      <c r="J607" s="6">
        <f t="shared" si="2"/>
        <v>7.874494444</v>
      </c>
      <c r="K607" s="8">
        <f t="shared" si="11"/>
        <v>1530.811459</v>
      </c>
      <c r="L607" s="6">
        <f t="shared" si="12"/>
        <v>12.47731111</v>
      </c>
      <c r="M607" s="8">
        <f t="shared" si="3"/>
        <v>165.9334133</v>
      </c>
      <c r="N607" s="29">
        <f t="shared" si="14"/>
        <v>5.126407931</v>
      </c>
      <c r="O607" s="9"/>
      <c r="P607" s="10">
        <f t="shared" si="15"/>
        <v>7.037251051</v>
      </c>
      <c r="Q607" s="10"/>
      <c r="R607" s="31">
        <f t="shared" si="16"/>
        <v>0.2236893806</v>
      </c>
      <c r="S607" s="7">
        <f t="shared" si="4"/>
        <v>1.003447231</v>
      </c>
      <c r="T607" s="7">
        <f t="shared" si="13"/>
        <v>4.538993365</v>
      </c>
      <c r="U607" s="13">
        <f t="shared" si="5"/>
        <v>0.1631947947</v>
      </c>
      <c r="V607" s="13">
        <f t="shared" si="6"/>
        <v>0.07379410391</v>
      </c>
      <c r="W607" s="13">
        <f t="shared" si="7"/>
        <v>0.08940069079</v>
      </c>
      <c r="X607" s="13">
        <f t="shared" si="8"/>
        <v>-0.0001019188715</v>
      </c>
      <c r="Y607" s="14"/>
      <c r="Z607" s="30"/>
      <c r="AA607" s="30"/>
    </row>
    <row r="608" ht="12.75" customHeight="1">
      <c r="A608" s="4">
        <v>1920.12</v>
      </c>
      <c r="B608" s="5">
        <v>6.81</v>
      </c>
      <c r="C608" s="6">
        <v>0.51</v>
      </c>
      <c r="D608" s="6">
        <f t="shared" si="9"/>
        <v>-0.16</v>
      </c>
      <c r="E608" s="5">
        <v>0.8</v>
      </c>
      <c r="F608" s="5">
        <v>19.4</v>
      </c>
      <c r="G608" s="6">
        <f t="shared" si="10"/>
        <v>1920.958333</v>
      </c>
      <c r="H608" s="7">
        <f>H597*1/12+H609*11/12</f>
        <v>5.08</v>
      </c>
      <c r="I608" s="6">
        <f t="shared" si="1"/>
        <v>106.9591237</v>
      </c>
      <c r="J608" s="6">
        <f t="shared" si="2"/>
        <v>8.010154639</v>
      </c>
      <c r="K608" s="8">
        <f t="shared" si="11"/>
        <v>1431.306394</v>
      </c>
      <c r="L608" s="6">
        <f t="shared" si="12"/>
        <v>12.56494845</v>
      </c>
      <c r="M608" s="8">
        <f t="shared" si="3"/>
        <v>168.1417203</v>
      </c>
      <c r="N608" s="29">
        <f t="shared" si="14"/>
        <v>4.784241045</v>
      </c>
      <c r="O608" s="9"/>
      <c r="P608" s="10">
        <f t="shared" si="15"/>
        <v>6.582424981</v>
      </c>
      <c r="Q608" s="10"/>
      <c r="R608" s="31">
        <f t="shared" si="16"/>
        <v>0.2353400609</v>
      </c>
      <c r="S608" s="7">
        <f t="shared" si="4"/>
        <v>1.003455919</v>
      </c>
      <c r="T608" s="7">
        <f t="shared" si="13"/>
        <v>4.648550432</v>
      </c>
      <c r="U608" s="13">
        <f t="shared" si="5"/>
        <v>0.1657335851</v>
      </c>
      <c r="V608" s="13">
        <f t="shared" si="6"/>
        <v>0.0734756585</v>
      </c>
      <c r="W608" s="13">
        <f t="shared" si="7"/>
        <v>0.09225792658</v>
      </c>
      <c r="X608" s="13">
        <f t="shared" si="8"/>
        <v>-0.0001024314068</v>
      </c>
      <c r="Y608" s="14"/>
      <c r="Z608" s="30"/>
      <c r="AA608" s="30"/>
    </row>
    <row r="609" ht="12.75" customHeight="1">
      <c r="A609" s="4">
        <v>1921.01</v>
      </c>
      <c r="B609" s="5">
        <v>7.11</v>
      </c>
      <c r="C609" s="6">
        <v>0.5058</v>
      </c>
      <c r="D609" s="6">
        <f t="shared" si="9"/>
        <v>0.8058</v>
      </c>
      <c r="E609" s="5">
        <v>0.7575</v>
      </c>
      <c r="F609" s="5">
        <v>19.0</v>
      </c>
      <c r="G609" s="6">
        <f t="shared" si="10"/>
        <v>1921.041667</v>
      </c>
      <c r="H609" s="7">
        <v>5.09</v>
      </c>
      <c r="I609" s="6">
        <f t="shared" si="1"/>
        <v>114.0219474</v>
      </c>
      <c r="J609" s="6">
        <f t="shared" si="2"/>
        <v>8.111434737</v>
      </c>
      <c r="K609" s="8">
        <f t="shared" si="11"/>
        <v>1534.865211</v>
      </c>
      <c r="L609" s="6">
        <f t="shared" si="12"/>
        <v>12.14790789</v>
      </c>
      <c r="M609" s="8">
        <f t="shared" si="3"/>
        <v>163.5246691</v>
      </c>
      <c r="N609" s="29">
        <f t="shared" si="14"/>
        <v>5.122184147</v>
      </c>
      <c r="O609" s="9"/>
      <c r="P609" s="10">
        <f t="shared" si="15"/>
        <v>7.060922716</v>
      </c>
      <c r="Q609" s="10"/>
      <c r="R609" s="31">
        <f t="shared" si="16"/>
        <v>0.2192079629</v>
      </c>
      <c r="S609" s="7">
        <f t="shared" si="4"/>
        <v>1.009375061</v>
      </c>
      <c r="T609" s="7">
        <f t="shared" si="13"/>
        <v>4.762817877</v>
      </c>
      <c r="U609" s="13">
        <f t="shared" si="5"/>
        <v>0.1631167364</v>
      </c>
      <c r="V609" s="13">
        <f t="shared" si="6"/>
        <v>0.07247153869</v>
      </c>
      <c r="W609" s="13">
        <f t="shared" si="7"/>
        <v>0.09064519773</v>
      </c>
      <c r="X609" s="13">
        <f t="shared" si="8"/>
        <v>-0.0008929947762</v>
      </c>
      <c r="Y609" s="14"/>
      <c r="Z609" s="30"/>
      <c r="AA609" s="30"/>
    </row>
    <row r="610" ht="12.75" customHeight="1">
      <c r="A610" s="4">
        <v>1921.02</v>
      </c>
      <c r="B610" s="5">
        <v>7.06</v>
      </c>
      <c r="C610" s="6">
        <v>0.5017</v>
      </c>
      <c r="D610" s="6">
        <f t="shared" si="9"/>
        <v>0.4517</v>
      </c>
      <c r="E610" s="5">
        <v>0.715</v>
      </c>
      <c r="F610" s="5">
        <v>18.4</v>
      </c>
      <c r="G610" s="6">
        <f t="shared" si="10"/>
        <v>1921.125</v>
      </c>
      <c r="H610" s="7">
        <f>H609*11/12+H621*1/12</f>
        <v>5.024166667</v>
      </c>
      <c r="I610" s="6">
        <f t="shared" si="1"/>
        <v>116.9120652</v>
      </c>
      <c r="J610" s="6">
        <f t="shared" si="2"/>
        <v>8.308042935</v>
      </c>
      <c r="K610" s="8">
        <f t="shared" si="11"/>
        <v>1583.08913</v>
      </c>
      <c r="L610" s="6">
        <f t="shared" si="12"/>
        <v>11.84024457</v>
      </c>
      <c r="M610" s="8">
        <f t="shared" si="3"/>
        <v>160.3270153</v>
      </c>
      <c r="N610" s="29">
        <f t="shared" si="14"/>
        <v>5.274857191</v>
      </c>
      <c r="O610" s="9"/>
      <c r="P610" s="10">
        <f t="shared" si="15"/>
        <v>7.285788402</v>
      </c>
      <c r="Q610" s="10"/>
      <c r="R610" s="31">
        <f t="shared" si="16"/>
        <v>0.2141431784</v>
      </c>
      <c r="S610" s="7">
        <f t="shared" si="4"/>
        <v>1.009335682</v>
      </c>
      <c r="T610" s="7">
        <f t="shared" si="13"/>
        <v>4.964234897</v>
      </c>
      <c r="U610" s="13">
        <f t="shared" si="5"/>
        <v>0.1701049936</v>
      </c>
      <c r="V610" s="13">
        <f t="shared" si="6"/>
        <v>0.06943390595</v>
      </c>
      <c r="W610" s="13">
        <f t="shared" si="7"/>
        <v>0.1006710876</v>
      </c>
      <c r="X610" s="13">
        <f t="shared" si="8"/>
        <v>-0.0008864210673</v>
      </c>
      <c r="Y610" s="14"/>
      <c r="Z610" s="30"/>
      <c r="AA610" s="30"/>
    </row>
    <row r="611" ht="12.75" customHeight="1">
      <c r="A611" s="4">
        <v>1921.03</v>
      </c>
      <c r="B611" s="5">
        <v>6.88</v>
      </c>
      <c r="C611" s="6">
        <v>0.4975</v>
      </c>
      <c r="D611" s="6">
        <f t="shared" si="9"/>
        <v>0.3175</v>
      </c>
      <c r="E611" s="5">
        <v>0.6725</v>
      </c>
      <c r="F611" s="5">
        <v>18.3</v>
      </c>
      <c r="G611" s="6">
        <f t="shared" si="10"/>
        <v>1921.208333</v>
      </c>
      <c r="H611" s="7">
        <f>H609*10/12+H621*2/12</f>
        <v>4.958333333</v>
      </c>
      <c r="I611" s="6">
        <f t="shared" si="1"/>
        <v>114.5538798</v>
      </c>
      <c r="J611" s="6">
        <f t="shared" si="2"/>
        <v>8.283510929</v>
      </c>
      <c r="K611" s="8">
        <f t="shared" si="11"/>
        <v>1560.504438</v>
      </c>
      <c r="L611" s="6">
        <f t="shared" si="12"/>
        <v>11.19730874</v>
      </c>
      <c r="M611" s="8">
        <f t="shared" si="3"/>
        <v>152.5347724</v>
      </c>
      <c r="N611" s="29">
        <f t="shared" si="14"/>
        <v>5.192348159</v>
      </c>
      <c r="O611" s="9"/>
      <c r="P611" s="10">
        <f t="shared" si="15"/>
        <v>7.18664315</v>
      </c>
      <c r="Q611" s="10"/>
      <c r="R611" s="31">
        <f t="shared" si="16"/>
        <v>0.2160920578</v>
      </c>
      <c r="S611" s="7">
        <f t="shared" si="4"/>
        <v>1.009296369</v>
      </c>
      <c r="T611" s="7">
        <f t="shared" si="13"/>
        <v>5.037959632</v>
      </c>
      <c r="U611" s="13">
        <f t="shared" si="5"/>
        <v>0.1752908484</v>
      </c>
      <c r="V611" s="13">
        <f t="shared" si="6"/>
        <v>0.06858640027</v>
      </c>
      <c r="W611" s="13">
        <f t="shared" si="7"/>
        <v>0.1067044482</v>
      </c>
      <c r="X611" s="13">
        <f t="shared" si="8"/>
        <v>-0.0008798543066</v>
      </c>
      <c r="Y611" s="14"/>
      <c r="Z611" s="30"/>
      <c r="AA611" s="30"/>
    </row>
    <row r="612" ht="12.75" customHeight="1">
      <c r="A612" s="4">
        <v>1921.04</v>
      </c>
      <c r="B612" s="5">
        <v>6.91</v>
      </c>
      <c r="C612" s="6">
        <v>0.4933</v>
      </c>
      <c r="D612" s="6">
        <f t="shared" si="9"/>
        <v>0.5233</v>
      </c>
      <c r="E612" s="5">
        <v>0.63</v>
      </c>
      <c r="F612" s="5">
        <v>18.1</v>
      </c>
      <c r="G612" s="6">
        <f t="shared" si="10"/>
        <v>1921.291667</v>
      </c>
      <c r="H612" s="7">
        <f>H609*9/12+H621*3/12</f>
        <v>4.8925</v>
      </c>
      <c r="I612" s="6">
        <f t="shared" si="1"/>
        <v>116.3246961</v>
      </c>
      <c r="J612" s="6">
        <f t="shared" si="2"/>
        <v>8.304337569</v>
      </c>
      <c r="K612" s="8">
        <f t="shared" si="11"/>
        <v>1594.054412</v>
      </c>
      <c r="L612" s="6">
        <f t="shared" si="12"/>
        <v>10.60558011</v>
      </c>
      <c r="M612" s="8">
        <f t="shared" si="3"/>
        <v>145.3334703</v>
      </c>
      <c r="N612" s="29">
        <f t="shared" si="14"/>
        <v>5.297085923</v>
      </c>
      <c r="O612" s="9"/>
      <c r="P612" s="10">
        <f t="shared" si="15"/>
        <v>7.347111245</v>
      </c>
      <c r="Q612" s="10"/>
      <c r="R612" s="31">
        <f t="shared" si="16"/>
        <v>0.2152085818</v>
      </c>
      <c r="S612" s="7">
        <f t="shared" si="4"/>
        <v>1.009257122</v>
      </c>
      <c r="T612" s="7">
        <f t="shared" si="13"/>
        <v>5.140979939</v>
      </c>
      <c r="U612" s="13">
        <f t="shared" si="5"/>
        <v>0.1624222384</v>
      </c>
      <c r="V612" s="13">
        <f t="shared" si="6"/>
        <v>0.06715965299</v>
      </c>
      <c r="W612" s="13">
        <f t="shared" si="7"/>
        <v>0.09526258544</v>
      </c>
      <c r="X612" s="13">
        <f t="shared" si="8"/>
        <v>-0.0008732945254</v>
      </c>
      <c r="Y612" s="14"/>
      <c r="Z612" s="30"/>
      <c r="AA612" s="30"/>
    </row>
    <row r="613" ht="12.75" customHeight="1">
      <c r="A613" s="4">
        <v>1921.05</v>
      </c>
      <c r="B613" s="5">
        <v>7.12</v>
      </c>
      <c r="C613" s="6">
        <v>0.4892</v>
      </c>
      <c r="D613" s="6">
        <f t="shared" si="9"/>
        <v>0.6992</v>
      </c>
      <c r="E613" s="5">
        <v>0.5875</v>
      </c>
      <c r="F613" s="5">
        <v>17.7</v>
      </c>
      <c r="G613" s="6">
        <f t="shared" si="10"/>
        <v>1921.375</v>
      </c>
      <c r="H613" s="7">
        <f>H609*8/12+H621*4/12</f>
        <v>4.826666667</v>
      </c>
      <c r="I613" s="6">
        <f t="shared" si="1"/>
        <v>122.5685876</v>
      </c>
      <c r="J613" s="6">
        <f t="shared" si="2"/>
        <v>8.421425989</v>
      </c>
      <c r="K613" s="8">
        <f t="shared" si="11"/>
        <v>1689.234433</v>
      </c>
      <c r="L613" s="6">
        <f t="shared" si="12"/>
        <v>10.11362994</v>
      </c>
      <c r="M613" s="8">
        <f t="shared" si="3"/>
        <v>139.3855659</v>
      </c>
      <c r="N613" s="29">
        <f t="shared" si="14"/>
        <v>5.609469225</v>
      </c>
      <c r="O613" s="9"/>
      <c r="P613" s="10">
        <f t="shared" si="15"/>
        <v>7.795301223</v>
      </c>
      <c r="Q613" s="10"/>
      <c r="R613" s="31">
        <f t="shared" si="16"/>
        <v>0.2029534232</v>
      </c>
      <c r="S613" s="7">
        <f t="shared" si="4"/>
        <v>1.009217941</v>
      </c>
      <c r="T613" s="7">
        <f t="shared" si="13"/>
        <v>5.305826453</v>
      </c>
      <c r="U613" s="13">
        <f t="shared" si="5"/>
        <v>0.1461292802</v>
      </c>
      <c r="V613" s="13">
        <f t="shared" si="6"/>
        <v>0.0652301751</v>
      </c>
      <c r="W613" s="13">
        <f t="shared" si="7"/>
        <v>0.08089910513</v>
      </c>
      <c r="X613" s="13">
        <f t="shared" si="8"/>
        <v>-0.0008667417552</v>
      </c>
      <c r="Y613" s="14"/>
      <c r="Z613" s="30"/>
      <c r="AA613" s="30"/>
    </row>
    <row r="614" ht="12.75" customHeight="1">
      <c r="A614" s="4">
        <v>1921.06</v>
      </c>
      <c r="B614" s="5">
        <v>6.55</v>
      </c>
      <c r="C614" s="6">
        <v>0.485</v>
      </c>
      <c r="D614" s="6">
        <f t="shared" si="9"/>
        <v>-0.085</v>
      </c>
      <c r="E614" s="5">
        <v>0.545</v>
      </c>
      <c r="F614" s="5">
        <v>17.6</v>
      </c>
      <c r="G614" s="6">
        <f t="shared" si="10"/>
        <v>1921.458333</v>
      </c>
      <c r="H614" s="7">
        <f>H609*7/12+H621*5/12</f>
        <v>4.760833333</v>
      </c>
      <c r="I614" s="6">
        <f t="shared" si="1"/>
        <v>113.396875</v>
      </c>
      <c r="J614" s="6">
        <f t="shared" si="2"/>
        <v>8.3965625</v>
      </c>
      <c r="K614" s="8">
        <f t="shared" si="11"/>
        <v>1572.473746</v>
      </c>
      <c r="L614" s="6">
        <f t="shared" si="12"/>
        <v>9.4353125</v>
      </c>
      <c r="M614" s="8">
        <f t="shared" si="3"/>
        <v>130.8394186</v>
      </c>
      <c r="N614" s="29">
        <f t="shared" si="14"/>
        <v>5.216110961</v>
      </c>
      <c r="O614" s="9"/>
      <c r="P614" s="10">
        <f t="shared" si="15"/>
        <v>7.266374103</v>
      </c>
      <c r="Q614" s="10"/>
      <c r="R614" s="31">
        <f t="shared" si="16"/>
        <v>0.2164477504</v>
      </c>
      <c r="S614" s="7">
        <f t="shared" si="4"/>
        <v>1.009178827</v>
      </c>
      <c r="T614" s="7">
        <f t="shared" si="13"/>
        <v>5.385159882</v>
      </c>
      <c r="U614" s="13">
        <f t="shared" si="5"/>
        <v>0.1527441874</v>
      </c>
      <c r="V614" s="13">
        <f t="shared" si="6"/>
        <v>0.06510461009</v>
      </c>
      <c r="W614" s="13">
        <f t="shared" si="7"/>
        <v>0.0876395773</v>
      </c>
      <c r="X614" s="13">
        <f t="shared" si="8"/>
        <v>-0.0008601960275</v>
      </c>
      <c r="Y614" s="14"/>
      <c r="Z614" s="30"/>
      <c r="AA614" s="30"/>
    </row>
    <row r="615" ht="12.75" customHeight="1">
      <c r="A615" s="4">
        <v>1921.07</v>
      </c>
      <c r="B615" s="5">
        <v>6.53</v>
      </c>
      <c r="C615" s="6">
        <v>0.4808</v>
      </c>
      <c r="D615" s="6">
        <f t="shared" si="9"/>
        <v>0.4608</v>
      </c>
      <c r="E615" s="5">
        <v>0.5025</v>
      </c>
      <c r="F615" s="5">
        <v>17.7</v>
      </c>
      <c r="G615" s="6">
        <f t="shared" si="10"/>
        <v>1921.541667</v>
      </c>
      <c r="H615" s="7">
        <f>H609*6/12+H621*6/12</f>
        <v>4.695</v>
      </c>
      <c r="I615" s="6">
        <f t="shared" si="1"/>
        <v>112.4119209</v>
      </c>
      <c r="J615" s="6">
        <f t="shared" si="2"/>
        <v>8.276822599</v>
      </c>
      <c r="K615" s="8">
        <f t="shared" si="11"/>
        <v>1568.379948</v>
      </c>
      <c r="L615" s="6">
        <f t="shared" si="12"/>
        <v>8.650381356</v>
      </c>
      <c r="M615" s="8">
        <f t="shared" si="3"/>
        <v>120.6908</v>
      </c>
      <c r="N615" s="29">
        <f t="shared" si="14"/>
        <v>5.197779362</v>
      </c>
      <c r="O615" s="9"/>
      <c r="P615" s="10">
        <f t="shared" si="15"/>
        <v>7.259080472</v>
      </c>
      <c r="Q615" s="10"/>
      <c r="R615" s="31">
        <f t="shared" si="16"/>
        <v>0.2172313713</v>
      </c>
      <c r="S615" s="7">
        <f t="shared" si="4"/>
        <v>1.009139779</v>
      </c>
      <c r="T615" s="7">
        <f t="shared" si="13"/>
        <v>5.403885438</v>
      </c>
      <c r="U615" s="13">
        <f t="shared" si="5"/>
        <v>0.1574080316</v>
      </c>
      <c r="V615" s="13">
        <f t="shared" si="6"/>
        <v>0.06479152339</v>
      </c>
      <c r="W615" s="13">
        <f t="shared" si="7"/>
        <v>0.09261650824</v>
      </c>
      <c r="X615" s="13">
        <f t="shared" si="8"/>
        <v>-0.0008536573742</v>
      </c>
      <c r="Y615" s="14"/>
      <c r="Z615" s="30"/>
      <c r="AA615" s="30"/>
    </row>
    <row r="616" ht="12.75" customHeight="1">
      <c r="A616" s="4">
        <v>1921.08</v>
      </c>
      <c r="B616" s="5">
        <v>6.45</v>
      </c>
      <c r="C616" s="6">
        <v>0.4767</v>
      </c>
      <c r="D616" s="6">
        <f t="shared" si="9"/>
        <v>0.3967</v>
      </c>
      <c r="E616" s="5">
        <v>0.46</v>
      </c>
      <c r="F616" s="5">
        <v>17.7</v>
      </c>
      <c r="G616" s="6">
        <f t="shared" si="10"/>
        <v>1921.625</v>
      </c>
      <c r="H616" s="7">
        <f>H609*5/12+H621*7/12</f>
        <v>4.629166667</v>
      </c>
      <c r="I616" s="6">
        <f t="shared" si="1"/>
        <v>111.0347458</v>
      </c>
      <c r="J616" s="6">
        <f t="shared" si="2"/>
        <v>8.206242373</v>
      </c>
      <c r="K616" s="8">
        <f t="shared" si="11"/>
        <v>1558.70667</v>
      </c>
      <c r="L616" s="6">
        <f t="shared" si="12"/>
        <v>7.918757062</v>
      </c>
      <c r="M616" s="8">
        <f t="shared" si="3"/>
        <v>111.1635765</v>
      </c>
      <c r="N616" s="29">
        <f t="shared" si="14"/>
        <v>5.161294823</v>
      </c>
      <c r="O616" s="9"/>
      <c r="P616" s="10">
        <f t="shared" si="15"/>
        <v>7.227560202</v>
      </c>
      <c r="Q616" s="10"/>
      <c r="R616" s="31">
        <f t="shared" si="16"/>
        <v>0.2158515787</v>
      </c>
      <c r="S616" s="7">
        <f t="shared" si="4"/>
        <v>1.009100799</v>
      </c>
      <c r="T616" s="7">
        <f t="shared" si="13"/>
        <v>5.453275758</v>
      </c>
      <c r="U616" s="13">
        <f t="shared" si="5"/>
        <v>0.155204383</v>
      </c>
      <c r="V616" s="13">
        <f t="shared" si="6"/>
        <v>0.06388255626</v>
      </c>
      <c r="W616" s="13">
        <f t="shared" si="7"/>
        <v>0.09132182675</v>
      </c>
      <c r="X616" s="13">
        <f t="shared" si="8"/>
        <v>-0.0008471258273</v>
      </c>
      <c r="Y616" s="14"/>
      <c r="Z616" s="30"/>
      <c r="AA616" s="30"/>
    </row>
    <row r="617" ht="12.75" customHeight="1">
      <c r="A617" s="4">
        <v>1921.09</v>
      </c>
      <c r="B617" s="5">
        <v>6.61</v>
      </c>
      <c r="C617" s="6">
        <v>0.4725</v>
      </c>
      <c r="D617" s="6">
        <f t="shared" si="9"/>
        <v>0.6325</v>
      </c>
      <c r="E617" s="5">
        <v>0.4175</v>
      </c>
      <c r="F617" s="5">
        <v>17.5</v>
      </c>
      <c r="G617" s="6">
        <f t="shared" si="10"/>
        <v>1921.708333</v>
      </c>
      <c r="H617" s="7">
        <f>H609*4/12+H621*8/12</f>
        <v>4.563333333</v>
      </c>
      <c r="I617" s="6">
        <f t="shared" si="1"/>
        <v>115.0895429</v>
      </c>
      <c r="J617" s="6">
        <f t="shared" si="2"/>
        <v>8.2269</v>
      </c>
      <c r="K617" s="8">
        <f t="shared" si="11"/>
        <v>1625.252052</v>
      </c>
      <c r="L617" s="6">
        <f t="shared" si="12"/>
        <v>7.269271429</v>
      </c>
      <c r="M617" s="8">
        <f t="shared" si="3"/>
        <v>102.6539685</v>
      </c>
      <c r="N617" s="29">
        <f t="shared" si="14"/>
        <v>5.377524425</v>
      </c>
      <c r="O617" s="9"/>
      <c r="P617" s="10">
        <f t="shared" si="15"/>
        <v>7.550587579</v>
      </c>
      <c r="Q617" s="10"/>
      <c r="R617" s="31">
        <f t="shared" si="16"/>
        <v>0.2064012363</v>
      </c>
      <c r="S617" s="7">
        <f t="shared" si="4"/>
        <v>1.009061886</v>
      </c>
      <c r="T617" s="7">
        <f t="shared" si="13"/>
        <v>5.565795266</v>
      </c>
      <c r="U617" s="13">
        <f t="shared" si="5"/>
        <v>0.1334204967</v>
      </c>
      <c r="V617" s="13">
        <f t="shared" si="6"/>
        <v>0.06247978838</v>
      </c>
      <c r="W617" s="13">
        <f t="shared" si="7"/>
        <v>0.07094070836</v>
      </c>
      <c r="X617" s="13">
        <f t="shared" si="8"/>
        <v>-0.0008406014189</v>
      </c>
      <c r="Y617" s="14"/>
      <c r="Z617" s="30"/>
      <c r="AA617" s="30"/>
    </row>
    <row r="618" ht="12.75" customHeight="1">
      <c r="A618" s="4">
        <v>1921.1</v>
      </c>
      <c r="B618" s="5">
        <v>6.7</v>
      </c>
      <c r="C618" s="6">
        <v>0.4683</v>
      </c>
      <c r="D618" s="6">
        <f t="shared" si="9"/>
        <v>0.5583</v>
      </c>
      <c r="E618" s="5">
        <v>0.375</v>
      </c>
      <c r="F618" s="5">
        <v>17.5</v>
      </c>
      <c r="G618" s="6">
        <f t="shared" si="10"/>
        <v>1921.791667</v>
      </c>
      <c r="H618" s="7">
        <f>H609*3/12+H621*9/12</f>
        <v>4.4975</v>
      </c>
      <c r="I618" s="6">
        <f t="shared" si="1"/>
        <v>116.6565714</v>
      </c>
      <c r="J618" s="6">
        <f t="shared" si="2"/>
        <v>8.153772</v>
      </c>
      <c r="K618" s="8">
        <f t="shared" si="11"/>
        <v>1656.976431</v>
      </c>
      <c r="L618" s="6">
        <f t="shared" si="12"/>
        <v>6.529285714</v>
      </c>
      <c r="M618" s="8">
        <f t="shared" si="3"/>
        <v>92.74121818</v>
      </c>
      <c r="N618" s="29">
        <f t="shared" si="14"/>
        <v>5.479257678</v>
      </c>
      <c r="O618" s="9"/>
      <c r="P618" s="10">
        <f t="shared" si="15"/>
        <v>7.714162099</v>
      </c>
      <c r="Q618" s="10"/>
      <c r="R618" s="31">
        <f t="shared" si="16"/>
        <v>0.2036068699</v>
      </c>
      <c r="S618" s="7">
        <f t="shared" si="4"/>
        <v>1.00902304</v>
      </c>
      <c r="T618" s="7">
        <f t="shared" si="13"/>
        <v>5.616231866</v>
      </c>
      <c r="U618" s="13">
        <f t="shared" si="5"/>
        <v>0.1166417079</v>
      </c>
      <c r="V618" s="13">
        <f t="shared" si="6"/>
        <v>0.06229699797</v>
      </c>
      <c r="W618" s="13">
        <f t="shared" si="7"/>
        <v>0.05434470993</v>
      </c>
      <c r="X618" s="13">
        <f t="shared" si="8"/>
        <v>-0.0008340841814</v>
      </c>
      <c r="Y618" s="14"/>
      <c r="Z618" s="30"/>
      <c r="AA618" s="30"/>
    </row>
    <row r="619" ht="12.75" customHeight="1">
      <c r="A619" s="4">
        <v>1921.11</v>
      </c>
      <c r="B619" s="5">
        <v>7.06</v>
      </c>
      <c r="C619" s="6">
        <v>0.4642</v>
      </c>
      <c r="D619" s="6">
        <f t="shared" si="9"/>
        <v>0.8242</v>
      </c>
      <c r="E619" s="5">
        <v>0.3325</v>
      </c>
      <c r="F619" s="5">
        <v>17.4</v>
      </c>
      <c r="G619" s="6">
        <f t="shared" si="10"/>
        <v>1921.875</v>
      </c>
      <c r="H619" s="7">
        <f>H609*2/12+H621*10/12</f>
        <v>4.431666667</v>
      </c>
      <c r="I619" s="6">
        <f t="shared" si="1"/>
        <v>123.6311494</v>
      </c>
      <c r="J619" s="6">
        <f t="shared" si="2"/>
        <v>8.128835632</v>
      </c>
      <c r="K619" s="8">
        <f t="shared" si="11"/>
        <v>1765.664283</v>
      </c>
      <c r="L619" s="6">
        <f t="shared" si="12"/>
        <v>5.822571839</v>
      </c>
      <c r="M619" s="8">
        <f t="shared" si="3"/>
        <v>83.15628528</v>
      </c>
      <c r="N619" s="29">
        <f t="shared" si="14"/>
        <v>5.838196993</v>
      </c>
      <c r="O619" s="9"/>
      <c r="P619" s="10">
        <f t="shared" si="15"/>
        <v>8.239946079</v>
      </c>
      <c r="Q619" s="10"/>
      <c r="R619" s="31">
        <f t="shared" si="16"/>
        <v>0.1935377083</v>
      </c>
      <c r="S619" s="7">
        <f t="shared" si="4"/>
        <v>1.008984263</v>
      </c>
      <c r="T619" s="7">
        <f t="shared" si="13"/>
        <v>5.699475787</v>
      </c>
      <c r="U619" s="13">
        <f t="shared" si="5"/>
        <v>0.1133200289</v>
      </c>
      <c r="V619" s="13">
        <f t="shared" si="6"/>
        <v>0.06223737527</v>
      </c>
      <c r="W619" s="13">
        <f t="shared" si="7"/>
        <v>0.05108265362</v>
      </c>
      <c r="X619" s="13">
        <f t="shared" si="8"/>
        <v>-0.0008275741474</v>
      </c>
      <c r="Y619" s="14"/>
      <c r="Z619" s="30"/>
      <c r="AA619" s="30"/>
    </row>
    <row r="620" ht="12.75" customHeight="1">
      <c r="A620" s="4">
        <v>1921.12</v>
      </c>
      <c r="B620" s="5">
        <v>7.31</v>
      </c>
      <c r="C620" s="6">
        <v>0.46</v>
      </c>
      <c r="D620" s="6">
        <f t="shared" si="9"/>
        <v>0.71</v>
      </c>
      <c r="E620" s="5">
        <v>0.29</v>
      </c>
      <c r="F620" s="5">
        <v>17.3</v>
      </c>
      <c r="G620" s="6">
        <f t="shared" si="10"/>
        <v>1921.958333</v>
      </c>
      <c r="H620" s="7">
        <f>H609*1/12+H621*11/12</f>
        <v>4.365833333</v>
      </c>
      <c r="I620" s="6">
        <f t="shared" si="1"/>
        <v>128.7489595</v>
      </c>
      <c r="J620" s="6">
        <f t="shared" si="2"/>
        <v>8.101849711</v>
      </c>
      <c r="K620" s="8">
        <f t="shared" si="11"/>
        <v>1848.397721</v>
      </c>
      <c r="L620" s="6">
        <f t="shared" si="12"/>
        <v>5.107687861</v>
      </c>
      <c r="M620" s="8">
        <f t="shared" si="3"/>
        <v>73.32904777</v>
      </c>
      <c r="N620" s="29">
        <f t="shared" si="14"/>
        <v>6.114158849</v>
      </c>
      <c r="O620" s="9"/>
      <c r="P620" s="10">
        <f t="shared" si="15"/>
        <v>8.649852794</v>
      </c>
      <c r="Q620" s="10"/>
      <c r="R620" s="31">
        <f t="shared" si="16"/>
        <v>0.1869675232</v>
      </c>
      <c r="S620" s="7">
        <f t="shared" si="4"/>
        <v>1.008945555</v>
      </c>
      <c r="T620" s="7">
        <f t="shared" si="13"/>
        <v>5.783922311</v>
      </c>
      <c r="U620" s="13">
        <f t="shared" si="5"/>
        <v>0.08705279167</v>
      </c>
      <c r="V620" s="13">
        <f t="shared" si="6"/>
        <v>0.06147104496</v>
      </c>
      <c r="W620" s="13">
        <f t="shared" si="7"/>
        <v>0.02558174671</v>
      </c>
      <c r="X620" s="13">
        <f t="shared" si="8"/>
        <v>-0.0008210713495</v>
      </c>
      <c r="Y620" s="14"/>
      <c r="Z620" s="30"/>
      <c r="AA620" s="30"/>
    </row>
    <row r="621" ht="12.75" customHeight="1">
      <c r="A621" s="4">
        <v>1922.01</v>
      </c>
      <c r="B621" s="5">
        <v>7.3</v>
      </c>
      <c r="C621" s="6">
        <v>0.4642</v>
      </c>
      <c r="D621" s="6">
        <f t="shared" si="9"/>
        <v>0.4542</v>
      </c>
      <c r="E621" s="5">
        <v>0.3233</v>
      </c>
      <c r="F621" s="5">
        <v>16.9</v>
      </c>
      <c r="G621" s="6">
        <f t="shared" si="10"/>
        <v>1922.041667</v>
      </c>
      <c r="H621" s="7">
        <v>4.3</v>
      </c>
      <c r="I621" s="6">
        <f t="shared" si="1"/>
        <v>131.6159763</v>
      </c>
      <c r="J621" s="6">
        <f t="shared" si="2"/>
        <v>8.369333728</v>
      </c>
      <c r="K621" s="8">
        <f t="shared" si="11"/>
        <v>1899.571277</v>
      </c>
      <c r="L621" s="6">
        <f t="shared" si="12"/>
        <v>5.828965089</v>
      </c>
      <c r="M621" s="8">
        <f t="shared" si="3"/>
        <v>84.12758822</v>
      </c>
      <c r="N621" s="29">
        <f t="shared" si="14"/>
        <v>6.28708729</v>
      </c>
      <c r="O621" s="9"/>
      <c r="P621" s="10">
        <f t="shared" si="15"/>
        <v>8.917096473</v>
      </c>
      <c r="Q621" s="10"/>
      <c r="R621" s="31">
        <f t="shared" si="16"/>
        <v>0.1795195618</v>
      </c>
      <c r="S621" s="7">
        <f t="shared" si="4"/>
        <v>1.003180336</v>
      </c>
      <c r="T621" s="7">
        <f t="shared" si="13"/>
        <v>5.973784899</v>
      </c>
      <c r="U621" s="13">
        <f t="shared" si="5"/>
        <v>0.08538647188</v>
      </c>
      <c r="V621" s="13">
        <f t="shared" si="6"/>
        <v>0.06032050633</v>
      </c>
      <c r="W621" s="13">
        <f t="shared" si="7"/>
        <v>0.02506596555</v>
      </c>
      <c r="X621" s="13">
        <f t="shared" si="8"/>
        <v>0.0002438165047</v>
      </c>
      <c r="Y621" s="14"/>
      <c r="Z621" s="30"/>
      <c r="AA621" s="30"/>
    </row>
    <row r="622" ht="12.75" customHeight="1">
      <c r="A622" s="4">
        <v>1922.02</v>
      </c>
      <c r="B622" s="5">
        <v>7.46</v>
      </c>
      <c r="C622" s="6">
        <v>0.4683</v>
      </c>
      <c r="D622" s="6">
        <f t="shared" si="9"/>
        <v>0.6283</v>
      </c>
      <c r="E622" s="5">
        <v>0.3567</v>
      </c>
      <c r="F622" s="5">
        <v>16.9</v>
      </c>
      <c r="G622" s="6">
        <f t="shared" si="10"/>
        <v>1922.125</v>
      </c>
      <c r="H622" s="7">
        <f>H621*11/12+H633*1/12</f>
        <v>4.305</v>
      </c>
      <c r="I622" s="6">
        <f t="shared" si="1"/>
        <v>134.5007101</v>
      </c>
      <c r="J622" s="6">
        <f t="shared" si="2"/>
        <v>8.44325503</v>
      </c>
      <c r="K622" s="8">
        <f t="shared" si="11"/>
        <v>1951.360616</v>
      </c>
      <c r="L622" s="6">
        <f t="shared" si="12"/>
        <v>6.431153254</v>
      </c>
      <c r="M622" s="8">
        <f t="shared" si="3"/>
        <v>93.30433402</v>
      </c>
      <c r="N622" s="29">
        <f t="shared" si="14"/>
        <v>6.461305873</v>
      </c>
      <c r="O622" s="9"/>
      <c r="P622" s="10">
        <f t="shared" si="15"/>
        <v>9.185537869</v>
      </c>
      <c r="Q622" s="10"/>
      <c r="R622" s="31">
        <f t="shared" si="16"/>
        <v>0.1740801068</v>
      </c>
      <c r="S622" s="7">
        <f t="shared" si="4"/>
        <v>1.003184596</v>
      </c>
      <c r="T622" s="7">
        <f t="shared" si="13"/>
        <v>5.992783542</v>
      </c>
      <c r="U622" s="13">
        <f t="shared" si="5"/>
        <v>0.08391675412</v>
      </c>
      <c r="V622" s="13">
        <f t="shared" si="6"/>
        <v>0.06207388043</v>
      </c>
      <c r="W622" s="13">
        <f t="shared" si="7"/>
        <v>0.02184287369</v>
      </c>
      <c r="X622" s="13">
        <f t="shared" si="8"/>
        <v>0.0002412047875</v>
      </c>
      <c r="Y622" s="14"/>
      <c r="Z622" s="30"/>
      <c r="AA622" s="30"/>
    </row>
    <row r="623" ht="12.75" customHeight="1">
      <c r="A623" s="4">
        <v>1922.03</v>
      </c>
      <c r="B623" s="5">
        <v>7.74</v>
      </c>
      <c r="C623" s="6">
        <v>0.4725</v>
      </c>
      <c r="D623" s="6">
        <f t="shared" si="9"/>
        <v>0.7525</v>
      </c>
      <c r="E623" s="5">
        <v>0.39</v>
      </c>
      <c r="F623" s="5">
        <v>16.7</v>
      </c>
      <c r="G623" s="6">
        <f t="shared" si="10"/>
        <v>1922.208333</v>
      </c>
      <c r="H623" s="7">
        <f>H621*10/12+H633*2/12</f>
        <v>4.31</v>
      </c>
      <c r="I623" s="6">
        <f t="shared" si="1"/>
        <v>141.2202395</v>
      </c>
      <c r="J623" s="6">
        <f t="shared" si="2"/>
        <v>8.621002994</v>
      </c>
      <c r="K623" s="8">
        <f t="shared" si="11"/>
        <v>2059.271687</v>
      </c>
      <c r="L623" s="6">
        <f t="shared" si="12"/>
        <v>7.115748503</v>
      </c>
      <c r="M623" s="8">
        <f t="shared" si="3"/>
        <v>103.7617517</v>
      </c>
      <c r="N623" s="29">
        <f t="shared" si="14"/>
        <v>6.821387249</v>
      </c>
      <c r="O623" s="9"/>
      <c r="P623" s="10">
        <f t="shared" si="15"/>
        <v>9.717409146</v>
      </c>
      <c r="Q623" s="10"/>
      <c r="R623" s="31">
        <f t="shared" si="16"/>
        <v>0.1624325731</v>
      </c>
      <c r="S623" s="7">
        <f t="shared" si="4"/>
        <v>1.003188856</v>
      </c>
      <c r="T623" s="7">
        <f t="shared" si="13"/>
        <v>6.083866557</v>
      </c>
      <c r="U623" s="13">
        <f t="shared" si="5"/>
        <v>0.08006147078</v>
      </c>
      <c r="V623" s="13">
        <f t="shared" si="6"/>
        <v>0.06182159587</v>
      </c>
      <c r="W623" s="13">
        <f t="shared" si="7"/>
        <v>0.01823987491</v>
      </c>
      <c r="X623" s="13">
        <f t="shared" si="8"/>
        <v>0.0002385937738</v>
      </c>
      <c r="Y623" s="14"/>
      <c r="Z623" s="30"/>
      <c r="AA623" s="30"/>
    </row>
    <row r="624" ht="12.75" customHeight="1">
      <c r="A624" s="4">
        <v>1922.04</v>
      </c>
      <c r="B624" s="5">
        <v>8.21</v>
      </c>
      <c r="C624" s="6">
        <v>0.4767</v>
      </c>
      <c r="D624" s="6">
        <f t="shared" si="9"/>
        <v>0.9467</v>
      </c>
      <c r="E624" s="5">
        <v>0.4233</v>
      </c>
      <c r="F624" s="5">
        <v>16.7</v>
      </c>
      <c r="G624" s="6">
        <f t="shared" si="10"/>
        <v>1922.291667</v>
      </c>
      <c r="H624" s="7">
        <f>H621*9/12+H633*3/12</f>
        <v>4.315</v>
      </c>
      <c r="I624" s="6">
        <f t="shared" si="1"/>
        <v>149.7956287</v>
      </c>
      <c r="J624" s="6">
        <f t="shared" si="2"/>
        <v>8.697634132</v>
      </c>
      <c r="K624" s="8">
        <f t="shared" si="11"/>
        <v>2194.886966</v>
      </c>
      <c r="L624" s="6">
        <f t="shared" si="12"/>
        <v>7.723323952</v>
      </c>
      <c r="M624" s="8">
        <f t="shared" si="3"/>
        <v>113.1663402</v>
      </c>
      <c r="N624" s="29">
        <f t="shared" si="14"/>
        <v>7.27325339</v>
      </c>
      <c r="O624" s="9"/>
      <c r="P624" s="10">
        <f t="shared" si="15"/>
        <v>10.37861224</v>
      </c>
      <c r="Q624" s="10"/>
      <c r="R624" s="31">
        <f t="shared" si="16"/>
        <v>0.1501186002</v>
      </c>
      <c r="S624" s="7">
        <f t="shared" si="4"/>
        <v>1.003193116</v>
      </c>
      <c r="T624" s="7">
        <f t="shared" si="13"/>
        <v>6.103267132</v>
      </c>
      <c r="U624" s="13">
        <f t="shared" si="5"/>
        <v>0.04591656758</v>
      </c>
      <c r="V624" s="13">
        <f t="shared" si="6"/>
        <v>0.06283656015</v>
      </c>
      <c r="W624" s="13">
        <f t="shared" si="7"/>
        <v>-0.01691999257</v>
      </c>
      <c r="X624" s="13">
        <f t="shared" si="8"/>
        <v>0.0002359834653</v>
      </c>
      <c r="Y624" s="14"/>
      <c r="Z624" s="30"/>
      <c r="AA624" s="30"/>
    </row>
    <row r="625" ht="12.75" customHeight="1">
      <c r="A625" s="4">
        <v>1922.05</v>
      </c>
      <c r="B625" s="5">
        <v>8.53</v>
      </c>
      <c r="C625" s="6">
        <v>0.4808</v>
      </c>
      <c r="D625" s="6">
        <f t="shared" si="9"/>
        <v>0.8008</v>
      </c>
      <c r="E625" s="5">
        <v>0.4567</v>
      </c>
      <c r="F625" s="5">
        <v>16.7</v>
      </c>
      <c r="G625" s="6">
        <f t="shared" si="10"/>
        <v>1922.375</v>
      </c>
      <c r="H625" s="7">
        <f>H621*8/12+H633*4/12</f>
        <v>4.32</v>
      </c>
      <c r="I625" s="6">
        <f t="shared" si="1"/>
        <v>155.6341916</v>
      </c>
      <c r="J625" s="6">
        <f t="shared" si="2"/>
        <v>8.772440719</v>
      </c>
      <c r="K625" s="8">
        <f t="shared" si="11"/>
        <v>2291.14831</v>
      </c>
      <c r="L625" s="6">
        <f t="shared" si="12"/>
        <v>8.332723952</v>
      </c>
      <c r="M625" s="8">
        <f t="shared" si="3"/>
        <v>122.6691012</v>
      </c>
      <c r="N625" s="29">
        <f t="shared" si="14"/>
        <v>7.593467259</v>
      </c>
      <c r="O625" s="9"/>
      <c r="P625" s="10">
        <f t="shared" si="15"/>
        <v>10.85130801</v>
      </c>
      <c r="Q625" s="10"/>
      <c r="R625" s="31">
        <f t="shared" si="16"/>
        <v>0.1442706925</v>
      </c>
      <c r="S625" s="7">
        <f t="shared" si="4"/>
        <v>1.003197376</v>
      </c>
      <c r="T625" s="7">
        <f t="shared" si="13"/>
        <v>6.122755571</v>
      </c>
      <c r="U625" s="13">
        <f t="shared" si="5"/>
        <v>0.03045795046</v>
      </c>
      <c r="V625" s="13">
        <f t="shared" si="6"/>
        <v>0.06462922234</v>
      </c>
      <c r="W625" s="13">
        <f t="shared" si="7"/>
        <v>-0.03417127188</v>
      </c>
      <c r="X625" s="13">
        <f t="shared" si="8"/>
        <v>0.0002333738638</v>
      </c>
      <c r="Y625" s="14"/>
      <c r="Z625" s="30"/>
      <c r="AA625" s="30"/>
    </row>
    <row r="626" ht="12.75" customHeight="1">
      <c r="A626" s="4">
        <v>1922.06</v>
      </c>
      <c r="B626" s="5">
        <v>8.45</v>
      </c>
      <c r="C626" s="6">
        <v>0.485</v>
      </c>
      <c r="D626" s="6">
        <f t="shared" si="9"/>
        <v>0.405</v>
      </c>
      <c r="E626" s="5">
        <v>0.49</v>
      </c>
      <c r="F626" s="5">
        <v>16.7</v>
      </c>
      <c r="G626" s="6">
        <f t="shared" si="10"/>
        <v>1922.458333</v>
      </c>
      <c r="H626" s="7">
        <f>H621*7/12+H633*5/12</f>
        <v>4.325</v>
      </c>
      <c r="I626" s="6">
        <f t="shared" si="1"/>
        <v>154.1745509</v>
      </c>
      <c r="J626" s="6">
        <f t="shared" si="2"/>
        <v>8.849071856</v>
      </c>
      <c r="K626" s="8">
        <f t="shared" si="11"/>
        <v>2280.516272</v>
      </c>
      <c r="L626" s="6">
        <f t="shared" si="12"/>
        <v>8.940299401</v>
      </c>
      <c r="M626" s="8">
        <f t="shared" si="3"/>
        <v>132.2429554</v>
      </c>
      <c r="N626" s="29">
        <f t="shared" si="14"/>
        <v>7.557987352</v>
      </c>
      <c r="O626" s="9"/>
      <c r="P626" s="10">
        <f t="shared" si="15"/>
        <v>10.81561769</v>
      </c>
      <c r="Q626" s="10"/>
      <c r="R626" s="31">
        <f t="shared" si="16"/>
        <v>0.145879818</v>
      </c>
      <c r="S626" s="7">
        <f t="shared" si="4"/>
        <v>1.003201636</v>
      </c>
      <c r="T626" s="7">
        <f t="shared" si="13"/>
        <v>6.142332322</v>
      </c>
      <c r="U626" s="13">
        <f t="shared" si="5"/>
        <v>0.01808728816</v>
      </c>
      <c r="V626" s="13">
        <f t="shared" si="6"/>
        <v>0.06565809847</v>
      </c>
      <c r="W626" s="13">
        <f t="shared" si="7"/>
        <v>-0.04757081031</v>
      </c>
      <c r="X626" s="13">
        <f t="shared" si="8"/>
        <v>0.000230764971</v>
      </c>
      <c r="Y626" s="14"/>
      <c r="Z626" s="30"/>
      <c r="AA626" s="30"/>
    </row>
    <row r="627" ht="12.75" customHeight="1">
      <c r="A627" s="4">
        <v>1922.07</v>
      </c>
      <c r="B627" s="5">
        <v>8.51</v>
      </c>
      <c r="C627" s="6">
        <v>0.4892</v>
      </c>
      <c r="D627" s="6">
        <f t="shared" si="9"/>
        <v>0.5492</v>
      </c>
      <c r="E627" s="5">
        <v>0.5233</v>
      </c>
      <c r="F627" s="5">
        <v>16.8</v>
      </c>
      <c r="G627" s="6">
        <f t="shared" si="10"/>
        <v>1922.541667</v>
      </c>
      <c r="H627" s="7">
        <f>H621*6/12+H633*6/12</f>
        <v>4.33</v>
      </c>
      <c r="I627" s="6">
        <f t="shared" si="1"/>
        <v>154.3450595</v>
      </c>
      <c r="J627" s="6">
        <f t="shared" si="2"/>
        <v>8.87257381</v>
      </c>
      <c r="K627" s="8">
        <f t="shared" si="11"/>
        <v>2293.975162</v>
      </c>
      <c r="L627" s="6">
        <f t="shared" si="12"/>
        <v>9.491042262</v>
      </c>
      <c r="M627" s="8">
        <f t="shared" si="3"/>
        <v>141.0619509</v>
      </c>
      <c r="N627" s="29">
        <f t="shared" si="14"/>
        <v>7.602095046</v>
      </c>
      <c r="O627" s="9"/>
      <c r="P627" s="10">
        <f t="shared" si="15"/>
        <v>10.89205879</v>
      </c>
      <c r="Q627" s="10"/>
      <c r="R627" s="31">
        <f t="shared" si="16"/>
        <v>0.1456932746</v>
      </c>
      <c r="S627" s="7">
        <f t="shared" si="4"/>
        <v>1.003205896</v>
      </c>
      <c r="T627" s="7">
        <f t="shared" si="13"/>
        <v>6.125319274</v>
      </c>
      <c r="U627" s="13">
        <f t="shared" si="5"/>
        <v>0.02356749578</v>
      </c>
      <c r="V627" s="13">
        <f t="shared" si="6"/>
        <v>0.06654056752</v>
      </c>
      <c r="W627" s="13">
        <f t="shared" si="7"/>
        <v>-0.04297307174</v>
      </c>
      <c r="X627" s="13">
        <f t="shared" si="8"/>
        <v>0.0002281567887</v>
      </c>
      <c r="Y627" s="14"/>
      <c r="Z627" s="30"/>
      <c r="AA627" s="30"/>
    </row>
    <row r="628" ht="12.75" customHeight="1">
      <c r="A628" s="4">
        <v>1922.08</v>
      </c>
      <c r="B628" s="5">
        <v>8.83</v>
      </c>
      <c r="C628" s="6">
        <v>0.4933</v>
      </c>
      <c r="D628" s="6">
        <f t="shared" si="9"/>
        <v>0.8133</v>
      </c>
      <c r="E628" s="5">
        <v>0.5567</v>
      </c>
      <c r="F628" s="5">
        <v>16.6</v>
      </c>
      <c r="G628" s="6">
        <f t="shared" si="10"/>
        <v>1922.625</v>
      </c>
      <c r="H628" s="7">
        <f>H621*5/12+H633*7/12</f>
        <v>4.335</v>
      </c>
      <c r="I628" s="6">
        <f t="shared" si="1"/>
        <v>162.0783735</v>
      </c>
      <c r="J628" s="6">
        <f t="shared" si="2"/>
        <v>9.054729518</v>
      </c>
      <c r="K628" s="8">
        <f t="shared" si="11"/>
        <v>2420.127395</v>
      </c>
      <c r="L628" s="6">
        <f t="shared" si="12"/>
        <v>10.21846325</v>
      </c>
      <c r="M628" s="8">
        <f t="shared" si="3"/>
        <v>152.5803987</v>
      </c>
      <c r="N628" s="29">
        <f t="shared" si="14"/>
        <v>8.02003069</v>
      </c>
      <c r="O628" s="9"/>
      <c r="P628" s="10">
        <f t="shared" si="15"/>
        <v>11.50171956</v>
      </c>
      <c r="Q628" s="10"/>
      <c r="R628" s="31">
        <f t="shared" si="16"/>
        <v>0.1364824358</v>
      </c>
      <c r="S628" s="7">
        <f t="shared" si="4"/>
        <v>1.003210155</v>
      </c>
      <c r="T628" s="7">
        <f t="shared" si="13"/>
        <v>6.218992027</v>
      </c>
      <c r="U628" s="13">
        <f t="shared" si="5"/>
        <v>0.06193612577</v>
      </c>
      <c r="V628" s="13">
        <f t="shared" si="6"/>
        <v>0.06629371583</v>
      </c>
      <c r="W628" s="13">
        <f t="shared" si="7"/>
        <v>-0.004357590065</v>
      </c>
      <c r="X628" s="13">
        <f t="shared" si="8"/>
        <v>0.0002255493186</v>
      </c>
      <c r="Y628" s="14"/>
      <c r="Z628" s="30"/>
      <c r="AA628" s="30"/>
    </row>
    <row r="629" ht="12.75" customHeight="1">
      <c r="A629" s="4">
        <v>1922.09</v>
      </c>
      <c r="B629" s="5">
        <v>9.06</v>
      </c>
      <c r="C629" s="6">
        <v>0.4975</v>
      </c>
      <c r="D629" s="6">
        <f t="shared" si="9"/>
        <v>0.7275</v>
      </c>
      <c r="E629" s="5">
        <v>0.59</v>
      </c>
      <c r="F629" s="5">
        <v>16.6</v>
      </c>
      <c r="G629" s="6">
        <f t="shared" si="10"/>
        <v>1922.708333</v>
      </c>
      <c r="H629" s="7">
        <f>H621*4/12+H633*8/12</f>
        <v>4.34</v>
      </c>
      <c r="I629" s="6">
        <f t="shared" si="1"/>
        <v>166.3001205</v>
      </c>
      <c r="J629" s="6">
        <f t="shared" si="2"/>
        <v>9.131822289</v>
      </c>
      <c r="K629" s="8">
        <f t="shared" si="11"/>
        <v>2494.528726</v>
      </c>
      <c r="L629" s="6">
        <f t="shared" si="12"/>
        <v>10.8296988</v>
      </c>
      <c r="M629" s="8">
        <f t="shared" si="3"/>
        <v>162.4472349</v>
      </c>
      <c r="N629" s="29">
        <f t="shared" si="14"/>
        <v>8.265083002</v>
      </c>
      <c r="O629" s="9"/>
      <c r="P629" s="10">
        <f t="shared" si="15"/>
        <v>11.86154331</v>
      </c>
      <c r="Q629" s="10"/>
      <c r="R629" s="31">
        <f t="shared" si="16"/>
        <v>0.131706425</v>
      </c>
      <c r="S629" s="7">
        <f t="shared" si="4"/>
        <v>1.003214415</v>
      </c>
      <c r="T629" s="7">
        <f t="shared" si="13"/>
        <v>6.238955957</v>
      </c>
      <c r="U629" s="13">
        <f t="shared" si="5"/>
        <v>0.0699861537</v>
      </c>
      <c r="V629" s="13">
        <f t="shared" si="6"/>
        <v>0.06732747841</v>
      </c>
      <c r="W629" s="13">
        <f t="shared" si="7"/>
        <v>0.00265867529</v>
      </c>
      <c r="X629" s="13">
        <f t="shared" si="8"/>
        <v>0.0002229425625</v>
      </c>
      <c r="Y629" s="14"/>
      <c r="Z629" s="30"/>
      <c r="AA629" s="30"/>
    </row>
    <row r="630" ht="12.75" customHeight="1">
      <c r="A630" s="4">
        <v>1922.1</v>
      </c>
      <c r="B630" s="5">
        <v>9.26</v>
      </c>
      <c r="C630" s="6">
        <v>0.5017</v>
      </c>
      <c r="D630" s="6">
        <f t="shared" si="9"/>
        <v>0.7017</v>
      </c>
      <c r="E630" s="5">
        <v>0.6233</v>
      </c>
      <c r="F630" s="5">
        <v>16.7</v>
      </c>
      <c r="G630" s="6">
        <f t="shared" si="10"/>
        <v>1922.791667</v>
      </c>
      <c r="H630" s="7">
        <f>H621*3/12+H633*9/12</f>
        <v>4.345</v>
      </c>
      <c r="I630" s="6">
        <f t="shared" si="1"/>
        <v>168.9534132</v>
      </c>
      <c r="J630" s="6">
        <f t="shared" si="2"/>
        <v>9.153771856</v>
      </c>
      <c r="K630" s="8">
        <f t="shared" si="11"/>
        <v>2545.770884</v>
      </c>
      <c r="L630" s="6">
        <f t="shared" si="12"/>
        <v>11.37242575</v>
      </c>
      <c r="M630" s="8">
        <f t="shared" si="3"/>
        <v>171.3584225</v>
      </c>
      <c r="N630" s="29">
        <f t="shared" si="14"/>
        <v>8.432151999</v>
      </c>
      <c r="O630" s="9"/>
      <c r="P630" s="10">
        <f t="shared" si="15"/>
        <v>12.10747182</v>
      </c>
      <c r="Q630" s="10"/>
      <c r="R630" s="31">
        <f t="shared" si="16"/>
        <v>0.1298924866</v>
      </c>
      <c r="S630" s="7">
        <f t="shared" si="4"/>
        <v>1.003218675</v>
      </c>
      <c r="T630" s="7">
        <f t="shared" si="13"/>
        <v>6.221531447</v>
      </c>
      <c r="U630" s="13">
        <f t="shared" si="5"/>
        <v>0.05353926211</v>
      </c>
      <c r="V630" s="13">
        <f t="shared" si="6"/>
        <v>0.06900726449</v>
      </c>
      <c r="W630" s="13">
        <f t="shared" si="7"/>
        <v>-0.01546800239</v>
      </c>
      <c r="X630" s="13">
        <f t="shared" si="8"/>
        <v>0.0002203365222</v>
      </c>
      <c r="Y630" s="14"/>
      <c r="Z630" s="30"/>
      <c r="AA630" s="30"/>
    </row>
    <row r="631" ht="12.75" customHeight="1">
      <c r="A631" s="4">
        <v>1922.11</v>
      </c>
      <c r="B631" s="5">
        <v>8.8</v>
      </c>
      <c r="C631" s="6">
        <v>0.5058</v>
      </c>
      <c r="D631" s="6">
        <f t="shared" si="9"/>
        <v>0.0458</v>
      </c>
      <c r="E631" s="5">
        <v>0.6567</v>
      </c>
      <c r="F631" s="5">
        <v>16.8</v>
      </c>
      <c r="G631" s="6">
        <f t="shared" si="10"/>
        <v>1922.875</v>
      </c>
      <c r="H631" s="7">
        <f>H621*2/12+H633*10/12</f>
        <v>4.35</v>
      </c>
      <c r="I631" s="6">
        <f t="shared" si="1"/>
        <v>159.6047619</v>
      </c>
      <c r="J631" s="6">
        <f t="shared" si="2"/>
        <v>9.173646429</v>
      </c>
      <c r="K631" s="8">
        <f t="shared" si="11"/>
        <v>2416.425421</v>
      </c>
      <c r="L631" s="6">
        <f t="shared" si="12"/>
        <v>11.91050536</v>
      </c>
      <c r="M631" s="8">
        <f t="shared" si="3"/>
        <v>180.3257471</v>
      </c>
      <c r="N631" s="29">
        <f t="shared" si="14"/>
        <v>7.998253772</v>
      </c>
      <c r="O631" s="9"/>
      <c r="P631" s="10">
        <f t="shared" si="15"/>
        <v>11.49176716</v>
      </c>
      <c r="Q631" s="10"/>
      <c r="R631" s="31">
        <f t="shared" si="16"/>
        <v>0.1369059804</v>
      </c>
      <c r="S631" s="7">
        <f t="shared" si="4"/>
        <v>1.003222935</v>
      </c>
      <c r="T631" s="7">
        <f t="shared" si="13"/>
        <v>6.204404411</v>
      </c>
      <c r="U631" s="13">
        <f t="shared" si="5"/>
        <v>0.05945750984</v>
      </c>
      <c r="V631" s="13">
        <f t="shared" si="6"/>
        <v>0.07068911848</v>
      </c>
      <c r="W631" s="13">
        <f t="shared" si="7"/>
        <v>-0.01123160864</v>
      </c>
      <c r="X631" s="13">
        <f t="shared" si="8"/>
        <v>0.0002177311995</v>
      </c>
      <c r="Y631" s="14"/>
      <c r="Z631" s="30"/>
      <c r="AA631" s="30"/>
    </row>
    <row r="632" ht="12.75" customHeight="1">
      <c r="A632" s="4">
        <v>1922.12</v>
      </c>
      <c r="B632" s="5">
        <v>8.78</v>
      </c>
      <c r="C632" s="6">
        <v>0.51</v>
      </c>
      <c r="D632" s="6">
        <f t="shared" si="9"/>
        <v>0.49</v>
      </c>
      <c r="E632" s="5">
        <v>0.69</v>
      </c>
      <c r="F632" s="5">
        <v>16.9</v>
      </c>
      <c r="G632" s="6">
        <f t="shared" si="10"/>
        <v>1922.958333</v>
      </c>
      <c r="H632" s="7">
        <f>H621*1/12+H633*11/12</f>
        <v>4.355</v>
      </c>
      <c r="I632" s="6">
        <f t="shared" si="1"/>
        <v>158.2997633</v>
      </c>
      <c r="J632" s="6">
        <f t="shared" si="2"/>
        <v>9.195088757</v>
      </c>
      <c r="K632" s="8">
        <f t="shared" si="11"/>
        <v>2408.268848</v>
      </c>
      <c r="L632" s="6">
        <f t="shared" si="12"/>
        <v>12.4404142</v>
      </c>
      <c r="M632" s="8">
        <f t="shared" si="3"/>
        <v>189.2603081</v>
      </c>
      <c r="N632" s="29">
        <f t="shared" si="14"/>
        <v>7.964679865</v>
      </c>
      <c r="O632" s="9"/>
      <c r="P632" s="10">
        <f t="shared" si="15"/>
        <v>11.44971328</v>
      </c>
      <c r="Q632" s="10"/>
      <c r="R632" s="31">
        <f t="shared" si="16"/>
        <v>0.1390405134</v>
      </c>
      <c r="S632" s="7">
        <f t="shared" si="4"/>
        <v>1.003227194</v>
      </c>
      <c r="T632" s="7">
        <f t="shared" si="13"/>
        <v>6.187570027</v>
      </c>
      <c r="U632" s="13">
        <f t="shared" si="5"/>
        <v>0.05775405784</v>
      </c>
      <c r="V632" s="13">
        <f t="shared" si="6"/>
        <v>0.07237318041</v>
      </c>
      <c r="W632" s="13">
        <f t="shared" si="7"/>
        <v>-0.01461912257</v>
      </c>
      <c r="X632" s="13">
        <f t="shared" si="8"/>
        <v>0.0002151265961</v>
      </c>
      <c r="Y632" s="14"/>
      <c r="Z632" s="30"/>
      <c r="AA632" s="30"/>
    </row>
    <row r="633" ht="12.75" customHeight="1">
      <c r="A633" s="4">
        <v>1923.01</v>
      </c>
      <c r="B633" s="5">
        <v>8.9</v>
      </c>
      <c r="C633" s="6">
        <v>0.5117</v>
      </c>
      <c r="D633" s="6">
        <f t="shared" si="9"/>
        <v>0.6317</v>
      </c>
      <c r="E633" s="5">
        <v>0.7142</v>
      </c>
      <c r="F633" s="5">
        <v>16.8</v>
      </c>
      <c r="G633" s="6">
        <f t="shared" si="10"/>
        <v>1923.041667</v>
      </c>
      <c r="H633" s="7">
        <v>4.36</v>
      </c>
      <c r="I633" s="6">
        <f t="shared" si="1"/>
        <v>161.4184524</v>
      </c>
      <c r="J633" s="6">
        <f t="shared" si="2"/>
        <v>9.280654167</v>
      </c>
      <c r="K633" s="8">
        <f t="shared" si="11"/>
        <v>2467.480356</v>
      </c>
      <c r="L633" s="6">
        <f t="shared" si="12"/>
        <v>12.95337738</v>
      </c>
      <c r="M633" s="8">
        <f t="shared" si="3"/>
        <v>198.0083674</v>
      </c>
      <c r="N633" s="29">
        <f t="shared" si="14"/>
        <v>8.154200483</v>
      </c>
      <c r="O633" s="9"/>
      <c r="P633" s="10">
        <f t="shared" si="15"/>
        <v>11.72595361</v>
      </c>
      <c r="Q633" s="10"/>
      <c r="R633" s="31">
        <f t="shared" si="16"/>
        <v>0.1344148699</v>
      </c>
      <c r="S633" s="7">
        <f t="shared" si="4"/>
        <v>1.005645522</v>
      </c>
      <c r="T633" s="7">
        <f t="shared" si="13"/>
        <v>6.244488152</v>
      </c>
      <c r="U633" s="13">
        <f t="shared" si="5"/>
        <v>0.06153938951</v>
      </c>
      <c r="V633" s="13">
        <f t="shared" si="6"/>
        <v>0.07361798583</v>
      </c>
      <c r="W633" s="13">
        <f t="shared" si="7"/>
        <v>-0.01207859631</v>
      </c>
      <c r="X633" s="13">
        <f t="shared" si="8"/>
        <v>-0.0001541647035</v>
      </c>
      <c r="Y633" s="14"/>
      <c r="Z633" s="30"/>
      <c r="AA633" s="30"/>
    </row>
    <row r="634" ht="12.75" customHeight="1">
      <c r="A634" s="4">
        <v>1923.02</v>
      </c>
      <c r="B634" s="5">
        <v>9.28</v>
      </c>
      <c r="C634" s="6">
        <v>0.5133</v>
      </c>
      <c r="D634" s="6">
        <f t="shared" si="9"/>
        <v>0.8933</v>
      </c>
      <c r="E634" s="5">
        <v>0.7383</v>
      </c>
      <c r="F634" s="5">
        <v>16.8</v>
      </c>
      <c r="G634" s="6">
        <f t="shared" si="10"/>
        <v>1923.125</v>
      </c>
      <c r="H634" s="7">
        <f>H633*11/12+H645*1/12</f>
        <v>4.335</v>
      </c>
      <c r="I634" s="6">
        <f t="shared" si="1"/>
        <v>168.3104762</v>
      </c>
      <c r="J634" s="6">
        <f t="shared" si="2"/>
        <v>9.309673214</v>
      </c>
      <c r="K634" s="8">
        <f t="shared" si="11"/>
        <v>2584.692604</v>
      </c>
      <c r="L634" s="6">
        <f t="shared" si="12"/>
        <v>13.39047679</v>
      </c>
      <c r="M634" s="8">
        <f t="shared" si="3"/>
        <v>205.6334644</v>
      </c>
      <c r="N634" s="29">
        <f t="shared" si="14"/>
        <v>8.533360579</v>
      </c>
      <c r="O634" s="9"/>
      <c r="P634" s="10">
        <f t="shared" si="15"/>
        <v>12.27202008</v>
      </c>
      <c r="Q634" s="10"/>
      <c r="R634" s="31">
        <f t="shared" si="16"/>
        <v>0.1292158155</v>
      </c>
      <c r="S634" s="7">
        <f t="shared" si="4"/>
        <v>1.00562702</v>
      </c>
      <c r="T634" s="7">
        <f t="shared" si="13"/>
        <v>6.279741549</v>
      </c>
      <c r="U634" s="13">
        <f t="shared" si="5"/>
        <v>0.04569585724</v>
      </c>
      <c r="V634" s="13">
        <f t="shared" si="6"/>
        <v>0.07513108654</v>
      </c>
      <c r="W634" s="13">
        <f t="shared" si="7"/>
        <v>-0.0294352293</v>
      </c>
      <c r="X634" s="13">
        <f t="shared" si="8"/>
        <v>-0.0001535394056</v>
      </c>
      <c r="Y634" s="14"/>
      <c r="Z634" s="30"/>
      <c r="AA634" s="30"/>
    </row>
    <row r="635" ht="12.75" customHeight="1">
      <c r="A635" s="4">
        <v>1923.03</v>
      </c>
      <c r="B635" s="5">
        <v>9.43</v>
      </c>
      <c r="C635" s="6">
        <v>0.515</v>
      </c>
      <c r="D635" s="6">
        <f t="shared" si="9"/>
        <v>0.665</v>
      </c>
      <c r="E635" s="5">
        <v>0.7625</v>
      </c>
      <c r="F635" s="5">
        <v>16.8</v>
      </c>
      <c r="G635" s="6">
        <f t="shared" si="10"/>
        <v>1923.208333</v>
      </c>
      <c r="H635" s="7">
        <f>H633*10/12+H645*2/12</f>
        <v>4.31</v>
      </c>
      <c r="I635" s="6">
        <f t="shared" si="1"/>
        <v>171.0310119</v>
      </c>
      <c r="J635" s="6">
        <f t="shared" si="2"/>
        <v>9.340505952</v>
      </c>
      <c r="K635" s="8">
        <f t="shared" si="11"/>
        <v>2638.424315</v>
      </c>
      <c r="L635" s="6">
        <f t="shared" si="12"/>
        <v>13.82938988</v>
      </c>
      <c r="M635" s="8">
        <f t="shared" si="3"/>
        <v>213.3402482</v>
      </c>
      <c r="N635" s="29">
        <f t="shared" si="14"/>
        <v>8.700737501</v>
      </c>
      <c r="O635" s="9"/>
      <c r="P635" s="10">
        <f t="shared" si="15"/>
        <v>12.51185385</v>
      </c>
      <c r="Q635" s="10"/>
      <c r="R635" s="31">
        <f t="shared" si="16"/>
        <v>0.1272114755</v>
      </c>
      <c r="S635" s="7">
        <f t="shared" si="4"/>
        <v>1.005608521</v>
      </c>
      <c r="T635" s="7">
        <f t="shared" si="13"/>
        <v>6.315077779</v>
      </c>
      <c r="U635" s="13">
        <f t="shared" si="5"/>
        <v>0.04471244763</v>
      </c>
      <c r="V635" s="13">
        <f t="shared" si="6"/>
        <v>0.07581612746</v>
      </c>
      <c r="W635" s="13">
        <f t="shared" si="7"/>
        <v>-0.03110367983</v>
      </c>
      <c r="X635" s="13">
        <f t="shared" si="8"/>
        <v>-0.0001529143598</v>
      </c>
      <c r="Y635" s="14"/>
      <c r="Z635" s="30"/>
      <c r="AA635" s="30"/>
    </row>
    <row r="636" ht="12.75" customHeight="1">
      <c r="A636" s="4">
        <v>1923.04</v>
      </c>
      <c r="B636" s="5">
        <v>9.1</v>
      </c>
      <c r="C636" s="6">
        <v>0.5167</v>
      </c>
      <c r="D636" s="6">
        <f t="shared" si="9"/>
        <v>0.1867</v>
      </c>
      <c r="E636" s="5">
        <v>0.7867</v>
      </c>
      <c r="F636" s="5">
        <v>16.9</v>
      </c>
      <c r="G636" s="6">
        <f t="shared" si="10"/>
        <v>1923.291667</v>
      </c>
      <c r="H636" s="7">
        <f>H633*9/12+H645*3/12</f>
        <v>4.285</v>
      </c>
      <c r="I636" s="6">
        <f t="shared" si="1"/>
        <v>164.0692308</v>
      </c>
      <c r="J636" s="6">
        <f t="shared" si="2"/>
        <v>9.315886982</v>
      </c>
      <c r="K636" s="8">
        <f t="shared" si="11"/>
        <v>2543.003838</v>
      </c>
      <c r="L636" s="6">
        <f t="shared" si="12"/>
        <v>14.18387515</v>
      </c>
      <c r="M636" s="8">
        <f t="shared" si="3"/>
        <v>219.844079</v>
      </c>
      <c r="N636" s="29">
        <f t="shared" si="14"/>
        <v>8.372809668</v>
      </c>
      <c r="O636" s="9"/>
      <c r="P636" s="10">
        <f t="shared" si="15"/>
        <v>12.04067198</v>
      </c>
      <c r="Q636" s="10"/>
      <c r="R636" s="31">
        <f t="shared" si="16"/>
        <v>0.1325894359</v>
      </c>
      <c r="S636" s="7">
        <f t="shared" si="4"/>
        <v>1.005590026</v>
      </c>
      <c r="T636" s="7">
        <f t="shared" si="13"/>
        <v>6.312919127</v>
      </c>
      <c r="U636" s="13">
        <f t="shared" si="5"/>
        <v>0.05979300966</v>
      </c>
      <c r="V636" s="13">
        <f t="shared" si="6"/>
        <v>0.07629017997</v>
      </c>
      <c r="W636" s="13">
        <f t="shared" si="7"/>
        <v>-0.01649717032</v>
      </c>
      <c r="X636" s="13">
        <f t="shared" si="8"/>
        <v>-0.0001522895665</v>
      </c>
      <c r="Y636" s="14"/>
      <c r="Z636" s="30"/>
      <c r="AA636" s="30"/>
    </row>
    <row r="637" ht="12.75" customHeight="1">
      <c r="A637" s="4">
        <v>1923.05</v>
      </c>
      <c r="B637" s="5">
        <v>8.67</v>
      </c>
      <c r="C637" s="6">
        <v>0.5183</v>
      </c>
      <c r="D637" s="6">
        <f t="shared" si="9"/>
        <v>0.0883</v>
      </c>
      <c r="E637" s="5">
        <v>0.8108</v>
      </c>
      <c r="F637" s="5">
        <v>16.9</v>
      </c>
      <c r="G637" s="6">
        <f t="shared" si="10"/>
        <v>1923.375</v>
      </c>
      <c r="H637" s="7">
        <f>H633*8/12+H645*4/12</f>
        <v>4.26</v>
      </c>
      <c r="I637" s="6">
        <f t="shared" si="1"/>
        <v>156.3165089</v>
      </c>
      <c r="J637" s="6">
        <f t="shared" si="2"/>
        <v>9.34473432</v>
      </c>
      <c r="K637" s="8">
        <f t="shared" si="11"/>
        <v>2434.909874</v>
      </c>
      <c r="L637" s="6">
        <f t="shared" si="12"/>
        <v>14.61838817</v>
      </c>
      <c r="M637" s="8">
        <f t="shared" si="3"/>
        <v>227.7076039</v>
      </c>
      <c r="N637" s="29">
        <f t="shared" si="14"/>
        <v>8.000497868</v>
      </c>
      <c r="O637" s="9"/>
      <c r="P637" s="10">
        <f t="shared" si="15"/>
        <v>11.50777066</v>
      </c>
      <c r="Q637" s="10"/>
      <c r="R637" s="31">
        <f t="shared" si="16"/>
        <v>0.1394810836</v>
      </c>
      <c r="S637" s="7">
        <f t="shared" si="4"/>
        <v>1.005571535</v>
      </c>
      <c r="T637" s="7">
        <f t="shared" si="13"/>
        <v>6.348208511</v>
      </c>
      <c r="U637" s="13">
        <f t="shared" si="5"/>
        <v>0.0921223133</v>
      </c>
      <c r="V637" s="13">
        <f t="shared" si="6"/>
        <v>0.07612627221</v>
      </c>
      <c r="W637" s="13">
        <f t="shared" si="7"/>
        <v>0.01599604109</v>
      </c>
      <c r="X637" s="13">
        <f t="shared" si="8"/>
        <v>-0.0001516650264</v>
      </c>
      <c r="Y637" s="14"/>
      <c r="Z637" s="30"/>
      <c r="AA637" s="30"/>
    </row>
    <row r="638" ht="12.75" customHeight="1">
      <c r="A638" s="4">
        <v>1923.06</v>
      </c>
      <c r="B638" s="5">
        <v>8.34</v>
      </c>
      <c r="C638" s="6">
        <v>0.52</v>
      </c>
      <c r="D638" s="6">
        <f t="shared" si="9"/>
        <v>0.19</v>
      </c>
      <c r="E638" s="5">
        <v>0.835</v>
      </c>
      <c r="F638" s="5">
        <v>17.0</v>
      </c>
      <c r="G638" s="6">
        <f t="shared" si="10"/>
        <v>1923.458333</v>
      </c>
      <c r="H638" s="7">
        <f>H633*7/12+H645*5/12</f>
        <v>4.235</v>
      </c>
      <c r="I638" s="6">
        <f t="shared" si="1"/>
        <v>149.4822353</v>
      </c>
      <c r="J638" s="6">
        <f t="shared" si="2"/>
        <v>9.320235294</v>
      </c>
      <c r="K638" s="8">
        <f t="shared" si="11"/>
        <v>2340.552091</v>
      </c>
      <c r="L638" s="6">
        <f t="shared" si="12"/>
        <v>14.96614706</v>
      </c>
      <c r="M638" s="8">
        <f t="shared" si="3"/>
        <v>234.3358508</v>
      </c>
      <c r="N638" s="29">
        <f t="shared" si="14"/>
        <v>7.671825283</v>
      </c>
      <c r="O638" s="9"/>
      <c r="P638" s="10">
        <f t="shared" si="15"/>
        <v>11.03866979</v>
      </c>
      <c r="Q638" s="10"/>
      <c r="R638" s="31">
        <f t="shared" si="16"/>
        <v>0.1446254893</v>
      </c>
      <c r="S638" s="7">
        <f t="shared" si="4"/>
        <v>1.005553048</v>
      </c>
      <c r="T638" s="7">
        <f t="shared" si="13"/>
        <v>6.34602732</v>
      </c>
      <c r="U638" s="13">
        <f t="shared" si="5"/>
        <v>0.1134661519</v>
      </c>
      <c r="V638" s="13">
        <f t="shared" si="6"/>
        <v>0.07574730332</v>
      </c>
      <c r="W638" s="13">
        <f t="shared" si="7"/>
        <v>0.03771884855</v>
      </c>
      <c r="X638" s="13">
        <f t="shared" si="8"/>
        <v>-0.0001510407401</v>
      </c>
      <c r="Y638" s="14"/>
      <c r="Z638" s="30"/>
      <c r="AA638" s="30"/>
    </row>
    <row r="639" ht="12.75" customHeight="1">
      <c r="A639" s="4">
        <v>1923.07</v>
      </c>
      <c r="B639" s="5">
        <v>8.06</v>
      </c>
      <c r="C639" s="6">
        <v>0.5217</v>
      </c>
      <c r="D639" s="6">
        <f t="shared" si="9"/>
        <v>0.2417</v>
      </c>
      <c r="E639" s="5">
        <v>0.8592</v>
      </c>
      <c r="F639" s="5">
        <v>17.2</v>
      </c>
      <c r="G639" s="6">
        <f t="shared" si="10"/>
        <v>1923.541667</v>
      </c>
      <c r="H639" s="7">
        <f>H633*6/12+H645*6/12</f>
        <v>4.21</v>
      </c>
      <c r="I639" s="6">
        <f t="shared" si="1"/>
        <v>142.7838372</v>
      </c>
      <c r="J639" s="6">
        <f t="shared" si="2"/>
        <v>9.241976163</v>
      </c>
      <c r="K639" s="8">
        <f t="shared" si="11"/>
        <v>2247.729428</v>
      </c>
      <c r="L639" s="6">
        <f t="shared" si="12"/>
        <v>15.22082791</v>
      </c>
      <c r="M639" s="8">
        <f t="shared" si="3"/>
        <v>239.6090726</v>
      </c>
      <c r="N639" s="29">
        <f t="shared" si="14"/>
        <v>7.345985119</v>
      </c>
      <c r="O639" s="9"/>
      <c r="P639" s="10">
        <f t="shared" si="15"/>
        <v>10.57499636</v>
      </c>
      <c r="Q639" s="10"/>
      <c r="R639" s="31">
        <f t="shared" si="16"/>
        <v>0.1508203145</v>
      </c>
      <c r="S639" s="7">
        <f t="shared" si="4"/>
        <v>1.005534564</v>
      </c>
      <c r="T639" s="7">
        <f t="shared" si="13"/>
        <v>6.307066332</v>
      </c>
      <c r="U639" s="13">
        <f t="shared" si="5"/>
        <v>0.1236051203</v>
      </c>
      <c r="V639" s="13">
        <f t="shared" si="6"/>
        <v>0.07350942082</v>
      </c>
      <c r="W639" s="13">
        <f t="shared" si="7"/>
        <v>0.05009569951</v>
      </c>
      <c r="X639" s="13">
        <f t="shared" si="8"/>
        <v>-0.0001504167081</v>
      </c>
      <c r="Y639" s="14"/>
      <c r="Z639" s="30"/>
      <c r="AA639" s="30"/>
    </row>
    <row r="640" ht="12.75" customHeight="1">
      <c r="A640" s="4">
        <v>1923.08</v>
      </c>
      <c r="B640" s="5">
        <v>8.1</v>
      </c>
      <c r="C640" s="6">
        <v>0.5233</v>
      </c>
      <c r="D640" s="6">
        <f t="shared" si="9"/>
        <v>0.5633</v>
      </c>
      <c r="E640" s="5">
        <v>0.8833</v>
      </c>
      <c r="F640" s="5">
        <v>17.1</v>
      </c>
      <c r="G640" s="6">
        <f t="shared" si="10"/>
        <v>1923.625</v>
      </c>
      <c r="H640" s="7">
        <f>H633*5/12+H645*7/12</f>
        <v>4.185</v>
      </c>
      <c r="I640" s="6">
        <f t="shared" si="1"/>
        <v>144.3315789</v>
      </c>
      <c r="J640" s="6">
        <f t="shared" si="2"/>
        <v>9.324532749</v>
      </c>
      <c r="K640" s="8">
        <f t="shared" si="11"/>
        <v>2284.326639</v>
      </c>
      <c r="L640" s="6">
        <f t="shared" si="12"/>
        <v>15.73926959</v>
      </c>
      <c r="M640" s="8">
        <f t="shared" si="3"/>
        <v>249.1044099</v>
      </c>
      <c r="N640" s="29">
        <f t="shared" si="14"/>
        <v>7.441783174</v>
      </c>
      <c r="O640" s="9"/>
      <c r="P640" s="10">
        <f t="shared" si="15"/>
        <v>10.71776917</v>
      </c>
      <c r="Q640" s="10"/>
      <c r="R640" s="31">
        <f t="shared" si="16"/>
        <v>0.1487019019</v>
      </c>
      <c r="S640" s="7">
        <f t="shared" si="4"/>
        <v>1.005516084</v>
      </c>
      <c r="T640" s="7">
        <f t="shared" si="13"/>
        <v>6.379060758</v>
      </c>
      <c r="U640" s="13">
        <f t="shared" si="5"/>
        <v>0.1156198715</v>
      </c>
      <c r="V640" s="13">
        <f t="shared" si="6"/>
        <v>0.07190681665</v>
      </c>
      <c r="W640" s="13">
        <f t="shared" si="7"/>
        <v>0.04371305483</v>
      </c>
      <c r="X640" s="13">
        <f t="shared" si="8"/>
        <v>-0.000149792931</v>
      </c>
      <c r="Y640" s="14"/>
      <c r="Z640" s="30"/>
      <c r="AA640" s="30"/>
    </row>
    <row r="641" ht="12.75" customHeight="1">
      <c r="A641" s="4">
        <v>1923.09</v>
      </c>
      <c r="B641" s="5">
        <v>8.15</v>
      </c>
      <c r="C641" s="6">
        <v>0.525</v>
      </c>
      <c r="D641" s="6">
        <f t="shared" si="9"/>
        <v>0.575</v>
      </c>
      <c r="E641" s="5">
        <v>0.9075</v>
      </c>
      <c r="F641" s="5">
        <v>17.2</v>
      </c>
      <c r="G641" s="6">
        <f t="shared" si="10"/>
        <v>1923.708333</v>
      </c>
      <c r="H641" s="7">
        <f>H633*4/12+H645*8/12</f>
        <v>4.16</v>
      </c>
      <c r="I641" s="6">
        <f t="shared" si="1"/>
        <v>144.3781977</v>
      </c>
      <c r="J641" s="6">
        <f t="shared" si="2"/>
        <v>9.300436047</v>
      </c>
      <c r="K641" s="8">
        <f t="shared" si="11"/>
        <v>2297.330921</v>
      </c>
      <c r="L641" s="6">
        <f t="shared" si="12"/>
        <v>16.07646802</v>
      </c>
      <c r="M641" s="8">
        <f t="shared" si="3"/>
        <v>255.8070934</v>
      </c>
      <c r="N641" s="29">
        <f t="shared" si="14"/>
        <v>7.458183867</v>
      </c>
      <c r="O641" s="9"/>
      <c r="P641" s="10">
        <f t="shared" si="15"/>
        <v>10.74508885</v>
      </c>
      <c r="Q641" s="10"/>
      <c r="R641" s="31">
        <f t="shared" si="16"/>
        <v>0.1482108553</v>
      </c>
      <c r="S641" s="7">
        <f t="shared" si="4"/>
        <v>1.005497608</v>
      </c>
      <c r="T641" s="7">
        <f t="shared" si="13"/>
        <v>6.376956055</v>
      </c>
      <c r="U641" s="13">
        <f t="shared" si="5"/>
        <v>0.1144412925</v>
      </c>
      <c r="V641" s="13">
        <f t="shared" si="6"/>
        <v>0.07237136152</v>
      </c>
      <c r="W641" s="13">
        <f t="shared" si="7"/>
        <v>0.04206993099</v>
      </c>
      <c r="X641" s="13">
        <f t="shared" si="8"/>
        <v>-0.0001491694095</v>
      </c>
      <c r="Y641" s="14"/>
      <c r="Z641" s="30"/>
      <c r="AA641" s="30"/>
    </row>
    <row r="642" ht="12.75" customHeight="1">
      <c r="A642" s="4">
        <v>1923.1</v>
      </c>
      <c r="B642" s="5">
        <v>8.03</v>
      </c>
      <c r="C642" s="6">
        <v>0.5267</v>
      </c>
      <c r="D642" s="6">
        <f t="shared" si="9"/>
        <v>0.4067</v>
      </c>
      <c r="E642" s="5">
        <v>0.9317</v>
      </c>
      <c r="F642" s="5">
        <v>17.3</v>
      </c>
      <c r="G642" s="6">
        <f t="shared" si="10"/>
        <v>1923.791667</v>
      </c>
      <c r="H642" s="7">
        <f>H633*3/12+H645*9/12</f>
        <v>4.135</v>
      </c>
      <c r="I642" s="6">
        <f t="shared" si="1"/>
        <v>141.4301156</v>
      </c>
      <c r="J642" s="6">
        <f t="shared" si="2"/>
        <v>9.276617919</v>
      </c>
      <c r="K642" s="8">
        <f t="shared" si="11"/>
        <v>2262.72206</v>
      </c>
      <c r="L642" s="6">
        <f t="shared" si="12"/>
        <v>16.40976821</v>
      </c>
      <c r="M642" s="8">
        <f t="shared" si="3"/>
        <v>262.5377514</v>
      </c>
      <c r="N642" s="29">
        <f t="shared" si="14"/>
        <v>7.317400396</v>
      </c>
      <c r="O642" s="9"/>
      <c r="P642" s="10">
        <f t="shared" si="15"/>
        <v>10.5465071</v>
      </c>
      <c r="Q642" s="10"/>
      <c r="R642" s="31">
        <f t="shared" si="16"/>
        <v>0.1516527076</v>
      </c>
      <c r="S642" s="7">
        <f t="shared" si="4"/>
        <v>1.005479136</v>
      </c>
      <c r="T642" s="7">
        <f t="shared" si="13"/>
        <v>6.374950397</v>
      </c>
      <c r="U642" s="13">
        <f t="shared" si="5"/>
        <v>0.1051937008</v>
      </c>
      <c r="V642" s="13">
        <f t="shared" si="6"/>
        <v>0.07283315028</v>
      </c>
      <c r="W642" s="13">
        <f t="shared" si="7"/>
        <v>0.03236055048</v>
      </c>
      <c r="X642" s="13">
        <f t="shared" si="8"/>
        <v>-0.0001485461442</v>
      </c>
      <c r="Y642" s="14"/>
      <c r="Z642" s="30"/>
      <c r="AA642" s="30"/>
    </row>
    <row r="643" ht="12.75" customHeight="1">
      <c r="A643" s="4">
        <v>1923.11</v>
      </c>
      <c r="B643" s="5">
        <v>8.27</v>
      </c>
      <c r="C643" s="6">
        <v>0.5283</v>
      </c>
      <c r="D643" s="6">
        <f t="shared" si="9"/>
        <v>0.7683</v>
      </c>
      <c r="E643" s="5">
        <v>0.9558</v>
      </c>
      <c r="F643" s="5">
        <v>17.3</v>
      </c>
      <c r="G643" s="6">
        <f t="shared" si="10"/>
        <v>1923.875</v>
      </c>
      <c r="H643" s="7">
        <f>H633*2/12+H645*10/12</f>
        <v>4.11</v>
      </c>
      <c r="I643" s="6">
        <f t="shared" si="1"/>
        <v>145.6571676</v>
      </c>
      <c r="J643" s="6">
        <f t="shared" si="2"/>
        <v>9.304798266</v>
      </c>
      <c r="K643" s="8">
        <f t="shared" si="11"/>
        <v>2342.755638</v>
      </c>
      <c r="L643" s="6">
        <f t="shared" si="12"/>
        <v>16.83423468</v>
      </c>
      <c r="M643" s="8">
        <f t="shared" si="3"/>
        <v>270.7624957</v>
      </c>
      <c r="N643" s="29">
        <f t="shared" si="14"/>
        <v>7.546327912</v>
      </c>
      <c r="O643" s="9"/>
      <c r="P643" s="10">
        <f t="shared" si="15"/>
        <v>10.87867181</v>
      </c>
      <c r="Q643" s="10"/>
      <c r="R643" s="31">
        <f t="shared" si="16"/>
        <v>0.1467063621</v>
      </c>
      <c r="S643" s="7">
        <f t="shared" si="4"/>
        <v>1.005460668</v>
      </c>
      <c r="T643" s="7">
        <f t="shared" si="13"/>
        <v>6.409879619</v>
      </c>
      <c r="U643" s="13">
        <f t="shared" si="5"/>
        <v>0.1044008531</v>
      </c>
      <c r="V643" s="13">
        <f t="shared" si="6"/>
        <v>0.07267378505</v>
      </c>
      <c r="W643" s="13">
        <f t="shared" si="7"/>
        <v>0.03172706804</v>
      </c>
      <c r="X643" s="13">
        <f t="shared" si="8"/>
        <v>-0.0001479231356</v>
      </c>
      <c r="Y643" s="14"/>
      <c r="Z643" s="30"/>
      <c r="AA643" s="30"/>
    </row>
    <row r="644" ht="12.75" customHeight="1">
      <c r="A644" s="4">
        <v>1923.12</v>
      </c>
      <c r="B644" s="5">
        <v>8.55</v>
      </c>
      <c r="C644" s="6">
        <v>0.53</v>
      </c>
      <c r="D644" s="6">
        <f t="shared" si="9"/>
        <v>0.81</v>
      </c>
      <c r="E644" s="5">
        <v>0.98</v>
      </c>
      <c r="F644" s="5">
        <v>17.3</v>
      </c>
      <c r="G644" s="6">
        <f t="shared" si="10"/>
        <v>1923.958333</v>
      </c>
      <c r="H644" s="7">
        <f>H633*1/12+H645*11/12</f>
        <v>4.085</v>
      </c>
      <c r="I644" s="6">
        <f t="shared" si="1"/>
        <v>150.5887283</v>
      </c>
      <c r="J644" s="6">
        <f t="shared" si="2"/>
        <v>9.334739884</v>
      </c>
      <c r="K644" s="8">
        <f t="shared" si="11"/>
        <v>2434.586749</v>
      </c>
      <c r="L644" s="6">
        <f t="shared" si="12"/>
        <v>17.26046243</v>
      </c>
      <c r="M644" s="8">
        <f t="shared" si="3"/>
        <v>279.0520484</v>
      </c>
      <c r="N644" s="29">
        <f t="shared" si="14"/>
        <v>7.809739145</v>
      </c>
      <c r="O644" s="9"/>
      <c r="P644" s="10">
        <f t="shared" si="15"/>
        <v>11.25835062</v>
      </c>
      <c r="Q644" s="10"/>
      <c r="R644" s="31">
        <f t="shared" si="16"/>
        <v>0.1435374023</v>
      </c>
      <c r="S644" s="7">
        <f t="shared" si="4"/>
        <v>1.005442203</v>
      </c>
      <c r="T644" s="7">
        <f t="shared" si="13"/>
        <v>6.444881844</v>
      </c>
      <c r="U644" s="13">
        <f t="shared" si="5"/>
        <v>0.102686265</v>
      </c>
      <c r="V644" s="13">
        <f t="shared" si="6"/>
        <v>0.07251511178</v>
      </c>
      <c r="W644" s="13">
        <f t="shared" si="7"/>
        <v>0.03017115322</v>
      </c>
      <c r="X644" s="13">
        <f t="shared" si="8"/>
        <v>-0.0001473003843</v>
      </c>
      <c r="Y644" s="14"/>
      <c r="Z644" s="30"/>
      <c r="AA644" s="30"/>
    </row>
    <row r="645" ht="12.75" customHeight="1">
      <c r="A645" s="4">
        <v>1924.01</v>
      </c>
      <c r="B645" s="5">
        <v>8.83</v>
      </c>
      <c r="C645" s="6">
        <v>0.5317</v>
      </c>
      <c r="D645" s="6">
        <f t="shared" si="9"/>
        <v>0.8117</v>
      </c>
      <c r="E645" s="5">
        <v>0.9758</v>
      </c>
      <c r="F645" s="5">
        <v>17.3</v>
      </c>
      <c r="G645" s="6">
        <f t="shared" si="10"/>
        <v>1924.041667</v>
      </c>
      <c r="H645" s="7">
        <v>4.06</v>
      </c>
      <c r="I645" s="6">
        <f t="shared" si="1"/>
        <v>155.520289</v>
      </c>
      <c r="J645" s="6">
        <f t="shared" si="2"/>
        <v>9.364681503</v>
      </c>
      <c r="K645" s="8">
        <f t="shared" si="11"/>
        <v>2526.93257</v>
      </c>
      <c r="L645" s="6">
        <f t="shared" si="12"/>
        <v>17.18648902</v>
      </c>
      <c r="M645" s="8">
        <f t="shared" si="3"/>
        <v>279.250374</v>
      </c>
      <c r="N645" s="29">
        <f t="shared" si="14"/>
        <v>8.072249446</v>
      </c>
      <c r="O645" s="9"/>
      <c r="P645" s="10">
        <f t="shared" si="15"/>
        <v>11.63399274</v>
      </c>
      <c r="Q645" s="10"/>
      <c r="R645" s="31">
        <f t="shared" si="16"/>
        <v>0.1396233589</v>
      </c>
      <c r="S645" s="7">
        <f t="shared" si="4"/>
        <v>1.004743079</v>
      </c>
      <c r="T645" s="7">
        <f t="shared" si="13"/>
        <v>6.479956202</v>
      </c>
      <c r="U645" s="13">
        <f t="shared" si="5"/>
        <v>0.1050979284</v>
      </c>
      <c r="V645" s="13">
        <f t="shared" si="6"/>
        <v>0.07235712989</v>
      </c>
      <c r="W645" s="13">
        <f t="shared" si="7"/>
        <v>0.03274079849</v>
      </c>
      <c r="X645" s="13">
        <f t="shared" si="8"/>
        <v>0.0000201945146</v>
      </c>
      <c r="Y645" s="14"/>
      <c r="Z645" s="30"/>
      <c r="AA645" s="30"/>
    </row>
    <row r="646" ht="12.75" customHeight="1">
      <c r="A646" s="4">
        <v>1924.02</v>
      </c>
      <c r="B646" s="5">
        <v>8.87</v>
      </c>
      <c r="C646" s="6">
        <v>0.5333</v>
      </c>
      <c r="D646" s="6">
        <f t="shared" si="9"/>
        <v>0.5733</v>
      </c>
      <c r="E646" s="5">
        <v>0.9717</v>
      </c>
      <c r="F646" s="5">
        <v>17.2</v>
      </c>
      <c r="G646" s="6">
        <f t="shared" si="10"/>
        <v>1924.125</v>
      </c>
      <c r="H646" s="7">
        <f>H645*11/12+H657*1/12</f>
        <v>4.043333333</v>
      </c>
      <c r="I646" s="6">
        <f t="shared" si="1"/>
        <v>157.1330814</v>
      </c>
      <c r="J646" s="6">
        <f t="shared" si="2"/>
        <v>9.447471512</v>
      </c>
      <c r="K646" s="8">
        <f t="shared" si="11"/>
        <v>2565.929698</v>
      </c>
      <c r="L646" s="6">
        <f t="shared" si="12"/>
        <v>17.21377849</v>
      </c>
      <c r="M646" s="8">
        <f t="shared" si="3"/>
        <v>281.0951395</v>
      </c>
      <c r="N646" s="29">
        <f t="shared" si="14"/>
        <v>8.162066221</v>
      </c>
      <c r="O646" s="9"/>
      <c r="P646" s="10">
        <f t="shared" si="15"/>
        <v>11.76097971</v>
      </c>
      <c r="Q646" s="10"/>
      <c r="R646" s="31">
        <f t="shared" si="16"/>
        <v>0.1388761965</v>
      </c>
      <c r="S646" s="7">
        <f t="shared" si="4"/>
        <v>1.004730245</v>
      </c>
      <c r="T646" s="7">
        <f t="shared" si="13"/>
        <v>6.548544</v>
      </c>
      <c r="U646" s="13">
        <f t="shared" si="5"/>
        <v>0.1108347375</v>
      </c>
      <c r="V646" s="13">
        <f t="shared" si="6"/>
        <v>0.07094872308</v>
      </c>
      <c r="W646" s="13">
        <f t="shared" si="7"/>
        <v>0.03988601444</v>
      </c>
      <c r="X646" s="13">
        <f t="shared" si="8"/>
        <v>0.00001949564962</v>
      </c>
      <c r="Y646" s="14"/>
      <c r="Z646" s="30"/>
      <c r="AA646" s="30"/>
    </row>
    <row r="647" ht="12.75" customHeight="1">
      <c r="A647" s="4">
        <v>1924.03</v>
      </c>
      <c r="B647" s="5">
        <v>8.7</v>
      </c>
      <c r="C647" s="6">
        <v>0.535</v>
      </c>
      <c r="D647" s="6">
        <f t="shared" si="9"/>
        <v>0.365</v>
      </c>
      <c r="E647" s="5">
        <v>0.9675</v>
      </c>
      <c r="F647" s="5">
        <v>17.1</v>
      </c>
      <c r="G647" s="6">
        <f t="shared" si="10"/>
        <v>1924.208333</v>
      </c>
      <c r="H647" s="7">
        <f>H645*10/12+H657*2/12</f>
        <v>4.026666667</v>
      </c>
      <c r="I647" s="6">
        <f t="shared" si="1"/>
        <v>155.022807</v>
      </c>
      <c r="J647" s="6">
        <f t="shared" si="2"/>
        <v>9.533011696</v>
      </c>
      <c r="K647" s="8">
        <f t="shared" si="11"/>
        <v>2544.442206</v>
      </c>
      <c r="L647" s="6">
        <f t="shared" si="12"/>
        <v>17.23960526</v>
      </c>
      <c r="M647" s="8">
        <f t="shared" si="3"/>
        <v>282.9595211</v>
      </c>
      <c r="N647" s="29">
        <f t="shared" si="14"/>
        <v>8.058077044</v>
      </c>
      <c r="O647" s="9"/>
      <c r="P647" s="10">
        <f t="shared" si="15"/>
        <v>11.61001522</v>
      </c>
      <c r="Q647" s="10"/>
      <c r="R647" s="31">
        <f t="shared" si="16"/>
        <v>0.1400079261</v>
      </c>
      <c r="S647" s="7">
        <f t="shared" si="4"/>
        <v>1.004717413</v>
      </c>
      <c r="T647" s="7">
        <f t="shared" si="13"/>
        <v>6.617996946</v>
      </c>
      <c r="U647" s="13">
        <f t="shared" si="5"/>
        <v>0.1063162983</v>
      </c>
      <c r="V647" s="13">
        <f t="shared" si="6"/>
        <v>0.0703453101</v>
      </c>
      <c r="W647" s="13">
        <f t="shared" si="7"/>
        <v>0.03597098815</v>
      </c>
      <c r="X647" s="13">
        <f t="shared" si="8"/>
        <v>0.0000187971962</v>
      </c>
      <c r="Y647" s="14"/>
      <c r="Z647" s="30"/>
      <c r="AA647" s="30"/>
    </row>
    <row r="648" ht="12.75" customHeight="1">
      <c r="A648" s="4">
        <v>1924.04</v>
      </c>
      <c r="B648" s="5">
        <v>8.5</v>
      </c>
      <c r="C648" s="6">
        <v>0.5367</v>
      </c>
      <c r="D648" s="6">
        <f t="shared" si="9"/>
        <v>0.3367</v>
      </c>
      <c r="E648" s="5">
        <v>0.9633</v>
      </c>
      <c r="F648" s="5">
        <v>17.0</v>
      </c>
      <c r="G648" s="6">
        <f t="shared" si="10"/>
        <v>1924.291667</v>
      </c>
      <c r="H648" s="7">
        <f>H645*9/12+H657*3/12</f>
        <v>4.01</v>
      </c>
      <c r="I648" s="6">
        <f t="shared" si="1"/>
        <v>152.35</v>
      </c>
      <c r="J648" s="6">
        <f t="shared" si="2"/>
        <v>9.619558235</v>
      </c>
      <c r="K648" s="8">
        <f t="shared" si="11"/>
        <v>2513.729937</v>
      </c>
      <c r="L648" s="6">
        <f t="shared" si="12"/>
        <v>17.26573588</v>
      </c>
      <c r="M648" s="8">
        <f t="shared" si="3"/>
        <v>284.8795351</v>
      </c>
      <c r="N648" s="29">
        <f t="shared" si="14"/>
        <v>7.923620348</v>
      </c>
      <c r="O648" s="9"/>
      <c r="P648" s="10">
        <f t="shared" si="15"/>
        <v>11.41695909</v>
      </c>
      <c r="Q648" s="10"/>
      <c r="R648" s="31">
        <f t="shared" si="16"/>
        <v>0.1427333486</v>
      </c>
      <c r="S648" s="7">
        <f t="shared" si="4"/>
        <v>1.004704582</v>
      </c>
      <c r="T648" s="7">
        <f t="shared" si="13"/>
        <v>6.68832981</v>
      </c>
      <c r="U648" s="13">
        <f t="shared" si="5"/>
        <v>0.1098779278</v>
      </c>
      <c r="V648" s="13">
        <f t="shared" si="6"/>
        <v>0.06973783155</v>
      </c>
      <c r="W648" s="13">
        <f t="shared" si="7"/>
        <v>0.04014009622</v>
      </c>
      <c r="X648" s="13">
        <f t="shared" si="8"/>
        <v>0.00001809915533</v>
      </c>
      <c r="Y648" s="14"/>
      <c r="Z648" s="30"/>
      <c r="AA648" s="30"/>
    </row>
    <row r="649" ht="12.75" customHeight="1">
      <c r="A649" s="4">
        <v>1924.05</v>
      </c>
      <c r="B649" s="5">
        <v>8.47</v>
      </c>
      <c r="C649" s="6">
        <v>0.5383</v>
      </c>
      <c r="D649" s="6">
        <f t="shared" si="9"/>
        <v>0.5083</v>
      </c>
      <c r="E649" s="5">
        <v>0.9592</v>
      </c>
      <c r="F649" s="5">
        <v>17.0</v>
      </c>
      <c r="G649" s="6">
        <f t="shared" si="10"/>
        <v>1924.375</v>
      </c>
      <c r="H649" s="7">
        <f>H645*8/12+H657*4/12</f>
        <v>3.993333333</v>
      </c>
      <c r="I649" s="6">
        <f t="shared" si="1"/>
        <v>151.8122941</v>
      </c>
      <c r="J649" s="6">
        <f t="shared" si="2"/>
        <v>9.648235882</v>
      </c>
      <c r="K649" s="8">
        <f t="shared" si="11"/>
        <v>2518.124035</v>
      </c>
      <c r="L649" s="6">
        <f t="shared" si="12"/>
        <v>17.19224941</v>
      </c>
      <c r="M649" s="8">
        <f t="shared" si="3"/>
        <v>285.1693712</v>
      </c>
      <c r="N649" s="29">
        <f t="shared" si="14"/>
        <v>7.899698331</v>
      </c>
      <c r="O649" s="9"/>
      <c r="P649" s="10">
        <f t="shared" si="15"/>
        <v>11.38353172</v>
      </c>
      <c r="Q649" s="10"/>
      <c r="R649" s="31">
        <f t="shared" si="16"/>
        <v>0.1422100074</v>
      </c>
      <c r="S649" s="7">
        <f t="shared" si="4"/>
        <v>1.004691752</v>
      </c>
      <c r="T649" s="7">
        <f t="shared" si="13"/>
        <v>6.719795603</v>
      </c>
      <c r="U649" s="13">
        <f t="shared" si="5"/>
        <v>0.0982660734</v>
      </c>
      <c r="V649" s="13">
        <f t="shared" si="6"/>
        <v>0.0697571929</v>
      </c>
      <c r="W649" s="13">
        <f t="shared" si="7"/>
        <v>0.0285088805</v>
      </c>
      <c r="X649" s="13">
        <f t="shared" si="8"/>
        <v>0.00001740152805</v>
      </c>
      <c r="Y649" s="14"/>
      <c r="Z649" s="30"/>
      <c r="AA649" s="30"/>
    </row>
    <row r="650" ht="12.75" customHeight="1">
      <c r="A650" s="4">
        <v>1924.06</v>
      </c>
      <c r="B650" s="5">
        <v>8.63</v>
      </c>
      <c r="C650" s="6">
        <v>0.54</v>
      </c>
      <c r="D650" s="6">
        <f t="shared" si="9"/>
        <v>0.7</v>
      </c>
      <c r="E650" s="5">
        <v>0.955</v>
      </c>
      <c r="F650" s="5">
        <v>17.0</v>
      </c>
      <c r="G650" s="6">
        <f t="shared" si="10"/>
        <v>1924.458333</v>
      </c>
      <c r="H650" s="7">
        <f>H645*7/12+H657*5/12</f>
        <v>3.976666667</v>
      </c>
      <c r="I650" s="6">
        <f t="shared" si="1"/>
        <v>154.6800588</v>
      </c>
      <c r="J650" s="6">
        <f t="shared" si="2"/>
        <v>9.678705882</v>
      </c>
      <c r="K650" s="8">
        <f t="shared" si="11"/>
        <v>2579.070367</v>
      </c>
      <c r="L650" s="6">
        <f t="shared" si="12"/>
        <v>17.11697059</v>
      </c>
      <c r="M650" s="8">
        <f t="shared" si="3"/>
        <v>285.4011819</v>
      </c>
      <c r="N650" s="29">
        <f t="shared" si="14"/>
        <v>8.051676946</v>
      </c>
      <c r="O650" s="9"/>
      <c r="P650" s="10">
        <f t="shared" si="15"/>
        <v>11.60329934</v>
      </c>
      <c r="Q650" s="10"/>
      <c r="R650" s="31">
        <f t="shared" si="16"/>
        <v>0.1399872918</v>
      </c>
      <c r="S650" s="7">
        <f t="shared" si="4"/>
        <v>1.004678923</v>
      </c>
      <c r="T650" s="7">
        <f t="shared" si="13"/>
        <v>6.751323215</v>
      </c>
      <c r="U650" s="13">
        <f t="shared" si="5"/>
        <v>0.09667288096</v>
      </c>
      <c r="V650" s="13">
        <f t="shared" si="6"/>
        <v>0.06897477442</v>
      </c>
      <c r="W650" s="13">
        <f t="shared" si="7"/>
        <v>0.02769810654</v>
      </c>
      <c r="X650" s="13">
        <f t="shared" si="8"/>
        <v>0.00001670431535</v>
      </c>
      <c r="Y650" s="14"/>
      <c r="Z650" s="30"/>
      <c r="AA650" s="30"/>
    </row>
    <row r="651" ht="12.75" customHeight="1">
      <c r="A651" s="4">
        <v>1924.07</v>
      </c>
      <c r="B651" s="5">
        <v>9.03</v>
      </c>
      <c r="C651" s="6">
        <v>0.5417</v>
      </c>
      <c r="D651" s="6">
        <f t="shared" si="9"/>
        <v>0.9417</v>
      </c>
      <c r="E651" s="5">
        <v>0.9508</v>
      </c>
      <c r="F651" s="5">
        <v>17.1</v>
      </c>
      <c r="G651" s="6">
        <f t="shared" si="10"/>
        <v>1924.541667</v>
      </c>
      <c r="H651" s="7">
        <f>H645*6/12+H657*6/12</f>
        <v>3.96</v>
      </c>
      <c r="I651" s="6">
        <f t="shared" si="1"/>
        <v>160.9029825</v>
      </c>
      <c r="J651" s="6">
        <f t="shared" si="2"/>
        <v>9.652397076</v>
      </c>
      <c r="K651" s="8">
        <f t="shared" si="11"/>
        <v>2696.240451</v>
      </c>
      <c r="L651" s="6">
        <f t="shared" si="12"/>
        <v>16.94203275</v>
      </c>
      <c r="M651" s="8">
        <f t="shared" si="3"/>
        <v>283.8965028</v>
      </c>
      <c r="N651" s="29">
        <f t="shared" si="14"/>
        <v>8.37771214</v>
      </c>
      <c r="O651" s="9"/>
      <c r="P651" s="10">
        <f t="shared" si="15"/>
        <v>12.07182329</v>
      </c>
      <c r="Q651" s="10"/>
      <c r="R651" s="31">
        <f t="shared" si="16"/>
        <v>0.1348788781</v>
      </c>
      <c r="S651" s="7">
        <f t="shared" si="4"/>
        <v>1.004666095</v>
      </c>
      <c r="T651" s="7">
        <f t="shared" si="13"/>
        <v>6.743245981</v>
      </c>
      <c r="U651" s="13">
        <f t="shared" si="5"/>
        <v>0.08696098883</v>
      </c>
      <c r="V651" s="13">
        <f t="shared" si="6"/>
        <v>0.06961979176</v>
      </c>
      <c r="W651" s="13">
        <f t="shared" si="7"/>
        <v>0.01734119707</v>
      </c>
      <c r="X651" s="13">
        <f t="shared" si="8"/>
        <v>0.00001600751827</v>
      </c>
      <c r="Y651" s="14"/>
      <c r="Z651" s="30"/>
      <c r="AA651" s="30"/>
    </row>
    <row r="652" ht="12.75" customHeight="1">
      <c r="A652" s="4">
        <v>1924.08</v>
      </c>
      <c r="B652" s="5">
        <v>9.34</v>
      </c>
      <c r="C652" s="6">
        <v>0.5433</v>
      </c>
      <c r="D652" s="6">
        <f t="shared" si="9"/>
        <v>0.8533</v>
      </c>
      <c r="E652" s="5">
        <v>0.9467</v>
      </c>
      <c r="F652" s="5">
        <v>17.0</v>
      </c>
      <c r="G652" s="6">
        <f t="shared" si="10"/>
        <v>1924.625</v>
      </c>
      <c r="H652" s="7">
        <f>H645*5/12+H657*7/12</f>
        <v>3.943333333</v>
      </c>
      <c r="I652" s="6">
        <f t="shared" si="1"/>
        <v>167.4057647</v>
      </c>
      <c r="J652" s="6">
        <f t="shared" si="2"/>
        <v>9.737853529</v>
      </c>
      <c r="K652" s="8">
        <f t="shared" si="11"/>
        <v>2818.805182</v>
      </c>
      <c r="L652" s="6">
        <f t="shared" si="12"/>
        <v>16.96820529</v>
      </c>
      <c r="M652" s="8">
        <f t="shared" si="3"/>
        <v>285.7133689</v>
      </c>
      <c r="N652" s="29">
        <f t="shared" si="14"/>
        <v>8.717418309</v>
      </c>
      <c r="O652" s="9"/>
      <c r="P652" s="10">
        <f t="shared" si="15"/>
        <v>12.55904278</v>
      </c>
      <c r="Q652" s="10"/>
      <c r="R652" s="31">
        <f t="shared" si="16"/>
        <v>0.1276893074</v>
      </c>
      <c r="S652" s="7">
        <f t="shared" si="4"/>
        <v>1.004653268</v>
      </c>
      <c r="T652" s="7">
        <f t="shared" si="13"/>
        <v>6.814561845</v>
      </c>
      <c r="U652" s="13">
        <f t="shared" si="5"/>
        <v>0.07827552453</v>
      </c>
      <c r="V652" s="13">
        <f t="shared" si="6"/>
        <v>0.06900974283</v>
      </c>
      <c r="W652" s="13">
        <f t="shared" si="7"/>
        <v>0.009265781701</v>
      </c>
      <c r="X652" s="13">
        <f t="shared" si="8"/>
        <v>0.00001531113783</v>
      </c>
      <c r="Y652" s="14"/>
      <c r="Z652" s="30"/>
      <c r="AA652" s="30"/>
    </row>
    <row r="653" ht="12.75" customHeight="1">
      <c r="A653" s="4">
        <v>1924.09</v>
      </c>
      <c r="B653" s="5">
        <v>9.25</v>
      </c>
      <c r="C653" s="6">
        <v>0.545</v>
      </c>
      <c r="D653" s="6">
        <f t="shared" si="9"/>
        <v>0.455</v>
      </c>
      <c r="E653" s="5">
        <v>0.9425</v>
      </c>
      <c r="F653" s="5">
        <v>17.1</v>
      </c>
      <c r="G653" s="6">
        <f t="shared" si="10"/>
        <v>1924.708333</v>
      </c>
      <c r="H653" s="7">
        <f>H645*4/12+H657*8/12</f>
        <v>3.926666667</v>
      </c>
      <c r="I653" s="6">
        <f t="shared" si="1"/>
        <v>164.8230994</v>
      </c>
      <c r="J653" s="6">
        <f t="shared" si="2"/>
        <v>9.71119883</v>
      </c>
      <c r="K653" s="8">
        <f t="shared" si="11"/>
        <v>2788.944409</v>
      </c>
      <c r="L653" s="6">
        <f t="shared" si="12"/>
        <v>16.79413743</v>
      </c>
      <c r="M653" s="8">
        <f t="shared" si="3"/>
        <v>284.1708222</v>
      </c>
      <c r="N653" s="29">
        <f t="shared" si="14"/>
        <v>8.581670375</v>
      </c>
      <c r="O653" s="9"/>
      <c r="P653" s="10">
        <f t="shared" si="15"/>
        <v>12.36273088</v>
      </c>
      <c r="Q653" s="10"/>
      <c r="R653" s="31">
        <f t="shared" si="16"/>
        <v>0.1302879751</v>
      </c>
      <c r="S653" s="7">
        <f t="shared" si="4"/>
        <v>1.004640443</v>
      </c>
      <c r="T653" s="7">
        <f t="shared" si="13"/>
        <v>6.806235151</v>
      </c>
      <c r="U653" s="13">
        <f t="shared" si="5"/>
        <v>0.07564265175</v>
      </c>
      <c r="V653" s="13">
        <f t="shared" si="6"/>
        <v>0.06806976385</v>
      </c>
      <c r="W653" s="13">
        <f t="shared" si="7"/>
        <v>0.007572887907</v>
      </c>
      <c r="X653" s="13">
        <f t="shared" si="8"/>
        <v>0.00001461517506</v>
      </c>
      <c r="Y653" s="14"/>
      <c r="Z653" s="30"/>
      <c r="AA653" s="30"/>
    </row>
    <row r="654" ht="12.75" customHeight="1">
      <c r="A654" s="4">
        <v>1924.1</v>
      </c>
      <c r="B654" s="5">
        <v>9.13</v>
      </c>
      <c r="C654" s="6">
        <v>0.5467</v>
      </c>
      <c r="D654" s="6">
        <f t="shared" si="9"/>
        <v>0.4267</v>
      </c>
      <c r="E654" s="5">
        <v>0.9383</v>
      </c>
      <c r="F654" s="5">
        <v>17.2</v>
      </c>
      <c r="G654" s="6">
        <f t="shared" si="10"/>
        <v>1924.791667</v>
      </c>
      <c r="H654" s="7">
        <f>H645*3/12+H657*9/12</f>
        <v>3.91</v>
      </c>
      <c r="I654" s="6">
        <f t="shared" si="1"/>
        <v>161.7390116</v>
      </c>
      <c r="J654" s="6">
        <f t="shared" si="2"/>
        <v>9.68485407</v>
      </c>
      <c r="K654" s="8">
        <f t="shared" si="11"/>
        <v>2750.415387</v>
      </c>
      <c r="L654" s="6">
        <f t="shared" si="12"/>
        <v>16.6220936</v>
      </c>
      <c r="M654" s="8">
        <f t="shared" si="3"/>
        <v>282.6631717</v>
      </c>
      <c r="N654" s="29">
        <f t="shared" si="14"/>
        <v>8.419491036</v>
      </c>
      <c r="O654" s="9"/>
      <c r="P654" s="10">
        <f t="shared" si="15"/>
        <v>12.13008254</v>
      </c>
      <c r="Q654" s="10"/>
      <c r="R654" s="31">
        <f t="shared" si="16"/>
        <v>0.1343520172</v>
      </c>
      <c r="S654" s="7">
        <f t="shared" si="4"/>
        <v>1.004627618</v>
      </c>
      <c r="T654" s="7">
        <f t="shared" si="13"/>
        <v>6.798064333</v>
      </c>
      <c r="U654" s="13">
        <f t="shared" si="5"/>
        <v>0.07923145513</v>
      </c>
      <c r="V654" s="13">
        <f t="shared" si="6"/>
        <v>0.06949735689</v>
      </c>
      <c r="W654" s="13">
        <f t="shared" si="7"/>
        <v>0.009734098241</v>
      </c>
      <c r="X654" s="13">
        <f t="shared" si="8"/>
        <v>0.00001391963097</v>
      </c>
      <c r="Y654" s="14"/>
      <c r="Z654" s="30"/>
      <c r="AA654" s="30"/>
    </row>
    <row r="655" ht="12.75" customHeight="1">
      <c r="A655" s="4">
        <v>1924.11</v>
      </c>
      <c r="B655" s="5">
        <v>9.64</v>
      </c>
      <c r="C655" s="6">
        <v>0.5483</v>
      </c>
      <c r="D655" s="6">
        <f t="shared" si="9"/>
        <v>1.0583</v>
      </c>
      <c r="E655" s="5">
        <v>0.9342</v>
      </c>
      <c r="F655" s="5">
        <v>17.2</v>
      </c>
      <c r="G655" s="6">
        <f t="shared" si="10"/>
        <v>1924.875</v>
      </c>
      <c r="H655" s="7">
        <f>H645*2/12+H657*10/12</f>
        <v>3.893333333</v>
      </c>
      <c r="I655" s="6">
        <f t="shared" si="1"/>
        <v>170.7737209</v>
      </c>
      <c r="J655" s="6">
        <f t="shared" si="2"/>
        <v>9.713198256</v>
      </c>
      <c r="K655" s="8">
        <f t="shared" si="11"/>
        <v>2917.817678</v>
      </c>
      <c r="L655" s="6">
        <f t="shared" si="12"/>
        <v>16.54946163</v>
      </c>
      <c r="M655" s="8">
        <f t="shared" si="3"/>
        <v>282.7619579</v>
      </c>
      <c r="N655" s="29">
        <f t="shared" si="14"/>
        <v>8.888327361</v>
      </c>
      <c r="O655" s="9"/>
      <c r="P655" s="10">
        <f t="shared" si="15"/>
        <v>12.80395081</v>
      </c>
      <c r="Q655" s="10"/>
      <c r="R655" s="31">
        <f t="shared" si="16"/>
        <v>0.1272151759</v>
      </c>
      <c r="S655" s="7">
        <f t="shared" si="4"/>
        <v>1.004614795</v>
      </c>
      <c r="T655" s="7">
        <f t="shared" si="13"/>
        <v>6.82952318</v>
      </c>
      <c r="U655" s="13">
        <f t="shared" si="5"/>
        <v>0.07627050011</v>
      </c>
      <c r="V655" s="13">
        <f t="shared" si="6"/>
        <v>0.0695122439</v>
      </c>
      <c r="W655" s="13">
        <f t="shared" si="7"/>
        <v>0.006758256212</v>
      </c>
      <c r="X655" s="13">
        <f t="shared" si="8"/>
        <v>0.00001322450661</v>
      </c>
      <c r="Y655" s="14"/>
      <c r="Z655" s="30"/>
      <c r="AA655" s="30"/>
    </row>
    <row r="656" ht="12.75" customHeight="1">
      <c r="A656" s="4">
        <v>1924.12</v>
      </c>
      <c r="B656" s="5">
        <v>10.16</v>
      </c>
      <c r="C656" s="6">
        <v>0.55</v>
      </c>
      <c r="D656" s="6">
        <f t="shared" si="9"/>
        <v>1.07</v>
      </c>
      <c r="E656" s="5">
        <v>0.93</v>
      </c>
      <c r="F656" s="5">
        <v>17.3</v>
      </c>
      <c r="G656" s="6">
        <f t="shared" si="10"/>
        <v>1924.958333</v>
      </c>
      <c r="H656" s="7">
        <f>H645*1/12+H657*11/12</f>
        <v>3.876666667</v>
      </c>
      <c r="I656" s="6">
        <f t="shared" si="1"/>
        <v>178.9452023</v>
      </c>
      <c r="J656" s="6">
        <f t="shared" si="2"/>
        <v>9.68699422</v>
      </c>
      <c r="K656" s="8">
        <f t="shared" si="11"/>
        <v>3071.227111</v>
      </c>
      <c r="L656" s="6">
        <f t="shared" si="12"/>
        <v>16.37982659</v>
      </c>
      <c r="M656" s="8">
        <f t="shared" si="3"/>
        <v>281.1261037</v>
      </c>
      <c r="N656" s="29">
        <f t="shared" si="14"/>
        <v>9.31063968</v>
      </c>
      <c r="O656" s="9"/>
      <c r="P656" s="10">
        <f t="shared" si="15"/>
        <v>13.40839159</v>
      </c>
      <c r="Q656" s="10"/>
      <c r="R656" s="31">
        <f t="shared" si="16"/>
        <v>0.1239289192</v>
      </c>
      <c r="S656" s="7">
        <f t="shared" si="4"/>
        <v>1.004601973</v>
      </c>
      <c r="T656" s="7">
        <f t="shared" si="13"/>
        <v>6.821380839</v>
      </c>
      <c r="U656" s="13">
        <f t="shared" si="5"/>
        <v>0.07269632194</v>
      </c>
      <c r="V656" s="13">
        <f t="shared" si="6"/>
        <v>0.07094253199</v>
      </c>
      <c r="W656" s="13">
        <f t="shared" si="7"/>
        <v>0.00175378995</v>
      </c>
      <c r="X656" s="13">
        <f t="shared" si="8"/>
        <v>0.000012529803</v>
      </c>
      <c r="Y656" s="14"/>
      <c r="Z656" s="30"/>
      <c r="AA656" s="30"/>
    </row>
    <row r="657" ht="12.75" customHeight="1">
      <c r="A657" s="4">
        <v>1925.01</v>
      </c>
      <c r="B657" s="5">
        <v>10.58</v>
      </c>
      <c r="C657" s="6">
        <v>0.5542</v>
      </c>
      <c r="D657" s="6">
        <f t="shared" si="9"/>
        <v>0.9742</v>
      </c>
      <c r="E657" s="5">
        <v>0.9567</v>
      </c>
      <c r="F657" s="5">
        <v>17.3</v>
      </c>
      <c r="G657" s="6">
        <f t="shared" si="10"/>
        <v>1925.041667</v>
      </c>
      <c r="H657" s="7">
        <v>3.86</v>
      </c>
      <c r="I657" s="6">
        <f t="shared" si="1"/>
        <v>186.3425434</v>
      </c>
      <c r="J657" s="6">
        <f t="shared" si="2"/>
        <v>9.76096763</v>
      </c>
      <c r="K657" s="8">
        <f t="shared" si="11"/>
        <v>3212.147868</v>
      </c>
      <c r="L657" s="6">
        <f t="shared" si="12"/>
        <v>16.85008613</v>
      </c>
      <c r="M657" s="8">
        <f t="shared" si="3"/>
        <v>290.4595336</v>
      </c>
      <c r="N657" s="29">
        <f t="shared" si="14"/>
        <v>9.692618852</v>
      </c>
      <c r="O657" s="9"/>
      <c r="P657" s="10">
        <f t="shared" si="15"/>
        <v>13.9530657</v>
      </c>
      <c r="Q657" s="10"/>
      <c r="R657" s="31">
        <f t="shared" si="16"/>
        <v>0.1198628709</v>
      </c>
      <c r="S657" s="7">
        <f t="shared" si="4"/>
        <v>1.004451807</v>
      </c>
      <c r="T657" s="7">
        <f t="shared" si="13"/>
        <v>6.852772649</v>
      </c>
      <c r="U657" s="13">
        <f t="shared" si="5"/>
        <v>0.0667448157</v>
      </c>
      <c r="V657" s="13">
        <f t="shared" si="6"/>
        <v>0.06937049499</v>
      </c>
      <c r="W657" s="13">
        <f t="shared" si="7"/>
        <v>-0.002625679292</v>
      </c>
      <c r="X657" s="13">
        <f t="shared" si="8"/>
        <v>-0.0001112183389</v>
      </c>
      <c r="Y657" s="14"/>
      <c r="Z657" s="30"/>
      <c r="AA657" s="30"/>
    </row>
    <row r="658" ht="12.75" customHeight="1">
      <c r="A658" s="4">
        <v>1925.02</v>
      </c>
      <c r="B658" s="5">
        <v>10.67</v>
      </c>
      <c r="C658" s="6">
        <v>0.5583</v>
      </c>
      <c r="D658" s="6">
        <f t="shared" si="9"/>
        <v>0.6483</v>
      </c>
      <c r="E658" s="5">
        <v>0.9833</v>
      </c>
      <c r="F658" s="5">
        <v>17.2</v>
      </c>
      <c r="G658" s="6">
        <f t="shared" si="10"/>
        <v>1925.125</v>
      </c>
      <c r="H658" s="7">
        <f>H657*11/12+H669*1/12</f>
        <v>3.845</v>
      </c>
      <c r="I658" s="6">
        <f t="shared" si="1"/>
        <v>189.0202907</v>
      </c>
      <c r="J658" s="6">
        <f t="shared" si="2"/>
        <v>9.890349419</v>
      </c>
      <c r="K658" s="8">
        <f t="shared" si="11"/>
        <v>3272.513896</v>
      </c>
      <c r="L658" s="6">
        <f t="shared" si="12"/>
        <v>17.41927384</v>
      </c>
      <c r="M658" s="8">
        <f t="shared" si="3"/>
        <v>301.5804043</v>
      </c>
      <c r="N658" s="29">
        <f t="shared" si="14"/>
        <v>9.830804723</v>
      </c>
      <c r="O658" s="9"/>
      <c r="P658" s="10">
        <f t="shared" si="15"/>
        <v>14.14390248</v>
      </c>
      <c r="Q658" s="10"/>
      <c r="R658" s="31">
        <f t="shared" si="16"/>
        <v>0.1190010285</v>
      </c>
      <c r="S658" s="7">
        <f t="shared" si="4"/>
        <v>1.004440173</v>
      </c>
      <c r="T658" s="7">
        <f t="shared" si="13"/>
        <v>6.923298942</v>
      </c>
      <c r="U658" s="13">
        <f t="shared" si="5"/>
        <v>0.06116103451</v>
      </c>
      <c r="V658" s="13">
        <f t="shared" si="6"/>
        <v>0.067849286</v>
      </c>
      <c r="W658" s="13">
        <f t="shared" si="7"/>
        <v>-0.006688251484</v>
      </c>
      <c r="X658" s="13">
        <f t="shared" si="8"/>
        <v>-0.0001109731384</v>
      </c>
      <c r="Y658" s="14"/>
      <c r="Z658" s="30"/>
      <c r="AA658" s="30"/>
    </row>
    <row r="659" ht="12.75" customHeight="1">
      <c r="A659" s="4">
        <v>1925.03</v>
      </c>
      <c r="B659" s="5">
        <v>10.39</v>
      </c>
      <c r="C659" s="6">
        <v>0.5625</v>
      </c>
      <c r="D659" s="6">
        <f t="shared" si="9"/>
        <v>0.2825</v>
      </c>
      <c r="E659" s="5">
        <v>1.01</v>
      </c>
      <c r="F659" s="5">
        <v>17.3</v>
      </c>
      <c r="G659" s="6">
        <f t="shared" si="10"/>
        <v>1925.208333</v>
      </c>
      <c r="H659" s="7">
        <f>H657*10/12+H669*2/12</f>
        <v>3.83</v>
      </c>
      <c r="I659" s="6">
        <f t="shared" si="1"/>
        <v>182.9961272</v>
      </c>
      <c r="J659" s="6">
        <f t="shared" si="2"/>
        <v>9.907153179</v>
      </c>
      <c r="K659" s="8">
        <f t="shared" si="11"/>
        <v>3182.510944</v>
      </c>
      <c r="L659" s="6">
        <f t="shared" si="12"/>
        <v>17.78884393</v>
      </c>
      <c r="M659" s="8">
        <f t="shared" si="3"/>
        <v>309.3682438</v>
      </c>
      <c r="N659" s="29">
        <f t="shared" si="14"/>
        <v>9.518537539</v>
      </c>
      <c r="O659" s="9"/>
      <c r="P659" s="10">
        <f t="shared" si="15"/>
        <v>13.68592335</v>
      </c>
      <c r="Q659" s="10"/>
      <c r="R659" s="31">
        <f t="shared" si="16"/>
        <v>0.1241625013</v>
      </c>
      <c r="S659" s="7">
        <f t="shared" si="4"/>
        <v>1.00442854</v>
      </c>
      <c r="T659" s="7">
        <f t="shared" si="13"/>
        <v>6.913842828</v>
      </c>
      <c r="U659" s="13">
        <f t="shared" si="5"/>
        <v>0.05763944645</v>
      </c>
      <c r="V659" s="13">
        <f t="shared" si="6"/>
        <v>0.06834993896</v>
      </c>
      <c r="W659" s="13">
        <f t="shared" si="7"/>
        <v>-0.01071049251</v>
      </c>
      <c r="X659" s="13">
        <f t="shared" si="8"/>
        <v>-0.0001107279739</v>
      </c>
      <c r="Y659" s="14"/>
      <c r="Z659" s="30"/>
      <c r="AA659" s="30"/>
    </row>
    <row r="660" ht="12.75" customHeight="1">
      <c r="A660" s="4">
        <v>1925.04</v>
      </c>
      <c r="B660" s="5">
        <v>10.28</v>
      </c>
      <c r="C660" s="6">
        <v>0.5667</v>
      </c>
      <c r="D660" s="6">
        <f t="shared" si="9"/>
        <v>0.4567</v>
      </c>
      <c r="E660" s="5">
        <v>1.037</v>
      </c>
      <c r="F660" s="5">
        <v>17.2</v>
      </c>
      <c r="G660" s="6">
        <f t="shared" si="10"/>
        <v>1925.291667</v>
      </c>
      <c r="H660" s="7">
        <f>H657*9/12+H669*3/12</f>
        <v>3.815</v>
      </c>
      <c r="I660" s="6">
        <f t="shared" si="1"/>
        <v>182.1113953</v>
      </c>
      <c r="J660" s="6">
        <f t="shared" si="2"/>
        <v>10.0391564</v>
      </c>
      <c r="K660" s="8">
        <f t="shared" si="11"/>
        <v>3181.673814</v>
      </c>
      <c r="L660" s="6">
        <f t="shared" si="12"/>
        <v>18.37057558</v>
      </c>
      <c r="M660" s="8">
        <f t="shared" si="3"/>
        <v>320.9528935</v>
      </c>
      <c r="N660" s="29">
        <f t="shared" si="14"/>
        <v>9.476566788</v>
      </c>
      <c r="O660" s="9"/>
      <c r="P660" s="10">
        <f t="shared" si="15"/>
        <v>13.61554545</v>
      </c>
      <c r="Q660" s="10"/>
      <c r="R660" s="31">
        <f t="shared" si="16"/>
        <v>0.1231034037</v>
      </c>
      <c r="S660" s="7">
        <f t="shared" si="4"/>
        <v>1.004416908</v>
      </c>
      <c r="T660" s="7">
        <f t="shared" si="13"/>
        <v>6.984835831</v>
      </c>
      <c r="U660" s="13">
        <f t="shared" si="5"/>
        <v>0.06499829086</v>
      </c>
      <c r="V660" s="13">
        <f t="shared" si="6"/>
        <v>0.06683638911</v>
      </c>
      <c r="W660" s="13">
        <f t="shared" si="7"/>
        <v>-0.00183809825</v>
      </c>
      <c r="X660" s="13">
        <f t="shared" si="8"/>
        <v>-0.0001104828454</v>
      </c>
      <c r="Y660" s="14"/>
      <c r="Z660" s="30"/>
      <c r="AA660" s="30"/>
    </row>
    <row r="661" ht="12.75" customHeight="1">
      <c r="A661" s="4">
        <v>1925.05</v>
      </c>
      <c r="B661" s="5">
        <v>10.61</v>
      </c>
      <c r="C661" s="6">
        <v>0.5708</v>
      </c>
      <c r="D661" s="6">
        <f t="shared" si="9"/>
        <v>0.9008</v>
      </c>
      <c r="E661" s="5">
        <v>1.063</v>
      </c>
      <c r="F661" s="5">
        <v>17.3</v>
      </c>
      <c r="G661" s="6">
        <f t="shared" si="10"/>
        <v>1925.375</v>
      </c>
      <c r="H661" s="7">
        <f>H657*8/12+H669*4/12</f>
        <v>3.8</v>
      </c>
      <c r="I661" s="6">
        <f t="shared" si="1"/>
        <v>186.8709249</v>
      </c>
      <c r="J661" s="6">
        <f t="shared" si="2"/>
        <v>10.05333873</v>
      </c>
      <c r="K661" s="8">
        <f t="shared" si="11"/>
        <v>3279.46455</v>
      </c>
      <c r="L661" s="6">
        <f t="shared" si="12"/>
        <v>18.72231792</v>
      </c>
      <c r="M661" s="8">
        <f t="shared" si="3"/>
        <v>328.5646387</v>
      </c>
      <c r="N661" s="29">
        <f t="shared" si="14"/>
        <v>9.729007694</v>
      </c>
      <c r="O661" s="9"/>
      <c r="P661" s="10">
        <f t="shared" si="15"/>
        <v>13.96381734</v>
      </c>
      <c r="Q661" s="10"/>
      <c r="R661" s="31">
        <f t="shared" si="16"/>
        <v>0.1200769853</v>
      </c>
      <c r="S661" s="7">
        <f t="shared" si="4"/>
        <v>1.004405276</v>
      </c>
      <c r="T661" s="7">
        <f t="shared" si="13"/>
        <v>6.9751341</v>
      </c>
      <c r="U661" s="13">
        <f t="shared" si="5"/>
        <v>0.07024215042</v>
      </c>
      <c r="V661" s="13">
        <f t="shared" si="6"/>
        <v>0.06733709055</v>
      </c>
      <c r="W661" s="13">
        <f t="shared" si="7"/>
        <v>0.002905059872</v>
      </c>
      <c r="X661" s="13">
        <f t="shared" si="8"/>
        <v>-0.0001102377529</v>
      </c>
      <c r="Y661" s="14"/>
      <c r="Z661" s="30"/>
      <c r="AA661" s="30"/>
    </row>
    <row r="662" ht="12.75" customHeight="1">
      <c r="A662" s="4">
        <v>1925.06</v>
      </c>
      <c r="B662" s="5">
        <v>10.8</v>
      </c>
      <c r="C662" s="6">
        <v>0.575</v>
      </c>
      <c r="D662" s="6">
        <f t="shared" si="9"/>
        <v>0.765</v>
      </c>
      <c r="E662" s="5">
        <v>1.09</v>
      </c>
      <c r="F662" s="5">
        <v>17.5</v>
      </c>
      <c r="G662" s="6">
        <f t="shared" si="10"/>
        <v>1925.458333</v>
      </c>
      <c r="H662" s="7">
        <f>H657*7/12+H669*5/12</f>
        <v>3.785</v>
      </c>
      <c r="I662" s="6">
        <f t="shared" si="1"/>
        <v>188.0434286</v>
      </c>
      <c r="J662" s="6">
        <f t="shared" si="2"/>
        <v>10.01157143</v>
      </c>
      <c r="K662" s="8">
        <f t="shared" si="11"/>
        <v>3314.682623</v>
      </c>
      <c r="L662" s="6">
        <f t="shared" si="12"/>
        <v>18.97845714</v>
      </c>
      <c r="M662" s="8">
        <f t="shared" si="3"/>
        <v>334.5374129</v>
      </c>
      <c r="N662" s="29">
        <f t="shared" si="14"/>
        <v>9.79638618</v>
      </c>
      <c r="O662" s="9"/>
      <c r="P662" s="10">
        <f t="shared" si="15"/>
        <v>14.04341133</v>
      </c>
      <c r="Q662" s="10"/>
      <c r="R662" s="31">
        <f t="shared" si="16"/>
        <v>0.1207337279</v>
      </c>
      <c r="S662" s="7">
        <f t="shared" si="4"/>
        <v>1.004393645</v>
      </c>
      <c r="T662" s="7">
        <f t="shared" si="13"/>
        <v>6.925794502</v>
      </c>
      <c r="U662" s="13">
        <f t="shared" si="5"/>
        <v>0.07425815804</v>
      </c>
      <c r="V662" s="13">
        <f t="shared" si="6"/>
        <v>0.06922417579</v>
      </c>
      <c r="W662" s="13">
        <f t="shared" si="7"/>
        <v>0.005033982245</v>
      </c>
      <c r="X662" s="13">
        <f t="shared" si="8"/>
        <v>-0.0001099926967</v>
      </c>
      <c r="Y662" s="14"/>
      <c r="Z662" s="30"/>
      <c r="AA662" s="30"/>
    </row>
    <row r="663" ht="12.75" customHeight="1">
      <c r="A663" s="4">
        <v>1925.07</v>
      </c>
      <c r="B663" s="5">
        <v>11.1</v>
      </c>
      <c r="C663" s="6">
        <v>0.5792</v>
      </c>
      <c r="D663" s="6">
        <f t="shared" si="9"/>
        <v>0.8792</v>
      </c>
      <c r="E663" s="5">
        <v>1.117</v>
      </c>
      <c r="F663" s="5">
        <v>17.7</v>
      </c>
      <c r="G663" s="6">
        <f t="shared" si="10"/>
        <v>1925.541667</v>
      </c>
      <c r="H663" s="7">
        <f>H657*6/12+H669*6/12</f>
        <v>3.77</v>
      </c>
      <c r="I663" s="6">
        <f t="shared" si="1"/>
        <v>191.0830508</v>
      </c>
      <c r="J663" s="6">
        <f t="shared" si="2"/>
        <v>9.970748023</v>
      </c>
      <c r="K663" s="8">
        <f t="shared" si="11"/>
        <v>3382.909089</v>
      </c>
      <c r="L663" s="6">
        <f t="shared" si="12"/>
        <v>19.22880791</v>
      </c>
      <c r="M663" s="8">
        <f t="shared" si="3"/>
        <v>340.424275</v>
      </c>
      <c r="N663" s="29">
        <f t="shared" si="14"/>
        <v>9.963993892</v>
      </c>
      <c r="O663" s="9"/>
      <c r="P663" s="10">
        <f t="shared" si="15"/>
        <v>14.26301238</v>
      </c>
      <c r="Q663" s="10"/>
      <c r="R663" s="31">
        <f t="shared" si="16"/>
        <v>0.1203679012</v>
      </c>
      <c r="S663" s="7">
        <f t="shared" si="4"/>
        <v>1.004382015</v>
      </c>
      <c r="T663" s="7">
        <f t="shared" si="13"/>
        <v>6.877622584</v>
      </c>
      <c r="U663" s="13">
        <f t="shared" si="5"/>
        <v>0.07792860759</v>
      </c>
      <c r="V663" s="13">
        <f t="shared" si="6"/>
        <v>0.0703221664</v>
      </c>
      <c r="W663" s="13">
        <f t="shared" si="7"/>
        <v>0.007606441186</v>
      </c>
      <c r="X663" s="13">
        <f t="shared" si="8"/>
        <v>-0.0001097476766</v>
      </c>
      <c r="Y663" s="14"/>
      <c r="Z663" s="30"/>
      <c r="AA663" s="30"/>
    </row>
    <row r="664" ht="12.75" customHeight="1">
      <c r="A664" s="4">
        <v>1925.08</v>
      </c>
      <c r="B664" s="5">
        <v>11.25</v>
      </c>
      <c r="C664" s="6">
        <v>0.5833</v>
      </c>
      <c r="D664" s="6">
        <f t="shared" si="9"/>
        <v>0.7333</v>
      </c>
      <c r="E664" s="5">
        <v>1.143</v>
      </c>
      <c r="F664" s="5">
        <v>17.7</v>
      </c>
      <c r="G664" s="6">
        <f t="shared" si="10"/>
        <v>1925.625</v>
      </c>
      <c r="H664" s="7">
        <f>H657*5/12+H669*7/12</f>
        <v>3.755</v>
      </c>
      <c r="I664" s="6">
        <f t="shared" si="1"/>
        <v>193.6652542</v>
      </c>
      <c r="J664" s="6">
        <f t="shared" si="2"/>
        <v>10.04132825</v>
      </c>
      <c r="K664" s="8">
        <f t="shared" si="11"/>
        <v>3443.438272</v>
      </c>
      <c r="L664" s="6">
        <f t="shared" si="12"/>
        <v>19.67638983</v>
      </c>
      <c r="M664" s="8">
        <f t="shared" si="3"/>
        <v>349.8533284</v>
      </c>
      <c r="N664" s="29">
        <f t="shared" si="14"/>
        <v>10.11091846</v>
      </c>
      <c r="O664" s="9"/>
      <c r="P664" s="10">
        <f t="shared" si="15"/>
        <v>14.44994045</v>
      </c>
      <c r="Q664" s="10"/>
      <c r="R664" s="31">
        <f t="shared" si="16"/>
        <v>0.1190595223</v>
      </c>
      <c r="S664" s="7">
        <f t="shared" si="4"/>
        <v>1.004370386</v>
      </c>
      <c r="T664" s="7">
        <f t="shared" si="13"/>
        <v>6.907760431</v>
      </c>
      <c r="U664" s="13">
        <f t="shared" si="5"/>
        <v>0.0834296452</v>
      </c>
      <c r="V664" s="13">
        <f t="shared" si="6"/>
        <v>0.07020470103</v>
      </c>
      <c r="W664" s="13">
        <f t="shared" si="7"/>
        <v>0.01322494417</v>
      </c>
      <c r="X664" s="13">
        <f t="shared" si="8"/>
        <v>-0.0001095026928</v>
      </c>
      <c r="Y664" s="14"/>
      <c r="Z664" s="30"/>
      <c r="AA664" s="30"/>
    </row>
    <row r="665" ht="12.75" customHeight="1">
      <c r="A665" s="4">
        <v>1925.09</v>
      </c>
      <c r="B665" s="5">
        <v>11.51</v>
      </c>
      <c r="C665" s="6">
        <v>0.5875</v>
      </c>
      <c r="D665" s="6">
        <f t="shared" si="9"/>
        <v>0.8475</v>
      </c>
      <c r="E665" s="5">
        <v>1.17</v>
      </c>
      <c r="F665" s="5">
        <v>17.7</v>
      </c>
      <c r="G665" s="6">
        <f t="shared" si="10"/>
        <v>1925.708333</v>
      </c>
      <c r="H665" s="7">
        <f>H657*4/12+H669*8/12</f>
        <v>3.74</v>
      </c>
      <c r="I665" s="6">
        <f t="shared" si="1"/>
        <v>198.1410734</v>
      </c>
      <c r="J665" s="6">
        <f t="shared" si="2"/>
        <v>10.11362994</v>
      </c>
      <c r="K665" s="8">
        <f t="shared" si="11"/>
        <v>3538.00529</v>
      </c>
      <c r="L665" s="6">
        <f t="shared" si="12"/>
        <v>20.14118644</v>
      </c>
      <c r="M665" s="8">
        <f t="shared" si="3"/>
        <v>359.6408505</v>
      </c>
      <c r="N665" s="29">
        <f t="shared" si="14"/>
        <v>10.35924761</v>
      </c>
      <c r="O665" s="9"/>
      <c r="P665" s="10">
        <f t="shared" si="15"/>
        <v>14.77725838</v>
      </c>
      <c r="Q665" s="10"/>
      <c r="R665" s="31">
        <f t="shared" si="16"/>
        <v>0.1168386461</v>
      </c>
      <c r="S665" s="7">
        <f t="shared" si="4"/>
        <v>1.004358758</v>
      </c>
      <c r="T665" s="7">
        <f t="shared" si="13"/>
        <v>6.937950012</v>
      </c>
      <c r="U665" s="13">
        <f t="shared" si="5"/>
        <v>0.08309915069</v>
      </c>
      <c r="V665" s="13">
        <f t="shared" si="6"/>
        <v>0.07008751073</v>
      </c>
      <c r="W665" s="13">
        <f t="shared" si="7"/>
        <v>0.01301163996</v>
      </c>
      <c r="X665" s="13">
        <f t="shared" si="8"/>
        <v>-0.0001092577453</v>
      </c>
      <c r="Y665" s="14"/>
      <c r="Z665" s="30"/>
      <c r="AA665" s="30"/>
    </row>
    <row r="666" ht="12.75" customHeight="1">
      <c r="A666" s="4">
        <v>1925.1</v>
      </c>
      <c r="B666" s="5">
        <v>11.89</v>
      </c>
      <c r="C666" s="6">
        <v>0.5917</v>
      </c>
      <c r="D666" s="6">
        <f t="shared" si="9"/>
        <v>0.9717</v>
      </c>
      <c r="E666" s="5">
        <v>1.197</v>
      </c>
      <c r="F666" s="5">
        <v>17.7</v>
      </c>
      <c r="G666" s="6">
        <f t="shared" si="10"/>
        <v>1925.791667</v>
      </c>
      <c r="H666" s="7">
        <f>H657*3/12+H669*9/12</f>
        <v>3.725</v>
      </c>
      <c r="I666" s="6">
        <f t="shared" si="1"/>
        <v>204.6826554</v>
      </c>
      <c r="J666" s="6">
        <f t="shared" si="2"/>
        <v>10.18593164</v>
      </c>
      <c r="K666" s="8">
        <f t="shared" si="11"/>
        <v>3669.968379</v>
      </c>
      <c r="L666" s="6">
        <f t="shared" si="12"/>
        <v>20.60598305</v>
      </c>
      <c r="M666" s="8">
        <f t="shared" si="3"/>
        <v>369.4661185</v>
      </c>
      <c r="N666" s="29">
        <f t="shared" si="14"/>
        <v>10.718496</v>
      </c>
      <c r="O666" s="9"/>
      <c r="P666" s="10">
        <f t="shared" si="15"/>
        <v>15.2567961</v>
      </c>
      <c r="Q666" s="10"/>
      <c r="R666" s="31">
        <f t="shared" si="16"/>
        <v>0.1127116398</v>
      </c>
      <c r="S666" s="7">
        <f t="shared" si="4"/>
        <v>1.004347131</v>
      </c>
      <c r="T666" s="7">
        <f t="shared" si="13"/>
        <v>6.968190857</v>
      </c>
      <c r="U666" s="13">
        <f t="shared" si="5"/>
        <v>0.08232738684</v>
      </c>
      <c r="V666" s="13">
        <f t="shared" si="6"/>
        <v>0.06997059539</v>
      </c>
      <c r="W666" s="13">
        <f t="shared" si="7"/>
        <v>0.01235679146</v>
      </c>
      <c r="X666" s="13">
        <f t="shared" si="8"/>
        <v>-0.0001090128342</v>
      </c>
      <c r="Y666" s="14"/>
      <c r="Z666" s="30"/>
      <c r="AA666" s="30"/>
    </row>
    <row r="667" ht="12.75" customHeight="1">
      <c r="A667" s="4">
        <v>1925.11</v>
      </c>
      <c r="B667" s="5">
        <v>12.26</v>
      </c>
      <c r="C667" s="6">
        <v>0.5958</v>
      </c>
      <c r="D667" s="6">
        <f t="shared" si="9"/>
        <v>0.9658</v>
      </c>
      <c r="E667" s="5">
        <v>1.223</v>
      </c>
      <c r="F667" s="5">
        <v>18.0</v>
      </c>
      <c r="G667" s="6">
        <f t="shared" si="10"/>
        <v>1925.875</v>
      </c>
      <c r="H667" s="7">
        <f>H657*2/12+H669*10/12</f>
        <v>3.71</v>
      </c>
      <c r="I667" s="6">
        <f t="shared" si="1"/>
        <v>207.5345556</v>
      </c>
      <c r="J667" s="6">
        <f t="shared" si="2"/>
        <v>10.08557</v>
      </c>
      <c r="K667" s="8">
        <f t="shared" si="11"/>
        <v>3736.172623</v>
      </c>
      <c r="L667" s="6">
        <f t="shared" si="12"/>
        <v>20.70267222</v>
      </c>
      <c r="M667" s="8">
        <f t="shared" si="3"/>
        <v>372.7030275</v>
      </c>
      <c r="N667" s="29">
        <f t="shared" si="14"/>
        <v>10.88631744</v>
      </c>
      <c r="O667" s="9"/>
      <c r="P667" s="10">
        <f t="shared" si="15"/>
        <v>15.45834517</v>
      </c>
      <c r="Q667" s="10"/>
      <c r="R667" s="31">
        <f t="shared" si="16"/>
        <v>0.1121687069</v>
      </c>
      <c r="S667" s="7">
        <f t="shared" si="4"/>
        <v>1.004335504</v>
      </c>
      <c r="T667" s="7">
        <f t="shared" si="13"/>
        <v>6.881841117</v>
      </c>
      <c r="U667" s="13">
        <f t="shared" si="5"/>
        <v>0.08966737818</v>
      </c>
      <c r="V667" s="13">
        <f t="shared" si="6"/>
        <v>0.07087447845</v>
      </c>
      <c r="W667" s="13">
        <f t="shared" si="7"/>
        <v>0.01879289972</v>
      </c>
      <c r="X667" s="13">
        <f t="shared" si="8"/>
        <v>-0.0001087679595</v>
      </c>
      <c r="Y667" s="14"/>
      <c r="Z667" s="30"/>
      <c r="AA667" s="30"/>
    </row>
    <row r="668" ht="12.75" customHeight="1">
      <c r="A668" s="4">
        <v>1925.12</v>
      </c>
      <c r="B668" s="5">
        <v>12.46</v>
      </c>
      <c r="C668" s="6">
        <v>0.6</v>
      </c>
      <c r="D668" s="6">
        <f t="shared" si="9"/>
        <v>0.8</v>
      </c>
      <c r="E668" s="5">
        <v>1.25</v>
      </c>
      <c r="F668" s="5">
        <v>17.9</v>
      </c>
      <c r="G668" s="6">
        <f t="shared" si="10"/>
        <v>1925.958333</v>
      </c>
      <c r="H668" s="7">
        <f>H657*1/12+H669*11/12</f>
        <v>3.695</v>
      </c>
      <c r="I668" s="6">
        <f t="shared" si="1"/>
        <v>212.0984358</v>
      </c>
      <c r="J668" s="6">
        <f t="shared" si="2"/>
        <v>10.21340782</v>
      </c>
      <c r="K668" s="8">
        <f t="shared" si="11"/>
        <v>3833.656945</v>
      </c>
      <c r="L668" s="6">
        <f t="shared" si="12"/>
        <v>21.27793296</v>
      </c>
      <c r="M668" s="8">
        <f t="shared" si="3"/>
        <v>384.596403</v>
      </c>
      <c r="N668" s="29">
        <f t="shared" si="14"/>
        <v>11.14736524</v>
      </c>
      <c r="O668" s="9"/>
      <c r="P668" s="10">
        <f t="shared" si="15"/>
        <v>15.78886697</v>
      </c>
      <c r="Q668" s="10"/>
      <c r="R668" s="31">
        <f t="shared" si="16"/>
        <v>0.1095786522</v>
      </c>
      <c r="S668" s="7">
        <f t="shared" si="4"/>
        <v>1.004323878</v>
      </c>
      <c r="T668" s="7">
        <f t="shared" si="13"/>
        <v>6.95029009</v>
      </c>
      <c r="U668" s="13">
        <f t="shared" si="5"/>
        <v>0.0871902935</v>
      </c>
      <c r="V668" s="13">
        <f t="shared" si="6"/>
        <v>0.07016164364</v>
      </c>
      <c r="W668" s="13">
        <f t="shared" si="7"/>
        <v>0.01702864985</v>
      </c>
      <c r="X668" s="13">
        <f t="shared" si="8"/>
        <v>-0.0001085231213</v>
      </c>
      <c r="Y668" s="14"/>
      <c r="Z668" s="30"/>
      <c r="AA668" s="30"/>
    </row>
    <row r="669" ht="12.75" customHeight="1">
      <c r="A669" s="4">
        <v>1926.01</v>
      </c>
      <c r="B669" s="5">
        <v>12.65</v>
      </c>
      <c r="C669" s="6">
        <v>0.6075</v>
      </c>
      <c r="D669" s="6">
        <f t="shared" si="9"/>
        <v>0.7975</v>
      </c>
      <c r="E669" s="5">
        <v>1.249</v>
      </c>
      <c r="F669" s="5">
        <v>17.9</v>
      </c>
      <c r="G669" s="6">
        <f t="shared" si="10"/>
        <v>1926.041667</v>
      </c>
      <c r="H669" s="7">
        <v>3.68</v>
      </c>
      <c r="I669" s="6">
        <f t="shared" si="1"/>
        <v>215.3326816</v>
      </c>
      <c r="J669" s="6">
        <f t="shared" si="2"/>
        <v>10.34107542</v>
      </c>
      <c r="K669" s="8">
        <f t="shared" si="11"/>
        <v>3907.691752</v>
      </c>
      <c r="L669" s="6">
        <f t="shared" si="12"/>
        <v>21.26091061</v>
      </c>
      <c r="M669" s="8">
        <f t="shared" si="3"/>
        <v>385.8266402</v>
      </c>
      <c r="N669" s="29">
        <f t="shared" si="14"/>
        <v>11.34096619</v>
      </c>
      <c r="O669" s="9"/>
      <c r="P669" s="10">
        <f t="shared" si="15"/>
        <v>16.01885084</v>
      </c>
      <c r="Q669" s="10"/>
      <c r="R669" s="31">
        <f t="shared" si="16"/>
        <v>0.1071766661</v>
      </c>
      <c r="S669" s="7">
        <f t="shared" si="4"/>
        <v>1.005420913</v>
      </c>
      <c r="T669" s="7">
        <f t="shared" si="13"/>
        <v>6.980342299</v>
      </c>
      <c r="U669" s="13">
        <f t="shared" si="5"/>
        <v>0.09127702195</v>
      </c>
      <c r="V669" s="13">
        <f t="shared" si="6"/>
        <v>0.07004550636</v>
      </c>
      <c r="W669" s="13">
        <f t="shared" si="7"/>
        <v>0.02123151559</v>
      </c>
      <c r="X669" s="13">
        <f t="shared" si="8"/>
        <v>-0.0003417114445</v>
      </c>
      <c r="Y669" s="14"/>
      <c r="Z669" s="30"/>
      <c r="AA669" s="30"/>
    </row>
    <row r="670" ht="12.75" customHeight="1">
      <c r="A670" s="4">
        <v>1926.02</v>
      </c>
      <c r="B670" s="5">
        <v>12.67</v>
      </c>
      <c r="C670" s="6">
        <v>0.615</v>
      </c>
      <c r="D670" s="6">
        <f t="shared" si="9"/>
        <v>0.635</v>
      </c>
      <c r="E670" s="5">
        <v>1.248</v>
      </c>
      <c r="F670" s="5">
        <v>17.9</v>
      </c>
      <c r="G670" s="6">
        <f t="shared" si="10"/>
        <v>1926.125</v>
      </c>
      <c r="H670" s="7">
        <f>H669*11/12+H681*1/12</f>
        <v>3.651666667</v>
      </c>
      <c r="I670" s="6">
        <f t="shared" si="1"/>
        <v>215.6731285</v>
      </c>
      <c r="J670" s="6">
        <f t="shared" si="2"/>
        <v>10.46874302</v>
      </c>
      <c r="K670" s="8">
        <f t="shared" si="11"/>
        <v>3929.701479</v>
      </c>
      <c r="L670" s="6">
        <f t="shared" si="12"/>
        <v>21.24388827</v>
      </c>
      <c r="M670" s="8">
        <f t="shared" si="3"/>
        <v>387.0771464</v>
      </c>
      <c r="N670" s="29">
        <f t="shared" si="14"/>
        <v>11.38943567</v>
      </c>
      <c r="O670" s="9"/>
      <c r="P670" s="10">
        <f t="shared" si="15"/>
        <v>16.04127332</v>
      </c>
      <c r="Q670" s="10"/>
      <c r="R670" s="31">
        <f t="shared" si="16"/>
        <v>0.1070847533</v>
      </c>
      <c r="S670" s="7">
        <f t="shared" si="4"/>
        <v>1.005400431</v>
      </c>
      <c r="T670" s="7">
        <f t="shared" si="13"/>
        <v>7.018182126</v>
      </c>
      <c r="U670" s="13">
        <f t="shared" si="5"/>
        <v>0.09707735509</v>
      </c>
      <c r="V670" s="13">
        <f t="shared" si="6"/>
        <v>0.06967985957</v>
      </c>
      <c r="W670" s="13">
        <f t="shared" si="7"/>
        <v>0.02739749552</v>
      </c>
      <c r="X670" s="13">
        <f t="shared" si="8"/>
        <v>-0.0003394645771</v>
      </c>
      <c r="Y670" s="14"/>
      <c r="Z670" s="30"/>
      <c r="AA670" s="30"/>
    </row>
    <row r="671" ht="12.75" customHeight="1">
      <c r="A671" s="4">
        <v>1926.03</v>
      </c>
      <c r="B671" s="5">
        <v>11.81</v>
      </c>
      <c r="C671" s="6">
        <v>0.6225</v>
      </c>
      <c r="D671" s="6">
        <f t="shared" si="9"/>
        <v>-0.2375</v>
      </c>
      <c r="E671" s="5">
        <v>1.248</v>
      </c>
      <c r="F671" s="5">
        <v>17.8</v>
      </c>
      <c r="G671" s="6">
        <f t="shared" si="10"/>
        <v>1926.208333</v>
      </c>
      <c r="H671" s="7">
        <f>H669*10/12+H681*2/12</f>
        <v>3.623333333</v>
      </c>
      <c r="I671" s="6">
        <f t="shared" si="1"/>
        <v>202.1633146</v>
      </c>
      <c r="J671" s="6">
        <f t="shared" si="2"/>
        <v>10.65594101</v>
      </c>
      <c r="K671" s="8">
        <f t="shared" si="11"/>
        <v>3699.723918</v>
      </c>
      <c r="L671" s="6">
        <f t="shared" si="12"/>
        <v>21.36323596</v>
      </c>
      <c r="M671" s="8">
        <f t="shared" si="3"/>
        <v>390.9615114</v>
      </c>
      <c r="N671" s="29">
        <f t="shared" si="14"/>
        <v>10.71235206</v>
      </c>
      <c r="O671" s="9"/>
      <c r="P671" s="10">
        <f t="shared" si="15"/>
        <v>15.0468694</v>
      </c>
      <c r="Q671" s="10"/>
      <c r="R671" s="31">
        <f t="shared" si="16"/>
        <v>0.1113169892</v>
      </c>
      <c r="S671" s="7">
        <f t="shared" si="4"/>
        <v>1.005379956</v>
      </c>
      <c r="T671" s="7">
        <f t="shared" si="13"/>
        <v>7.095724254</v>
      </c>
      <c r="U671" s="13">
        <f t="shared" si="5"/>
        <v>0.1071572599</v>
      </c>
      <c r="V671" s="13">
        <f t="shared" si="6"/>
        <v>0.06949538583</v>
      </c>
      <c r="W671" s="13">
        <f t="shared" si="7"/>
        <v>0.03766187408</v>
      </c>
      <c r="X671" s="13">
        <f t="shared" si="8"/>
        <v>-0.0003372182376</v>
      </c>
      <c r="Y671" s="14"/>
      <c r="Z671" s="30"/>
      <c r="AA671" s="30"/>
    </row>
    <row r="672" ht="12.75" customHeight="1">
      <c r="A672" s="4">
        <v>1926.04</v>
      </c>
      <c r="B672" s="5">
        <v>11.48</v>
      </c>
      <c r="C672" s="6">
        <v>0.63</v>
      </c>
      <c r="D672" s="6">
        <f t="shared" si="9"/>
        <v>0.3</v>
      </c>
      <c r="E672" s="5">
        <v>1.247</v>
      </c>
      <c r="F672" s="5">
        <v>17.9</v>
      </c>
      <c r="G672" s="6">
        <f t="shared" si="10"/>
        <v>1926.291667</v>
      </c>
      <c r="H672" s="7">
        <f>H669*9/12+H681*3/12</f>
        <v>3.595</v>
      </c>
      <c r="I672" s="6">
        <f t="shared" si="1"/>
        <v>195.4165363</v>
      </c>
      <c r="J672" s="6">
        <f t="shared" si="2"/>
        <v>10.72407821</v>
      </c>
      <c r="K672" s="8">
        <f t="shared" si="11"/>
        <v>3592.608178</v>
      </c>
      <c r="L672" s="6">
        <f t="shared" si="12"/>
        <v>21.22686592</v>
      </c>
      <c r="M672" s="8">
        <f t="shared" si="3"/>
        <v>390.2423692</v>
      </c>
      <c r="N672" s="29">
        <f t="shared" si="14"/>
        <v>10.39558769</v>
      </c>
      <c r="O672" s="9"/>
      <c r="P672" s="10">
        <f t="shared" si="15"/>
        <v>14.56236673</v>
      </c>
      <c r="Q672" s="10"/>
      <c r="R672" s="31">
        <f t="shared" si="16"/>
        <v>0.1140362194</v>
      </c>
      <c r="S672" s="7">
        <f t="shared" si="4"/>
        <v>1.005359486</v>
      </c>
      <c r="T672" s="7">
        <f t="shared" si="13"/>
        <v>7.094044752</v>
      </c>
      <c r="U672" s="13">
        <f t="shared" si="5"/>
        <v>0.1108851293</v>
      </c>
      <c r="V672" s="13">
        <f t="shared" si="6"/>
        <v>0.06973385689</v>
      </c>
      <c r="W672" s="13">
        <f t="shared" si="7"/>
        <v>0.04115127241</v>
      </c>
      <c r="X672" s="13">
        <f t="shared" si="8"/>
        <v>-0.0003349724271</v>
      </c>
      <c r="Y672" s="14"/>
      <c r="Z672" s="30"/>
      <c r="AA672" s="30"/>
    </row>
    <row r="673" ht="12.75" customHeight="1">
      <c r="A673" s="4">
        <v>1926.05</v>
      </c>
      <c r="B673" s="5">
        <v>11.56</v>
      </c>
      <c r="C673" s="6">
        <v>0.6375</v>
      </c>
      <c r="D673" s="6">
        <f t="shared" si="9"/>
        <v>0.7175</v>
      </c>
      <c r="E673" s="5">
        <v>1.246</v>
      </c>
      <c r="F673" s="5">
        <v>17.8</v>
      </c>
      <c r="G673" s="6">
        <f t="shared" si="10"/>
        <v>1926.375</v>
      </c>
      <c r="H673" s="7">
        <f>H669*8/12+H681*4/12</f>
        <v>3.566666667</v>
      </c>
      <c r="I673" s="6">
        <f t="shared" si="1"/>
        <v>197.8838202</v>
      </c>
      <c r="J673" s="6">
        <f t="shared" si="2"/>
        <v>10.91271067</v>
      </c>
      <c r="K673" s="8">
        <f t="shared" si="11"/>
        <v>3654.686218</v>
      </c>
      <c r="L673" s="6">
        <f t="shared" si="12"/>
        <v>21.329</v>
      </c>
      <c r="M673" s="8">
        <f t="shared" si="3"/>
        <v>393.9220612</v>
      </c>
      <c r="N673" s="29">
        <f t="shared" si="14"/>
        <v>10.57515846</v>
      </c>
      <c r="O673" s="9"/>
      <c r="P673" s="10">
        <f t="shared" si="15"/>
        <v>14.77186004</v>
      </c>
      <c r="Q673" s="10"/>
      <c r="R673" s="31">
        <f t="shared" si="16"/>
        <v>0.1111074655</v>
      </c>
      <c r="S673" s="7">
        <f t="shared" si="4"/>
        <v>1.005339022</v>
      </c>
      <c r="T673" s="7">
        <f t="shared" si="13"/>
        <v>7.172132966</v>
      </c>
      <c r="U673" s="13">
        <f t="shared" si="5"/>
        <v>0.1032976933</v>
      </c>
      <c r="V673" s="13">
        <f t="shared" si="6"/>
        <v>0.06877660183</v>
      </c>
      <c r="W673" s="13">
        <f t="shared" si="7"/>
        <v>0.03452109144</v>
      </c>
      <c r="X673" s="13">
        <f t="shared" si="8"/>
        <v>-0.000332727147</v>
      </c>
      <c r="Y673" s="14"/>
      <c r="Z673" s="30"/>
      <c r="AA673" s="30"/>
    </row>
    <row r="674" ht="12.75" customHeight="1">
      <c r="A674" s="4">
        <v>1926.06</v>
      </c>
      <c r="B674" s="5">
        <v>12.11</v>
      </c>
      <c r="C674" s="6">
        <v>0.645</v>
      </c>
      <c r="D674" s="6">
        <f t="shared" si="9"/>
        <v>1.195</v>
      </c>
      <c r="E674" s="5">
        <v>1.245</v>
      </c>
      <c r="F674" s="5">
        <v>17.7</v>
      </c>
      <c r="G674" s="6">
        <f t="shared" si="10"/>
        <v>1926.458333</v>
      </c>
      <c r="H674" s="7">
        <f>H669*7/12+H681*5/12</f>
        <v>3.538333333</v>
      </c>
      <c r="I674" s="6">
        <f t="shared" si="1"/>
        <v>208.469887</v>
      </c>
      <c r="J674" s="6">
        <f t="shared" si="2"/>
        <v>11.10347458</v>
      </c>
      <c r="K674" s="8">
        <f t="shared" si="11"/>
        <v>3867.28771</v>
      </c>
      <c r="L674" s="6">
        <f t="shared" si="12"/>
        <v>21.43228814</v>
      </c>
      <c r="M674" s="8">
        <f t="shared" si="3"/>
        <v>397.5865564</v>
      </c>
      <c r="N674" s="29">
        <f t="shared" si="14"/>
        <v>11.19797974</v>
      </c>
      <c r="O674" s="9"/>
      <c r="P674" s="10">
        <f t="shared" si="15"/>
        <v>15.59194975</v>
      </c>
      <c r="Q674" s="10"/>
      <c r="R674" s="31">
        <f t="shared" si="16"/>
        <v>0.1045609564</v>
      </c>
      <c r="S674" s="7">
        <f t="shared" si="4"/>
        <v>1.005318563</v>
      </c>
      <c r="T674" s="7">
        <f t="shared" si="13"/>
        <v>7.251162005</v>
      </c>
      <c r="U674" s="13">
        <f t="shared" si="5"/>
        <v>0.1012035183</v>
      </c>
      <c r="V674" s="13">
        <f t="shared" si="6"/>
        <v>0.06704291456</v>
      </c>
      <c r="W674" s="13">
        <f t="shared" si="7"/>
        <v>0.03416060376</v>
      </c>
      <c r="X674" s="13">
        <f t="shared" si="8"/>
        <v>-0.0003304823986</v>
      </c>
      <c r="Y674" s="14"/>
      <c r="Z674" s="30"/>
      <c r="AA674" s="30"/>
    </row>
    <row r="675" ht="12.75" customHeight="1">
      <c r="A675" s="4">
        <v>1926.07</v>
      </c>
      <c r="B675" s="5">
        <v>12.62</v>
      </c>
      <c r="C675" s="6">
        <v>0.6525</v>
      </c>
      <c r="D675" s="6">
        <f t="shared" si="9"/>
        <v>1.1625</v>
      </c>
      <c r="E675" s="5">
        <v>1.244</v>
      </c>
      <c r="F675" s="5">
        <v>17.5</v>
      </c>
      <c r="G675" s="6">
        <f t="shared" si="10"/>
        <v>1926.541667</v>
      </c>
      <c r="H675" s="7">
        <f>H669*6/12+H681*6/12</f>
        <v>3.51</v>
      </c>
      <c r="I675" s="6">
        <f t="shared" si="1"/>
        <v>219.7322286</v>
      </c>
      <c r="J675" s="6">
        <f t="shared" si="2"/>
        <v>11.36095714</v>
      </c>
      <c r="K675" s="8">
        <f t="shared" si="11"/>
        <v>4093.776324</v>
      </c>
      <c r="L675" s="6">
        <f t="shared" si="12"/>
        <v>21.65981714</v>
      </c>
      <c r="M675" s="8">
        <f t="shared" si="3"/>
        <v>403.5386488</v>
      </c>
      <c r="N675" s="29">
        <f t="shared" si="14"/>
        <v>11.86969406</v>
      </c>
      <c r="O675" s="9"/>
      <c r="P675" s="10">
        <f t="shared" si="15"/>
        <v>16.46912474</v>
      </c>
      <c r="Q675" s="10"/>
      <c r="R675" s="31">
        <f t="shared" si="16"/>
        <v>0.0985973903</v>
      </c>
      <c r="S675" s="7">
        <f t="shared" si="4"/>
        <v>1.005298111</v>
      </c>
      <c r="T675" s="7">
        <f t="shared" si="13"/>
        <v>7.373038944</v>
      </c>
      <c r="U675" s="13">
        <f t="shared" si="5"/>
        <v>0.1008126484</v>
      </c>
      <c r="V675" s="13">
        <f t="shared" si="6"/>
        <v>0.06470977859</v>
      </c>
      <c r="W675" s="13">
        <f t="shared" si="7"/>
        <v>0.03610286976</v>
      </c>
      <c r="X675" s="13">
        <f t="shared" si="8"/>
        <v>-0.0003282381829</v>
      </c>
      <c r="Y675" s="14"/>
      <c r="Z675" s="30"/>
      <c r="AA675" s="30"/>
    </row>
    <row r="676" ht="12.75" customHeight="1">
      <c r="A676" s="4">
        <v>1926.08</v>
      </c>
      <c r="B676" s="5">
        <v>13.12</v>
      </c>
      <c r="C676" s="6">
        <v>0.66</v>
      </c>
      <c r="D676" s="6">
        <f t="shared" si="9"/>
        <v>1.16</v>
      </c>
      <c r="E676" s="5">
        <v>1.243</v>
      </c>
      <c r="F676" s="5">
        <v>17.4</v>
      </c>
      <c r="G676" s="6">
        <f t="shared" si="10"/>
        <v>1926.625</v>
      </c>
      <c r="H676" s="7">
        <f>H669*5/12+H681*7/12</f>
        <v>3.481666667</v>
      </c>
      <c r="I676" s="6">
        <f t="shared" si="1"/>
        <v>229.7508046</v>
      </c>
      <c r="J676" s="6">
        <f t="shared" si="2"/>
        <v>11.55758621</v>
      </c>
      <c r="K676" s="8">
        <f t="shared" si="11"/>
        <v>4298.37379</v>
      </c>
      <c r="L676" s="6">
        <f t="shared" si="12"/>
        <v>21.76678736</v>
      </c>
      <c r="M676" s="8">
        <f t="shared" si="3"/>
        <v>407.2316022</v>
      </c>
      <c r="N676" s="29">
        <f t="shared" si="14"/>
        <v>12.48880822</v>
      </c>
      <c r="O676" s="9"/>
      <c r="P676" s="10">
        <f t="shared" si="15"/>
        <v>17.2606938</v>
      </c>
      <c r="Q676" s="10"/>
      <c r="R676" s="31">
        <f t="shared" si="16"/>
        <v>0.09313677087</v>
      </c>
      <c r="S676" s="7">
        <f t="shared" si="4"/>
        <v>1.005277664</v>
      </c>
      <c r="T676" s="7">
        <f t="shared" si="13"/>
        <v>7.454700411</v>
      </c>
      <c r="U676" s="13">
        <f t="shared" si="5"/>
        <v>0.09717310748</v>
      </c>
      <c r="V676" s="13">
        <f t="shared" si="6"/>
        <v>0.06298824947</v>
      </c>
      <c r="W676" s="13">
        <f t="shared" si="7"/>
        <v>0.03418485802</v>
      </c>
      <c r="X676" s="13">
        <f t="shared" si="8"/>
        <v>-0.0003259945014</v>
      </c>
      <c r="Y676" s="14"/>
      <c r="Z676" s="30"/>
      <c r="AA676" s="30"/>
    </row>
    <row r="677" ht="12.75" customHeight="1">
      <c r="A677" s="4">
        <v>1926.09</v>
      </c>
      <c r="B677" s="5">
        <v>13.32</v>
      </c>
      <c r="C677" s="6">
        <v>0.6675</v>
      </c>
      <c r="D677" s="6">
        <f t="shared" si="9"/>
        <v>0.8675</v>
      </c>
      <c r="E677" s="5">
        <v>1.242</v>
      </c>
      <c r="F677" s="5">
        <v>17.5</v>
      </c>
      <c r="G677" s="6">
        <f t="shared" si="10"/>
        <v>1926.708333</v>
      </c>
      <c r="H677" s="7">
        <f>H669*4/12+H681*8/12</f>
        <v>3.453333333</v>
      </c>
      <c r="I677" s="6">
        <f t="shared" si="1"/>
        <v>231.9202286</v>
      </c>
      <c r="J677" s="6">
        <f t="shared" si="2"/>
        <v>11.62212857</v>
      </c>
      <c r="K677" s="8">
        <f t="shared" si="11"/>
        <v>4357.080946</v>
      </c>
      <c r="L677" s="6">
        <f t="shared" si="12"/>
        <v>21.62499429</v>
      </c>
      <c r="M677" s="8">
        <f t="shared" si="3"/>
        <v>406.2683584</v>
      </c>
      <c r="N677" s="29">
        <f t="shared" si="14"/>
        <v>12.69261482</v>
      </c>
      <c r="O677" s="9"/>
      <c r="P677" s="10">
        <f t="shared" si="15"/>
        <v>17.47021378</v>
      </c>
      <c r="Q677" s="10"/>
      <c r="R677" s="31">
        <f t="shared" si="16"/>
        <v>0.09083041184</v>
      </c>
      <c r="S677" s="7">
        <f t="shared" si="4"/>
        <v>1.005257224</v>
      </c>
      <c r="T677" s="7">
        <f t="shared" si="13"/>
        <v>7.451220709</v>
      </c>
      <c r="U677" s="13">
        <f t="shared" si="5"/>
        <v>0.09726910703</v>
      </c>
      <c r="V677" s="13">
        <f t="shared" si="6"/>
        <v>0.06325086107</v>
      </c>
      <c r="W677" s="13">
        <f t="shared" si="7"/>
        <v>0.03401824597</v>
      </c>
      <c r="X677" s="13">
        <f t="shared" si="8"/>
        <v>-0.0003237513554</v>
      </c>
      <c r="Y677" s="14"/>
      <c r="Z677" s="30"/>
      <c r="AA677" s="30"/>
    </row>
    <row r="678" ht="12.75" customHeight="1">
      <c r="A678" s="4">
        <v>1926.1</v>
      </c>
      <c r="B678" s="5">
        <v>13.02</v>
      </c>
      <c r="C678" s="6">
        <v>0.675</v>
      </c>
      <c r="D678" s="6">
        <f t="shared" si="9"/>
        <v>0.375</v>
      </c>
      <c r="E678" s="5">
        <v>1.242</v>
      </c>
      <c r="F678" s="5">
        <v>17.6</v>
      </c>
      <c r="G678" s="6">
        <f t="shared" si="10"/>
        <v>1926.791667</v>
      </c>
      <c r="H678" s="7">
        <f>H669*3/12+H681*9/12</f>
        <v>3.425</v>
      </c>
      <c r="I678" s="6">
        <f t="shared" si="1"/>
        <v>225.40875</v>
      </c>
      <c r="J678" s="6">
        <f t="shared" si="2"/>
        <v>11.6859375</v>
      </c>
      <c r="K678" s="8">
        <f t="shared" si="11"/>
        <v>4253.045211</v>
      </c>
      <c r="L678" s="6">
        <f t="shared" si="12"/>
        <v>21.502125</v>
      </c>
      <c r="M678" s="8">
        <f t="shared" si="3"/>
        <v>405.7052344</v>
      </c>
      <c r="N678" s="29">
        <f t="shared" si="14"/>
        <v>12.42651752</v>
      </c>
      <c r="O678" s="9"/>
      <c r="P678" s="10">
        <f t="shared" si="15"/>
        <v>17.03381172</v>
      </c>
      <c r="Q678" s="10"/>
      <c r="R678" s="31">
        <f t="shared" si="16"/>
        <v>0.09152901879</v>
      </c>
      <c r="S678" s="7">
        <f t="shared" si="4"/>
        <v>1.005236789</v>
      </c>
      <c r="T678" s="7">
        <f t="shared" si="13"/>
        <v>7.447834389</v>
      </c>
      <c r="U678" s="13">
        <f t="shared" si="5"/>
        <v>0.1059016877</v>
      </c>
      <c r="V678" s="13">
        <f t="shared" si="6"/>
        <v>0.06351245118</v>
      </c>
      <c r="W678" s="13">
        <f t="shared" si="7"/>
        <v>0.04238923652</v>
      </c>
      <c r="X678" s="13">
        <f t="shared" si="8"/>
        <v>-0.0003215087459</v>
      </c>
      <c r="Y678" s="14"/>
      <c r="Z678" s="30"/>
      <c r="AA678" s="30"/>
    </row>
    <row r="679" ht="12.75" customHeight="1">
      <c r="A679" s="4">
        <v>1926.11</v>
      </c>
      <c r="B679" s="5">
        <v>13.19</v>
      </c>
      <c r="C679" s="6">
        <v>0.6825</v>
      </c>
      <c r="D679" s="6">
        <f t="shared" si="9"/>
        <v>0.8525</v>
      </c>
      <c r="E679" s="5">
        <v>1.241</v>
      </c>
      <c r="F679" s="5">
        <v>17.7</v>
      </c>
      <c r="G679" s="6">
        <f t="shared" si="10"/>
        <v>1926.875</v>
      </c>
      <c r="H679" s="7">
        <f>H669*2/12+H681*10/12</f>
        <v>3.396666667</v>
      </c>
      <c r="I679" s="6">
        <f t="shared" si="1"/>
        <v>227.0617514</v>
      </c>
      <c r="J679" s="6">
        <f t="shared" si="2"/>
        <v>11.74902542</v>
      </c>
      <c r="K679" s="8">
        <f t="shared" si="11"/>
        <v>4302.707811</v>
      </c>
      <c r="L679" s="6">
        <f t="shared" si="12"/>
        <v>21.36342938</v>
      </c>
      <c r="M679" s="8">
        <f t="shared" si="3"/>
        <v>404.8264134</v>
      </c>
      <c r="N679" s="29">
        <f t="shared" si="14"/>
        <v>12.61525121</v>
      </c>
      <c r="O679" s="9"/>
      <c r="P679" s="10">
        <f t="shared" si="15"/>
        <v>17.21908527</v>
      </c>
      <c r="Q679" s="10"/>
      <c r="R679" s="31">
        <f t="shared" si="16"/>
        <v>0.08936747717</v>
      </c>
      <c r="S679" s="7">
        <f t="shared" si="4"/>
        <v>1.00521636</v>
      </c>
      <c r="T679" s="7">
        <f t="shared" si="13"/>
        <v>7.444538608</v>
      </c>
      <c r="U679" s="13">
        <f t="shared" si="5"/>
        <v>0.1080173654</v>
      </c>
      <c r="V679" s="13">
        <f t="shared" si="6"/>
        <v>0.06377305782</v>
      </c>
      <c r="W679" s="13">
        <f t="shared" si="7"/>
        <v>0.04424430756</v>
      </c>
      <c r="X679" s="13">
        <f t="shared" si="8"/>
        <v>-0.0003192666745</v>
      </c>
      <c r="Y679" s="14"/>
      <c r="Z679" s="30"/>
      <c r="AA679" s="30"/>
    </row>
    <row r="680" ht="12.75" customHeight="1">
      <c r="A680" s="4">
        <v>1926.12</v>
      </c>
      <c r="B680" s="5">
        <v>13.49</v>
      </c>
      <c r="C680" s="6">
        <v>0.69</v>
      </c>
      <c r="D680" s="6">
        <f t="shared" si="9"/>
        <v>0.99</v>
      </c>
      <c r="E680" s="5">
        <v>1.24</v>
      </c>
      <c r="F680" s="5">
        <v>17.7</v>
      </c>
      <c r="G680" s="6">
        <f t="shared" si="10"/>
        <v>1926.958333</v>
      </c>
      <c r="H680" s="7">
        <f>H669*1/12+H681*11/12</f>
        <v>3.368333333</v>
      </c>
      <c r="I680" s="6">
        <f t="shared" si="1"/>
        <v>232.2261582</v>
      </c>
      <c r="J680" s="6">
        <f t="shared" si="2"/>
        <v>11.87813559</v>
      </c>
      <c r="K680" s="8">
        <f t="shared" si="11"/>
        <v>4419.327829</v>
      </c>
      <c r="L680" s="6">
        <f t="shared" si="12"/>
        <v>21.34621469</v>
      </c>
      <c r="M680" s="8">
        <f t="shared" si="3"/>
        <v>406.224352</v>
      </c>
      <c r="N680" s="29">
        <f t="shared" si="14"/>
        <v>13.00905273</v>
      </c>
      <c r="O680" s="9"/>
      <c r="P680" s="10">
        <f t="shared" si="15"/>
        <v>17.6778419</v>
      </c>
      <c r="Q680" s="10"/>
      <c r="R680" s="31">
        <f t="shared" si="16"/>
        <v>0.0863476605</v>
      </c>
      <c r="S680" s="7">
        <f t="shared" si="4"/>
        <v>1.005195936</v>
      </c>
      <c r="T680" s="7">
        <f t="shared" si="13"/>
        <v>7.483371998</v>
      </c>
      <c r="U680" s="13">
        <f t="shared" si="5"/>
        <v>0.1035208279</v>
      </c>
      <c r="V680" s="13">
        <f t="shared" si="6"/>
        <v>0.06343343053</v>
      </c>
      <c r="W680" s="13">
        <f t="shared" si="7"/>
        <v>0.04008739733</v>
      </c>
      <c r="X680" s="13">
        <f t="shared" si="8"/>
        <v>-0.0003170251422</v>
      </c>
      <c r="Y680" s="14"/>
      <c r="Z680" s="30"/>
      <c r="AA680" s="30"/>
    </row>
    <row r="681" ht="12.75" customHeight="1">
      <c r="A681" s="4">
        <v>1927.01</v>
      </c>
      <c r="B681" s="5">
        <v>13.4</v>
      </c>
      <c r="C681" s="6">
        <v>0.6967</v>
      </c>
      <c r="D681" s="6">
        <f t="shared" si="9"/>
        <v>0.6067</v>
      </c>
      <c r="E681" s="5">
        <v>1.229</v>
      </c>
      <c r="F681" s="5">
        <v>17.5</v>
      </c>
      <c r="G681" s="6">
        <f t="shared" si="10"/>
        <v>1927.041667</v>
      </c>
      <c r="H681" s="7">
        <v>3.34</v>
      </c>
      <c r="I681" s="6">
        <f t="shared" si="1"/>
        <v>233.3131429</v>
      </c>
      <c r="J681" s="6">
        <f t="shared" si="2"/>
        <v>12.13054229</v>
      </c>
      <c r="K681" s="8">
        <f t="shared" si="11"/>
        <v>4459.250744</v>
      </c>
      <c r="L681" s="6">
        <f t="shared" si="12"/>
        <v>21.39864571</v>
      </c>
      <c r="M681" s="8">
        <f t="shared" si="3"/>
        <v>408.9865048</v>
      </c>
      <c r="N681" s="29">
        <f t="shared" si="14"/>
        <v>13.18593063</v>
      </c>
      <c r="O681" s="9"/>
      <c r="P681" s="10">
        <f t="shared" si="15"/>
        <v>17.83626445</v>
      </c>
      <c r="Q681" s="10"/>
      <c r="R681" s="31">
        <f t="shared" si="16"/>
        <v>0.08352108254</v>
      </c>
      <c r="S681" s="7">
        <f t="shared" si="4"/>
        <v>1.002853601</v>
      </c>
      <c r="T681" s="7">
        <f t="shared" si="13"/>
        <v>7.608223752</v>
      </c>
      <c r="U681" s="13">
        <f t="shared" si="5"/>
        <v>0.1055018611</v>
      </c>
      <c r="V681" s="13">
        <f t="shared" si="6"/>
        <v>0.06113337748</v>
      </c>
      <c r="W681" s="13">
        <f t="shared" si="7"/>
        <v>0.04436848363</v>
      </c>
      <c r="X681" s="13">
        <f t="shared" si="8"/>
        <v>0.00002493888158</v>
      </c>
      <c r="Y681" s="14"/>
      <c r="Z681" s="30"/>
      <c r="AA681" s="30"/>
    </row>
    <row r="682" ht="12.75" customHeight="1">
      <c r="A682" s="4">
        <v>1927.02</v>
      </c>
      <c r="B682" s="5">
        <v>13.66</v>
      </c>
      <c r="C682" s="6">
        <v>0.7033</v>
      </c>
      <c r="D682" s="6">
        <f t="shared" si="9"/>
        <v>0.9633</v>
      </c>
      <c r="E682" s="5">
        <v>1.218</v>
      </c>
      <c r="F682" s="5">
        <v>17.4</v>
      </c>
      <c r="G682" s="6">
        <f t="shared" si="10"/>
        <v>1927.125</v>
      </c>
      <c r="H682" s="7">
        <f>H681*11/12+H693*1/12</f>
        <v>3.339166667</v>
      </c>
      <c r="I682" s="6">
        <f t="shared" si="1"/>
        <v>239.2070115</v>
      </c>
      <c r="J682" s="6">
        <f t="shared" si="2"/>
        <v>12.31583391</v>
      </c>
      <c r="K682" s="8">
        <f t="shared" si="11"/>
        <v>4591.514421</v>
      </c>
      <c r="L682" s="6">
        <f t="shared" si="12"/>
        <v>21.329</v>
      </c>
      <c r="M682" s="8">
        <f t="shared" si="3"/>
        <v>409.4044337</v>
      </c>
      <c r="N682" s="29">
        <f t="shared" si="14"/>
        <v>13.63396613</v>
      </c>
      <c r="O682" s="9"/>
      <c r="P682" s="10">
        <f t="shared" si="15"/>
        <v>18.35801964</v>
      </c>
      <c r="Q682" s="10"/>
      <c r="R682" s="31">
        <f t="shared" si="16"/>
        <v>0.07780984486</v>
      </c>
      <c r="S682" s="7">
        <f t="shared" si="4"/>
        <v>1.002852909</v>
      </c>
      <c r="T682" s="7">
        <f t="shared" si="13"/>
        <v>7.673784782</v>
      </c>
      <c r="U682" s="13">
        <f t="shared" si="5"/>
        <v>0.1058671676</v>
      </c>
      <c r="V682" s="13">
        <f t="shared" si="6"/>
        <v>0.06055189898</v>
      </c>
      <c r="W682" s="13">
        <f t="shared" si="7"/>
        <v>0.04531526859</v>
      </c>
      <c r="X682" s="13">
        <f t="shared" si="8"/>
        <v>0.00002421848992</v>
      </c>
      <c r="Y682" s="14"/>
      <c r="Z682" s="30"/>
      <c r="AA682" s="30"/>
    </row>
    <row r="683" ht="12.75" customHeight="1">
      <c r="A683" s="4">
        <v>1927.03</v>
      </c>
      <c r="B683" s="5">
        <v>13.87</v>
      </c>
      <c r="C683" s="6">
        <v>0.71</v>
      </c>
      <c r="D683" s="6">
        <f t="shared" si="9"/>
        <v>0.92</v>
      </c>
      <c r="E683" s="5">
        <v>1.208</v>
      </c>
      <c r="F683" s="5">
        <v>17.3</v>
      </c>
      <c r="G683" s="6">
        <f t="shared" si="10"/>
        <v>1927.208333</v>
      </c>
      <c r="H683" s="7">
        <f>H681*10/12+H693*2/12</f>
        <v>3.338333333</v>
      </c>
      <c r="I683" s="6">
        <f t="shared" si="1"/>
        <v>244.2883815</v>
      </c>
      <c r="J683" s="6">
        <f t="shared" si="2"/>
        <v>12.5050289</v>
      </c>
      <c r="K683" s="8">
        <f t="shared" si="11"/>
        <v>4709.052511</v>
      </c>
      <c r="L683" s="6">
        <f t="shared" si="12"/>
        <v>21.27616185</v>
      </c>
      <c r="M683" s="8">
        <f t="shared" si="3"/>
        <v>410.1323312</v>
      </c>
      <c r="N683" s="29">
        <f t="shared" si="14"/>
        <v>14.03325751</v>
      </c>
      <c r="O683" s="9"/>
      <c r="P683" s="10">
        <f t="shared" si="15"/>
        <v>18.81193476</v>
      </c>
      <c r="Q683" s="10"/>
      <c r="R683" s="31">
        <f t="shared" si="16"/>
        <v>0.07513322496</v>
      </c>
      <c r="S683" s="7">
        <f t="shared" si="4"/>
        <v>1.002852217</v>
      </c>
      <c r="T683" s="7">
        <f t="shared" si="13"/>
        <v>7.740161075</v>
      </c>
      <c r="U683" s="13">
        <f t="shared" si="5"/>
        <v>0.1025545419</v>
      </c>
      <c r="V683" s="13">
        <f t="shared" si="6"/>
        <v>0.05921764308</v>
      </c>
      <c r="W683" s="13">
        <f t="shared" si="7"/>
        <v>0.04333689878</v>
      </c>
      <c r="X683" s="13">
        <f t="shared" si="8"/>
        <v>0.00002349811975</v>
      </c>
      <c r="Y683" s="14"/>
      <c r="Z683" s="30"/>
      <c r="AA683" s="30"/>
    </row>
    <row r="684" ht="12.75" customHeight="1">
      <c r="A684" s="4">
        <v>1927.04</v>
      </c>
      <c r="B684" s="5">
        <v>14.21</v>
      </c>
      <c r="C684" s="6">
        <v>0.7167</v>
      </c>
      <c r="D684" s="6">
        <f t="shared" si="9"/>
        <v>1.0567</v>
      </c>
      <c r="E684" s="5">
        <v>1.197</v>
      </c>
      <c r="F684" s="5">
        <v>17.3</v>
      </c>
      <c r="G684" s="6">
        <f t="shared" si="10"/>
        <v>1927.291667</v>
      </c>
      <c r="H684" s="7">
        <f>H681*9/12+H693*3/12</f>
        <v>3.3375</v>
      </c>
      <c r="I684" s="6">
        <f t="shared" si="1"/>
        <v>250.2767052</v>
      </c>
      <c r="J684" s="6">
        <f t="shared" si="2"/>
        <v>12.6230341</v>
      </c>
      <c r="K684" s="8">
        <f t="shared" si="11"/>
        <v>4844.764553</v>
      </c>
      <c r="L684" s="6">
        <f t="shared" si="12"/>
        <v>21.08242197</v>
      </c>
      <c r="M684" s="8">
        <f t="shared" si="3"/>
        <v>408.1057825</v>
      </c>
      <c r="N684" s="29">
        <f t="shared" si="14"/>
        <v>14.48822221</v>
      </c>
      <c r="O684" s="9"/>
      <c r="P684" s="10">
        <f t="shared" si="15"/>
        <v>19.33512346</v>
      </c>
      <c r="Q684" s="10"/>
      <c r="R684" s="31">
        <f t="shared" si="16"/>
        <v>0.06785537728</v>
      </c>
      <c r="S684" s="7">
        <f t="shared" si="4"/>
        <v>1.002851526</v>
      </c>
      <c r="T684" s="7">
        <f t="shared" si="13"/>
        <v>7.762237696</v>
      </c>
      <c r="U684" s="13">
        <f t="shared" si="5"/>
        <v>0.0923293768</v>
      </c>
      <c r="V684" s="13">
        <f t="shared" si="6"/>
        <v>0.05849946232</v>
      </c>
      <c r="W684" s="13">
        <f t="shared" si="7"/>
        <v>0.03382991448</v>
      </c>
      <c r="X684" s="13">
        <f t="shared" si="8"/>
        <v>0.00002277777109</v>
      </c>
      <c r="Y684" s="14"/>
      <c r="Z684" s="30"/>
      <c r="AA684" s="30"/>
    </row>
    <row r="685" ht="12.75" customHeight="1">
      <c r="A685" s="4">
        <v>1927.05</v>
      </c>
      <c r="B685" s="5">
        <v>14.7</v>
      </c>
      <c r="C685" s="6">
        <v>0.7233</v>
      </c>
      <c r="D685" s="6">
        <f t="shared" si="9"/>
        <v>1.2133</v>
      </c>
      <c r="E685" s="5">
        <v>1.186</v>
      </c>
      <c r="F685" s="5">
        <v>17.4</v>
      </c>
      <c r="G685" s="6">
        <f t="shared" si="10"/>
        <v>1927.375</v>
      </c>
      <c r="H685" s="7">
        <f>H681*8/12+H693*4/12</f>
        <v>3.336666667</v>
      </c>
      <c r="I685" s="6">
        <f t="shared" si="1"/>
        <v>257.4189655</v>
      </c>
      <c r="J685" s="6">
        <f t="shared" si="2"/>
        <v>12.66606379</v>
      </c>
      <c r="K685" s="8">
        <f t="shared" si="11"/>
        <v>5003.453889</v>
      </c>
      <c r="L685" s="6">
        <f t="shared" si="12"/>
        <v>20.76863218</v>
      </c>
      <c r="M685" s="8">
        <f t="shared" si="3"/>
        <v>403.6800213</v>
      </c>
      <c r="N685" s="29">
        <f t="shared" si="14"/>
        <v>15.00234706</v>
      </c>
      <c r="O685" s="9"/>
      <c r="P685" s="10">
        <f t="shared" si="15"/>
        <v>19.93609668</v>
      </c>
      <c r="Q685" s="10"/>
      <c r="R685" s="31">
        <f t="shared" si="16"/>
        <v>0.0644682565</v>
      </c>
      <c r="S685" s="7">
        <f t="shared" si="4"/>
        <v>1.002850834</v>
      </c>
      <c r="T685" s="7">
        <f t="shared" si="13"/>
        <v>7.739634145</v>
      </c>
      <c r="U685" s="13">
        <f t="shared" si="5"/>
        <v>0.08354306367</v>
      </c>
      <c r="V685" s="13">
        <f t="shared" si="6"/>
        <v>0.05839603192</v>
      </c>
      <c r="W685" s="13">
        <f t="shared" si="7"/>
        <v>0.02514703175</v>
      </c>
      <c r="X685" s="13">
        <f t="shared" si="8"/>
        <v>0.00002205744397</v>
      </c>
      <c r="Y685" s="14"/>
      <c r="Z685" s="30"/>
      <c r="AA685" s="30"/>
    </row>
    <row r="686" ht="12.75" customHeight="1">
      <c r="A686" s="4">
        <v>1927.06</v>
      </c>
      <c r="B686" s="5">
        <v>14.89</v>
      </c>
      <c r="C686" s="6">
        <v>0.73</v>
      </c>
      <c r="D686" s="6">
        <f t="shared" si="9"/>
        <v>0.92</v>
      </c>
      <c r="E686" s="5">
        <v>1.175</v>
      </c>
      <c r="F686" s="5">
        <v>17.6</v>
      </c>
      <c r="G686" s="6">
        <f t="shared" si="10"/>
        <v>1927.458333</v>
      </c>
      <c r="H686" s="7">
        <f>H681*7/12+H693*5/12</f>
        <v>3.335833333</v>
      </c>
      <c r="I686" s="6">
        <f t="shared" si="1"/>
        <v>257.783125</v>
      </c>
      <c r="J686" s="6">
        <f t="shared" si="2"/>
        <v>12.638125</v>
      </c>
      <c r="K686" s="8">
        <f t="shared" si="11"/>
        <v>5031.002668</v>
      </c>
      <c r="L686" s="6">
        <f t="shared" si="12"/>
        <v>20.3421875</v>
      </c>
      <c r="M686" s="8">
        <f t="shared" si="3"/>
        <v>397.0065907</v>
      </c>
      <c r="N686" s="29">
        <f t="shared" si="14"/>
        <v>15.12033348</v>
      </c>
      <c r="O686" s="9"/>
      <c r="P686" s="10">
        <f t="shared" si="15"/>
        <v>20.01058803</v>
      </c>
      <c r="Q686" s="10"/>
      <c r="R686" s="31">
        <f t="shared" si="16"/>
        <v>0.06353629007</v>
      </c>
      <c r="S686" s="7">
        <f t="shared" si="4"/>
        <v>1.002850142</v>
      </c>
      <c r="T686" s="7">
        <f t="shared" si="13"/>
        <v>7.673497436</v>
      </c>
      <c r="U686" s="13">
        <f t="shared" si="5"/>
        <v>0.07929457401</v>
      </c>
      <c r="V686" s="13">
        <f t="shared" si="6"/>
        <v>0.05962970423</v>
      </c>
      <c r="W686" s="13">
        <f t="shared" si="7"/>
        <v>0.01966486978</v>
      </c>
      <c r="X686" s="13">
        <f t="shared" si="8"/>
        <v>0.00002133713841</v>
      </c>
      <c r="Y686" s="14"/>
      <c r="Z686" s="30"/>
      <c r="AA686" s="30"/>
    </row>
    <row r="687" ht="12.75" customHeight="1">
      <c r="A687" s="4">
        <v>1927.07</v>
      </c>
      <c r="B687" s="5">
        <v>15.22</v>
      </c>
      <c r="C687" s="6">
        <v>0.7367</v>
      </c>
      <c r="D687" s="6">
        <f t="shared" si="9"/>
        <v>1.0667</v>
      </c>
      <c r="E687" s="5">
        <v>1.164</v>
      </c>
      <c r="F687" s="5">
        <v>17.3</v>
      </c>
      <c r="G687" s="6">
        <f t="shared" si="10"/>
        <v>1927.541667</v>
      </c>
      <c r="H687" s="7">
        <f>H681*6/12+H693*6/12</f>
        <v>3.335</v>
      </c>
      <c r="I687" s="6">
        <f t="shared" si="1"/>
        <v>268.0655491</v>
      </c>
      <c r="J687" s="6">
        <f t="shared" si="2"/>
        <v>12.97528844</v>
      </c>
      <c r="K687" s="8">
        <f t="shared" si="11"/>
        <v>5252.781327</v>
      </c>
      <c r="L687" s="6">
        <f t="shared" si="12"/>
        <v>20.50120231</v>
      </c>
      <c r="M687" s="8">
        <f t="shared" si="3"/>
        <v>401.7238807</v>
      </c>
      <c r="N687" s="29">
        <f t="shared" si="14"/>
        <v>15.82080259</v>
      </c>
      <c r="O687" s="9"/>
      <c r="P687" s="10">
        <f t="shared" si="15"/>
        <v>20.85472868</v>
      </c>
      <c r="Q687" s="10"/>
      <c r="R687" s="31">
        <f t="shared" si="16"/>
        <v>0.06044243497</v>
      </c>
      <c r="S687" s="7">
        <f t="shared" si="4"/>
        <v>1.00284945</v>
      </c>
      <c r="T687" s="7">
        <f t="shared" si="13"/>
        <v>7.828813682</v>
      </c>
      <c r="U687" s="13">
        <f t="shared" si="5"/>
        <v>0.08056910808</v>
      </c>
      <c r="V687" s="13">
        <f t="shared" si="6"/>
        <v>0.05710026876</v>
      </c>
      <c r="W687" s="13">
        <f t="shared" si="7"/>
        <v>0.02346883932</v>
      </c>
      <c r="X687" s="13">
        <f t="shared" si="8"/>
        <v>0.00002061685442</v>
      </c>
      <c r="Y687" s="14"/>
      <c r="Z687" s="30"/>
      <c r="AA687" s="30"/>
    </row>
    <row r="688" ht="12.75" customHeight="1">
      <c r="A688" s="4">
        <v>1927.08</v>
      </c>
      <c r="B688" s="5">
        <v>16.03</v>
      </c>
      <c r="C688" s="6">
        <v>0.7433</v>
      </c>
      <c r="D688" s="6">
        <f t="shared" si="9"/>
        <v>1.5533</v>
      </c>
      <c r="E688" s="5">
        <v>1.153</v>
      </c>
      <c r="F688" s="5">
        <v>17.2</v>
      </c>
      <c r="G688" s="6">
        <f t="shared" si="10"/>
        <v>1927.625</v>
      </c>
      <c r="H688" s="7">
        <f>H681*5/12+H693*7/12</f>
        <v>3.334166667</v>
      </c>
      <c r="I688" s="6">
        <f t="shared" si="1"/>
        <v>283.973314</v>
      </c>
      <c r="J688" s="6">
        <f t="shared" si="2"/>
        <v>13.16764593</v>
      </c>
      <c r="K688" s="8">
        <f t="shared" si="11"/>
        <v>5585.997988</v>
      </c>
      <c r="L688" s="6">
        <f t="shared" si="12"/>
        <v>20.42552907</v>
      </c>
      <c r="M688" s="8">
        <f t="shared" si="3"/>
        <v>401.7876282</v>
      </c>
      <c r="N688" s="29">
        <f t="shared" si="14"/>
        <v>16.86286185</v>
      </c>
      <c r="O688" s="9"/>
      <c r="P688" s="10">
        <f t="shared" si="15"/>
        <v>22.13560838</v>
      </c>
      <c r="Q688" s="10"/>
      <c r="R688" s="31">
        <f t="shared" si="16"/>
        <v>0.05435182188</v>
      </c>
      <c r="S688" s="7">
        <f t="shared" si="4"/>
        <v>1.002848759</v>
      </c>
      <c r="T688" s="7">
        <f t="shared" si="13"/>
        <v>7.896767554</v>
      </c>
      <c r="U688" s="13">
        <f t="shared" si="5"/>
        <v>0.07546399231</v>
      </c>
      <c r="V688" s="13">
        <f t="shared" si="6"/>
        <v>0.05650941434</v>
      </c>
      <c r="W688" s="13">
        <f t="shared" si="7"/>
        <v>0.01895457798</v>
      </c>
      <c r="X688" s="13">
        <f t="shared" si="8"/>
        <v>0.00001989659203</v>
      </c>
      <c r="Y688" s="14"/>
      <c r="Z688" s="30"/>
      <c r="AA688" s="30"/>
    </row>
    <row r="689" ht="12.75" customHeight="1">
      <c r="A689" s="4">
        <v>1927.09</v>
      </c>
      <c r="B689" s="5">
        <v>16.94</v>
      </c>
      <c r="C689" s="6">
        <v>0.75</v>
      </c>
      <c r="D689" s="6">
        <f t="shared" si="9"/>
        <v>1.66</v>
      </c>
      <c r="E689" s="5">
        <v>1.143</v>
      </c>
      <c r="F689" s="5">
        <v>17.3</v>
      </c>
      <c r="G689" s="6">
        <f t="shared" si="10"/>
        <v>1927.708333</v>
      </c>
      <c r="H689" s="7">
        <f>H681*4/12+H693*8/12</f>
        <v>3.333333333</v>
      </c>
      <c r="I689" s="6">
        <f t="shared" si="1"/>
        <v>298.359422</v>
      </c>
      <c r="J689" s="6">
        <f t="shared" si="2"/>
        <v>13.20953757</v>
      </c>
      <c r="K689" s="8">
        <f t="shared" si="11"/>
        <v>5890.638613</v>
      </c>
      <c r="L689" s="6">
        <f t="shared" si="12"/>
        <v>20.13133526</v>
      </c>
      <c r="M689" s="8">
        <f t="shared" si="3"/>
        <v>397.4616254</v>
      </c>
      <c r="N689" s="29">
        <f t="shared" si="14"/>
        <v>17.81872371</v>
      </c>
      <c r="O689" s="9"/>
      <c r="P689" s="10">
        <f t="shared" si="15"/>
        <v>23.29216969</v>
      </c>
      <c r="Q689" s="10"/>
      <c r="R689" s="31">
        <f t="shared" si="16"/>
        <v>0.04943039915</v>
      </c>
      <c r="S689" s="7">
        <f t="shared" si="4"/>
        <v>1.002848067</v>
      </c>
      <c r="T689" s="7">
        <f t="shared" si="13"/>
        <v>7.87348745</v>
      </c>
      <c r="U689" s="13">
        <f t="shared" si="5"/>
        <v>0.05330671932</v>
      </c>
      <c r="V689" s="13">
        <f t="shared" si="6"/>
        <v>0.0564167839</v>
      </c>
      <c r="W689" s="13">
        <f t="shared" si="7"/>
        <v>-0.003110064581</v>
      </c>
      <c r="X689" s="13">
        <f t="shared" si="8"/>
        <v>0.00001917635125</v>
      </c>
      <c r="Y689" s="14"/>
      <c r="Z689" s="30"/>
      <c r="AA689" s="30"/>
    </row>
    <row r="690" ht="12.75" customHeight="1">
      <c r="A690" s="4">
        <v>1927.1</v>
      </c>
      <c r="B690" s="5">
        <v>16.68</v>
      </c>
      <c r="C690" s="6">
        <v>0.7567</v>
      </c>
      <c r="D690" s="6">
        <f t="shared" si="9"/>
        <v>0.4967</v>
      </c>
      <c r="E690" s="5">
        <v>1.132</v>
      </c>
      <c r="F690" s="5">
        <v>17.4</v>
      </c>
      <c r="G690" s="6">
        <f t="shared" si="10"/>
        <v>1927.791667</v>
      </c>
      <c r="H690" s="7">
        <f>H681*3/12+H693*9/12</f>
        <v>3.3325</v>
      </c>
      <c r="I690" s="6">
        <f t="shared" si="1"/>
        <v>292.0917241</v>
      </c>
      <c r="J690" s="6">
        <f t="shared" si="2"/>
        <v>13.2509477</v>
      </c>
      <c r="K690" s="8">
        <f t="shared" si="11"/>
        <v>5788.694352</v>
      </c>
      <c r="L690" s="6">
        <f t="shared" si="12"/>
        <v>19.82301149</v>
      </c>
      <c r="M690" s="8">
        <f t="shared" si="3"/>
        <v>392.8538373</v>
      </c>
      <c r="N690" s="29">
        <f t="shared" si="14"/>
        <v>17.53723785</v>
      </c>
      <c r="O690" s="9"/>
      <c r="P690" s="10">
        <f t="shared" si="15"/>
        <v>22.83510698</v>
      </c>
      <c r="Q690" s="10"/>
      <c r="R690" s="31">
        <f t="shared" si="16"/>
        <v>0.04939933866</v>
      </c>
      <c r="S690" s="7">
        <f t="shared" si="4"/>
        <v>1.002847375</v>
      </c>
      <c r="T690" s="7">
        <f t="shared" si="13"/>
        <v>7.850532868</v>
      </c>
      <c r="U690" s="13">
        <f t="shared" si="5"/>
        <v>0.03924145761</v>
      </c>
      <c r="V690" s="13">
        <f t="shared" si="6"/>
        <v>0.05704611675</v>
      </c>
      <c r="W690" s="13">
        <f t="shared" si="7"/>
        <v>-0.01780465913</v>
      </c>
      <c r="X690" s="13">
        <f t="shared" si="8"/>
        <v>0.00001845613212</v>
      </c>
      <c r="Y690" s="14"/>
      <c r="Z690" s="30"/>
      <c r="AA690" s="30"/>
    </row>
    <row r="691" ht="12.75" customHeight="1">
      <c r="A691" s="4">
        <v>1927.11</v>
      </c>
      <c r="B691" s="5">
        <v>17.06</v>
      </c>
      <c r="C691" s="6">
        <v>0.7633</v>
      </c>
      <c r="D691" s="6">
        <f t="shared" si="9"/>
        <v>1.1433</v>
      </c>
      <c r="E691" s="5">
        <v>1.121</v>
      </c>
      <c r="F691" s="5">
        <v>17.3</v>
      </c>
      <c r="G691" s="6">
        <f t="shared" si="10"/>
        <v>1927.875</v>
      </c>
      <c r="H691" s="7">
        <f>H681*2/12+H693*10/12</f>
        <v>3.331666667</v>
      </c>
      <c r="I691" s="6">
        <f t="shared" si="1"/>
        <v>300.472948</v>
      </c>
      <c r="J691" s="6">
        <f t="shared" si="2"/>
        <v>13.44378671</v>
      </c>
      <c r="K691" s="8">
        <f t="shared" si="11"/>
        <v>5976.996529</v>
      </c>
      <c r="L691" s="6">
        <f t="shared" si="12"/>
        <v>19.74385549</v>
      </c>
      <c r="M691" s="8">
        <f t="shared" si="3"/>
        <v>392.7440275</v>
      </c>
      <c r="N691" s="29">
        <f t="shared" si="14"/>
        <v>18.13130143</v>
      </c>
      <c r="O691" s="9"/>
      <c r="P691" s="10">
        <f t="shared" si="15"/>
        <v>23.52018682</v>
      </c>
      <c r="Q691" s="10"/>
      <c r="R691" s="31">
        <f t="shared" si="16"/>
        <v>0.04694837409</v>
      </c>
      <c r="S691" s="7">
        <f t="shared" si="4"/>
        <v>1.002846684</v>
      </c>
      <c r="T691" s="7">
        <f t="shared" si="13"/>
        <v>7.918394295</v>
      </c>
      <c r="U691" s="13">
        <f t="shared" si="5"/>
        <v>0.02773513939</v>
      </c>
      <c r="V691" s="13">
        <f t="shared" si="6"/>
        <v>0.05718287926</v>
      </c>
      <c r="W691" s="13">
        <f t="shared" si="7"/>
        <v>-0.02944773987</v>
      </c>
      <c r="X691" s="13">
        <f t="shared" si="8"/>
        <v>0.00001773593464</v>
      </c>
      <c r="Y691" s="14"/>
      <c r="Z691" s="30"/>
      <c r="AA691" s="30"/>
    </row>
    <row r="692" ht="12.75" customHeight="1">
      <c r="A692" s="4">
        <v>1927.12</v>
      </c>
      <c r="B692" s="5">
        <v>17.46</v>
      </c>
      <c r="C692" s="6">
        <v>0.77</v>
      </c>
      <c r="D692" s="6">
        <f t="shared" si="9"/>
        <v>1.17</v>
      </c>
      <c r="E692" s="5">
        <v>1.11</v>
      </c>
      <c r="F692" s="5">
        <v>17.3</v>
      </c>
      <c r="G692" s="6">
        <f t="shared" si="10"/>
        <v>1927.958333</v>
      </c>
      <c r="H692" s="7">
        <f>H681*1/12+H693*11/12</f>
        <v>3.330833333</v>
      </c>
      <c r="I692" s="6">
        <f t="shared" si="1"/>
        <v>307.5180347</v>
      </c>
      <c r="J692" s="6">
        <f t="shared" si="2"/>
        <v>13.56179191</v>
      </c>
      <c r="K692" s="8">
        <f t="shared" si="11"/>
        <v>6139.618015</v>
      </c>
      <c r="L692" s="6">
        <f t="shared" si="12"/>
        <v>19.55011561</v>
      </c>
      <c r="M692" s="8">
        <f t="shared" si="3"/>
        <v>390.3193583</v>
      </c>
      <c r="N692" s="29">
        <f t="shared" si="14"/>
        <v>18.64662402</v>
      </c>
      <c r="O692" s="9"/>
      <c r="P692" s="10">
        <f t="shared" si="15"/>
        <v>24.09919692</v>
      </c>
      <c r="Q692" s="10"/>
      <c r="R692" s="31">
        <f t="shared" si="16"/>
        <v>0.04392604269</v>
      </c>
      <c r="S692" s="7">
        <f t="shared" si="4"/>
        <v>1.002845992</v>
      </c>
      <c r="T692" s="7">
        <f t="shared" si="13"/>
        <v>7.940935459</v>
      </c>
      <c r="U692" s="13">
        <f t="shared" si="5"/>
        <v>0.02464687233</v>
      </c>
      <c r="V692" s="13">
        <f t="shared" si="6"/>
        <v>0.05793351295</v>
      </c>
      <c r="W692" s="13">
        <f t="shared" si="7"/>
        <v>-0.03328664062</v>
      </c>
      <c r="X692" s="13">
        <f t="shared" si="8"/>
        <v>0.00001701575885</v>
      </c>
      <c r="Y692" s="14"/>
      <c r="Z692" s="30"/>
      <c r="AA692" s="30"/>
    </row>
    <row r="693" ht="12.75" customHeight="1">
      <c r="A693" s="4">
        <v>1928.01</v>
      </c>
      <c r="B693" s="5">
        <v>17.53</v>
      </c>
      <c r="C693" s="6">
        <v>0.7767</v>
      </c>
      <c r="D693" s="6">
        <f t="shared" si="9"/>
        <v>0.8467</v>
      </c>
      <c r="E693" s="5">
        <v>1.133</v>
      </c>
      <c r="F693" s="5">
        <v>17.3</v>
      </c>
      <c r="G693" s="6">
        <f t="shared" si="10"/>
        <v>1928.041667</v>
      </c>
      <c r="H693" s="7">
        <v>3.33</v>
      </c>
      <c r="I693" s="6">
        <f t="shared" si="1"/>
        <v>308.7509249</v>
      </c>
      <c r="J693" s="6">
        <f t="shared" si="2"/>
        <v>13.67979711</v>
      </c>
      <c r="K693" s="8">
        <f t="shared" si="11"/>
        <v>6186.992587</v>
      </c>
      <c r="L693" s="6">
        <f t="shared" si="12"/>
        <v>19.95520809</v>
      </c>
      <c r="M693" s="8">
        <f t="shared" si="3"/>
        <v>399.878072</v>
      </c>
      <c r="N693" s="29">
        <f t="shared" si="14"/>
        <v>18.80612857</v>
      </c>
      <c r="O693" s="9"/>
      <c r="P693" s="10">
        <f t="shared" si="15"/>
        <v>24.22041736</v>
      </c>
      <c r="Q693" s="10"/>
      <c r="R693" s="31">
        <f t="shared" si="16"/>
        <v>0.04126463783</v>
      </c>
      <c r="S693" s="7">
        <f t="shared" si="4"/>
        <v>1.000878977</v>
      </c>
      <c r="T693" s="7">
        <f t="shared" si="13"/>
        <v>7.963535298</v>
      </c>
      <c r="U693" s="13">
        <f t="shared" si="5"/>
        <v>0.02855858178</v>
      </c>
      <c r="V693" s="13">
        <f t="shared" si="6"/>
        <v>0.05943222632</v>
      </c>
      <c r="W693" s="13">
        <f t="shared" si="7"/>
        <v>-0.03087364454</v>
      </c>
      <c r="X693" s="13">
        <f t="shared" si="8"/>
        <v>0.0002708133544</v>
      </c>
      <c r="Y693" s="14"/>
      <c r="Z693" s="30"/>
      <c r="AA693" s="30"/>
    </row>
    <row r="694" ht="12.75" customHeight="1">
      <c r="A694" s="4">
        <v>1928.02</v>
      </c>
      <c r="B694" s="5">
        <v>17.32</v>
      </c>
      <c r="C694" s="6">
        <v>0.7833</v>
      </c>
      <c r="D694" s="6">
        <f t="shared" si="9"/>
        <v>0.5733</v>
      </c>
      <c r="E694" s="5">
        <v>1.155</v>
      </c>
      <c r="F694" s="5">
        <v>17.1</v>
      </c>
      <c r="G694" s="6">
        <f t="shared" si="10"/>
        <v>1928.125</v>
      </c>
      <c r="H694" s="7">
        <f>H693*11/12+H705*1/12</f>
        <v>3.3525</v>
      </c>
      <c r="I694" s="6">
        <f t="shared" si="1"/>
        <v>308.620117</v>
      </c>
      <c r="J694" s="6">
        <f t="shared" si="2"/>
        <v>13.95739825</v>
      </c>
      <c r="K694" s="8">
        <f t="shared" si="11"/>
        <v>6207.678795</v>
      </c>
      <c r="L694" s="6">
        <f t="shared" si="12"/>
        <v>20.58061404</v>
      </c>
      <c r="M694" s="8">
        <f t="shared" si="3"/>
        <v>413.9647234</v>
      </c>
      <c r="N694" s="29">
        <f t="shared" si="14"/>
        <v>18.86885052</v>
      </c>
      <c r="O694" s="9"/>
      <c r="P694" s="10">
        <f t="shared" si="15"/>
        <v>24.22142177</v>
      </c>
      <c r="Q694" s="10"/>
      <c r="R694" s="31">
        <f t="shared" si="16"/>
        <v>0.03895002693</v>
      </c>
      <c r="S694" s="7">
        <f t="shared" si="4"/>
        <v>1.000899736</v>
      </c>
      <c r="T694" s="7">
        <f t="shared" si="13"/>
        <v>8.063757694</v>
      </c>
      <c r="U694" s="13">
        <f t="shared" si="5"/>
        <v>0.02706696265</v>
      </c>
      <c r="V694" s="13">
        <f t="shared" si="6"/>
        <v>0.05923592071</v>
      </c>
      <c r="W694" s="13">
        <f t="shared" si="7"/>
        <v>-0.03216895807</v>
      </c>
      <c r="X694" s="13">
        <f t="shared" si="8"/>
        <v>0.0002674704266</v>
      </c>
      <c r="Y694" s="14"/>
      <c r="Z694" s="30"/>
      <c r="AA694" s="30"/>
    </row>
    <row r="695" ht="12.75" customHeight="1">
      <c r="A695" s="4">
        <v>1928.03</v>
      </c>
      <c r="B695" s="5">
        <v>18.25</v>
      </c>
      <c r="C695" s="6">
        <v>0.79</v>
      </c>
      <c r="D695" s="6">
        <f t="shared" si="9"/>
        <v>1.72</v>
      </c>
      <c r="E695" s="5">
        <v>1.177</v>
      </c>
      <c r="F695" s="5">
        <v>17.1</v>
      </c>
      <c r="G695" s="6">
        <f t="shared" si="10"/>
        <v>1928.208333</v>
      </c>
      <c r="H695" s="7">
        <f>H693*10/12+H705*2/12</f>
        <v>3.375</v>
      </c>
      <c r="I695" s="6">
        <f t="shared" si="1"/>
        <v>325.1915205</v>
      </c>
      <c r="J695" s="6">
        <f t="shared" si="2"/>
        <v>14.07678363</v>
      </c>
      <c r="K695" s="8">
        <f t="shared" si="11"/>
        <v>6564.596432</v>
      </c>
      <c r="L695" s="6">
        <f t="shared" si="12"/>
        <v>20.97262573</v>
      </c>
      <c r="M695" s="8">
        <f t="shared" si="3"/>
        <v>423.3715069</v>
      </c>
      <c r="N695" s="29">
        <f t="shared" si="14"/>
        <v>19.9434178</v>
      </c>
      <c r="O695" s="9"/>
      <c r="P695" s="10">
        <f t="shared" si="15"/>
        <v>25.51376295</v>
      </c>
      <c r="Q695" s="10"/>
      <c r="R695" s="31">
        <f t="shared" si="16"/>
        <v>0.03659535294</v>
      </c>
      <c r="S695" s="7">
        <f t="shared" si="4"/>
        <v>1.000920492</v>
      </c>
      <c r="T695" s="7">
        <f t="shared" si="13"/>
        <v>8.071012947</v>
      </c>
      <c r="U695" s="13">
        <f t="shared" si="5"/>
        <v>0.01501575478</v>
      </c>
      <c r="V695" s="13">
        <f t="shared" si="6"/>
        <v>0.059519235</v>
      </c>
      <c r="W695" s="13">
        <f t="shared" si="7"/>
        <v>-0.04450348022</v>
      </c>
      <c r="X695" s="13">
        <f t="shared" si="8"/>
        <v>0.000264127958</v>
      </c>
      <c r="Y695" s="14"/>
      <c r="Z695" s="30"/>
      <c r="AA695" s="30"/>
    </row>
    <row r="696" ht="12.75" customHeight="1">
      <c r="A696" s="4">
        <v>1928.04</v>
      </c>
      <c r="B696" s="5">
        <v>19.4</v>
      </c>
      <c r="C696" s="6">
        <v>0.7967</v>
      </c>
      <c r="D696" s="6">
        <f t="shared" si="9"/>
        <v>1.9467</v>
      </c>
      <c r="E696" s="5">
        <v>1.2</v>
      </c>
      <c r="F696" s="5">
        <v>17.1</v>
      </c>
      <c r="G696" s="6">
        <f t="shared" si="10"/>
        <v>1928.291667</v>
      </c>
      <c r="H696" s="7">
        <f>H693*9/12+H705*3/12</f>
        <v>3.3975</v>
      </c>
      <c r="I696" s="6">
        <f t="shared" si="1"/>
        <v>345.6830409</v>
      </c>
      <c r="J696" s="6">
        <f t="shared" si="2"/>
        <v>14.19616901</v>
      </c>
      <c r="K696" s="8">
        <f t="shared" si="11"/>
        <v>7002.137276</v>
      </c>
      <c r="L696" s="6">
        <f t="shared" si="12"/>
        <v>21.38245614</v>
      </c>
      <c r="M696" s="8">
        <f t="shared" si="3"/>
        <v>433.1218933</v>
      </c>
      <c r="N696" s="29">
        <f t="shared" si="14"/>
        <v>21.25790925</v>
      </c>
      <c r="O696" s="9"/>
      <c r="P696" s="10">
        <f t="shared" si="15"/>
        <v>27.09863919</v>
      </c>
      <c r="Q696" s="10"/>
      <c r="R696" s="31">
        <f t="shared" si="16"/>
        <v>0.0318237153</v>
      </c>
      <c r="S696" s="7">
        <f t="shared" si="4"/>
        <v>1.000941245</v>
      </c>
      <c r="T696" s="7">
        <f t="shared" si="13"/>
        <v>8.078442251</v>
      </c>
      <c r="U696" s="13">
        <f t="shared" si="5"/>
        <v>0.004238839008</v>
      </c>
      <c r="V696" s="13">
        <f t="shared" si="6"/>
        <v>0.05905037051</v>
      </c>
      <c r="W696" s="13">
        <f t="shared" si="7"/>
        <v>-0.0548115315</v>
      </c>
      <c r="X696" s="13">
        <f t="shared" si="8"/>
        <v>0.0002607859483</v>
      </c>
      <c r="Y696" s="14"/>
      <c r="Z696" s="30"/>
      <c r="AA696" s="30"/>
    </row>
    <row r="697" ht="12.75" customHeight="1">
      <c r="A697" s="4">
        <v>1928.05</v>
      </c>
      <c r="B697" s="5">
        <v>20.0</v>
      </c>
      <c r="C697" s="6">
        <v>0.8033</v>
      </c>
      <c r="D697" s="6">
        <f t="shared" si="9"/>
        <v>1.4033</v>
      </c>
      <c r="E697" s="5">
        <v>1.222</v>
      </c>
      <c r="F697" s="5">
        <v>17.2</v>
      </c>
      <c r="G697" s="6">
        <f t="shared" si="10"/>
        <v>1928.375</v>
      </c>
      <c r="H697" s="7">
        <f>H693*8/12+H705*4/12</f>
        <v>3.42</v>
      </c>
      <c r="I697" s="6">
        <f t="shared" si="1"/>
        <v>354.3023256</v>
      </c>
      <c r="J697" s="6">
        <f t="shared" si="2"/>
        <v>14.23055291</v>
      </c>
      <c r="K697" s="8">
        <f t="shared" si="11"/>
        <v>7200.750157</v>
      </c>
      <c r="L697" s="6">
        <f t="shared" si="12"/>
        <v>21.64787209</v>
      </c>
      <c r="M697" s="8">
        <f t="shared" si="3"/>
        <v>439.9658346</v>
      </c>
      <c r="N697" s="29">
        <f t="shared" si="14"/>
        <v>21.83273218</v>
      </c>
      <c r="O697" s="9"/>
      <c r="P697" s="10">
        <f t="shared" si="15"/>
        <v>27.7335937</v>
      </c>
      <c r="Q697" s="10"/>
      <c r="R697" s="31">
        <f t="shared" si="16"/>
        <v>0.02882549085</v>
      </c>
      <c r="S697" s="7">
        <f t="shared" si="4"/>
        <v>1.000961996</v>
      </c>
      <c r="T697" s="7">
        <f t="shared" si="13"/>
        <v>8.039034152</v>
      </c>
      <c r="U697" s="13">
        <f t="shared" si="5"/>
        <v>0.00367933106</v>
      </c>
      <c r="V697" s="13">
        <f t="shared" si="6"/>
        <v>0.06069376616</v>
      </c>
      <c r="W697" s="13">
        <f t="shared" si="7"/>
        <v>-0.0570144351</v>
      </c>
      <c r="X697" s="13">
        <f t="shared" si="8"/>
        <v>0.0002574443971</v>
      </c>
      <c r="Y697" s="14"/>
      <c r="Z697" s="30"/>
      <c r="AA697" s="30"/>
    </row>
    <row r="698" ht="12.75" customHeight="1">
      <c r="A698" s="4">
        <v>1928.06</v>
      </c>
      <c r="B698" s="5">
        <v>19.02</v>
      </c>
      <c r="C698" s="6">
        <v>0.81</v>
      </c>
      <c r="D698" s="6">
        <f t="shared" si="9"/>
        <v>-0.17</v>
      </c>
      <c r="E698" s="5">
        <v>1.245</v>
      </c>
      <c r="F698" s="5">
        <v>17.1</v>
      </c>
      <c r="G698" s="6">
        <f t="shared" si="10"/>
        <v>1928.458333</v>
      </c>
      <c r="H698" s="7">
        <f>H693*7/12+H705*5/12</f>
        <v>3.4425</v>
      </c>
      <c r="I698" s="6">
        <f t="shared" si="1"/>
        <v>338.9119298</v>
      </c>
      <c r="J698" s="6">
        <f t="shared" si="2"/>
        <v>14.43315789</v>
      </c>
      <c r="K698" s="8">
        <f t="shared" si="11"/>
        <v>6912.404328</v>
      </c>
      <c r="L698" s="6">
        <f t="shared" si="12"/>
        <v>22.18429825</v>
      </c>
      <c r="M698" s="8">
        <f t="shared" si="3"/>
        <v>452.4681066</v>
      </c>
      <c r="N698" s="29">
        <f t="shared" si="14"/>
        <v>20.91342158</v>
      </c>
      <c r="O698" s="9"/>
      <c r="P698" s="10">
        <f t="shared" si="15"/>
        <v>26.4820541</v>
      </c>
      <c r="Q698" s="10"/>
      <c r="R698" s="31">
        <f t="shared" si="16"/>
        <v>0.02862921297</v>
      </c>
      <c r="S698" s="7">
        <f t="shared" si="4"/>
        <v>1.000982743</v>
      </c>
      <c r="T698" s="7">
        <f t="shared" si="13"/>
        <v>8.093824789</v>
      </c>
      <c r="U698" s="13">
        <f t="shared" si="5"/>
        <v>0.01069677344</v>
      </c>
      <c r="V698" s="13">
        <f t="shared" si="6"/>
        <v>0.06034837485</v>
      </c>
      <c r="W698" s="13">
        <f t="shared" si="7"/>
        <v>-0.04965160141</v>
      </c>
      <c r="X698" s="13">
        <f t="shared" si="8"/>
        <v>0.0002541033041</v>
      </c>
      <c r="Y698" s="14"/>
      <c r="Z698" s="30"/>
      <c r="AA698" s="30"/>
    </row>
    <row r="699" ht="12.75" customHeight="1">
      <c r="A699" s="4">
        <v>1928.07</v>
      </c>
      <c r="B699" s="5">
        <v>19.16</v>
      </c>
      <c r="C699" s="6">
        <v>0.8167</v>
      </c>
      <c r="D699" s="6">
        <f t="shared" si="9"/>
        <v>0.9567</v>
      </c>
      <c r="E699" s="5">
        <v>1.268</v>
      </c>
      <c r="F699" s="5">
        <v>17.1</v>
      </c>
      <c r="G699" s="6">
        <f t="shared" si="10"/>
        <v>1928.541667</v>
      </c>
      <c r="H699" s="7">
        <f>H693*6/12+H705*6/12</f>
        <v>3.465</v>
      </c>
      <c r="I699" s="6">
        <f t="shared" si="1"/>
        <v>341.4065497</v>
      </c>
      <c r="J699" s="6">
        <f t="shared" si="2"/>
        <v>14.55254327</v>
      </c>
      <c r="K699" s="8">
        <f t="shared" si="11"/>
        <v>6988.018593</v>
      </c>
      <c r="L699" s="6">
        <f t="shared" si="12"/>
        <v>22.59412865</v>
      </c>
      <c r="M699" s="8">
        <f t="shared" si="3"/>
        <v>462.463861</v>
      </c>
      <c r="N699" s="29">
        <f t="shared" si="14"/>
        <v>21.08190544</v>
      </c>
      <c r="O699" s="9"/>
      <c r="P699" s="10">
        <f t="shared" si="15"/>
        <v>26.61384539</v>
      </c>
      <c r="Q699" s="10"/>
      <c r="R699" s="31">
        <f t="shared" si="16"/>
        <v>0.02530009282</v>
      </c>
      <c r="S699" s="7">
        <f t="shared" si="4"/>
        <v>1.001003488</v>
      </c>
      <c r="T699" s="7">
        <f t="shared" si="13"/>
        <v>8.101778939</v>
      </c>
      <c r="U699" s="13">
        <f t="shared" si="5"/>
        <v>0.02857120644</v>
      </c>
      <c r="V699" s="13">
        <f t="shared" si="6"/>
        <v>0.06061781287</v>
      </c>
      <c r="W699" s="13">
        <f t="shared" si="7"/>
        <v>-0.03204660644</v>
      </c>
      <c r="X699" s="13">
        <f t="shared" si="8"/>
        <v>0.0002507626688</v>
      </c>
      <c r="Y699" s="14"/>
      <c r="Z699" s="30"/>
      <c r="AA699" s="30"/>
    </row>
    <row r="700" ht="12.75" customHeight="1">
      <c r="A700" s="4">
        <v>1928.08</v>
      </c>
      <c r="B700" s="5">
        <v>19.78</v>
      </c>
      <c r="C700" s="6">
        <v>0.8233</v>
      </c>
      <c r="D700" s="6">
        <f t="shared" si="9"/>
        <v>1.4433</v>
      </c>
      <c r="E700" s="5">
        <v>1.29</v>
      </c>
      <c r="F700" s="5">
        <v>17.1</v>
      </c>
      <c r="G700" s="6">
        <f t="shared" si="10"/>
        <v>1928.625</v>
      </c>
      <c r="H700" s="7">
        <f>H693*5/12+H705*7/12</f>
        <v>3.4875</v>
      </c>
      <c r="I700" s="6">
        <f t="shared" si="1"/>
        <v>352.454152</v>
      </c>
      <c r="J700" s="6">
        <f t="shared" si="2"/>
        <v>14.67014678</v>
      </c>
      <c r="K700" s="8">
        <f t="shared" si="11"/>
        <v>7239.167228</v>
      </c>
      <c r="L700" s="6">
        <f t="shared" si="12"/>
        <v>22.98614035</v>
      </c>
      <c r="M700" s="8">
        <f t="shared" si="3"/>
        <v>472.1196018</v>
      </c>
      <c r="N700" s="29">
        <f t="shared" si="14"/>
        <v>21.7621315</v>
      </c>
      <c r="O700" s="9"/>
      <c r="P700" s="10">
        <f t="shared" si="15"/>
        <v>27.39071814</v>
      </c>
      <c r="Q700" s="10"/>
      <c r="R700" s="31">
        <f t="shared" si="16"/>
        <v>0.02160249036</v>
      </c>
      <c r="S700" s="7">
        <f t="shared" si="4"/>
        <v>1.001024229</v>
      </c>
      <c r="T700" s="7">
        <f t="shared" si="13"/>
        <v>8.109908973</v>
      </c>
      <c r="U700" s="13">
        <f t="shared" si="5"/>
        <v>0.02600619175</v>
      </c>
      <c r="V700" s="13">
        <f t="shared" si="6"/>
        <v>0.06088377623</v>
      </c>
      <c r="W700" s="13">
        <f t="shared" si="7"/>
        <v>-0.03487758447</v>
      </c>
      <c r="X700" s="13">
        <f t="shared" si="8"/>
        <v>0.0002474224911</v>
      </c>
      <c r="Y700" s="14"/>
      <c r="Z700" s="30"/>
      <c r="AA700" s="30"/>
    </row>
    <row r="701" ht="12.75" customHeight="1">
      <c r="A701" s="4">
        <v>1928.09</v>
      </c>
      <c r="B701" s="5">
        <v>21.17</v>
      </c>
      <c r="C701" s="6">
        <v>0.83</v>
      </c>
      <c r="D701" s="6">
        <f t="shared" si="9"/>
        <v>2.22</v>
      </c>
      <c r="E701" s="5">
        <v>1.312</v>
      </c>
      <c r="F701" s="5">
        <v>17.3</v>
      </c>
      <c r="G701" s="6">
        <f t="shared" si="10"/>
        <v>1928.708333</v>
      </c>
      <c r="H701" s="7">
        <f>H693*4/12+H705*8/12</f>
        <v>3.51</v>
      </c>
      <c r="I701" s="6">
        <f t="shared" si="1"/>
        <v>372.8612139</v>
      </c>
      <c r="J701" s="6">
        <f t="shared" si="2"/>
        <v>14.61855491</v>
      </c>
      <c r="K701" s="8">
        <f t="shared" si="11"/>
        <v>7683.33558</v>
      </c>
      <c r="L701" s="6">
        <f t="shared" si="12"/>
        <v>23.10788439</v>
      </c>
      <c r="M701" s="8">
        <f t="shared" si="3"/>
        <v>476.170821</v>
      </c>
      <c r="N701" s="29">
        <f t="shared" si="14"/>
        <v>23.00464945</v>
      </c>
      <c r="O701" s="9"/>
      <c r="P701" s="10">
        <f t="shared" si="15"/>
        <v>28.86648138</v>
      </c>
      <c r="Q701" s="10"/>
      <c r="R701" s="31">
        <f t="shared" si="16"/>
        <v>0.01812129456</v>
      </c>
      <c r="S701" s="7">
        <f t="shared" si="4"/>
        <v>1.001044968</v>
      </c>
      <c r="T701" s="7">
        <f t="shared" si="13"/>
        <v>8.024363176</v>
      </c>
      <c r="U701" s="13">
        <f t="shared" si="5"/>
        <v>0.01565136429</v>
      </c>
      <c r="V701" s="13">
        <f t="shared" si="6"/>
        <v>0.06238088531</v>
      </c>
      <c r="W701" s="13">
        <f t="shared" si="7"/>
        <v>-0.04672952102</v>
      </c>
      <c r="X701" s="13">
        <f t="shared" si="8"/>
        <v>0.0002440827704</v>
      </c>
      <c r="Y701" s="14"/>
      <c r="Z701" s="30"/>
      <c r="AA701" s="30"/>
    </row>
    <row r="702" ht="12.75" customHeight="1">
      <c r="A702" s="4">
        <v>1928.1</v>
      </c>
      <c r="B702" s="5">
        <v>21.6</v>
      </c>
      <c r="C702" s="6">
        <v>0.8367</v>
      </c>
      <c r="D702" s="6">
        <f t="shared" si="9"/>
        <v>1.2667</v>
      </c>
      <c r="E702" s="5">
        <v>1.335</v>
      </c>
      <c r="F702" s="5">
        <v>17.2</v>
      </c>
      <c r="G702" s="6">
        <f t="shared" si="10"/>
        <v>1928.791667</v>
      </c>
      <c r="H702" s="7">
        <f>H693*3/12+H705*9/12</f>
        <v>3.5325</v>
      </c>
      <c r="I702" s="6">
        <f t="shared" si="1"/>
        <v>382.6465116</v>
      </c>
      <c r="J702" s="6">
        <f t="shared" si="2"/>
        <v>14.82223779</v>
      </c>
      <c r="K702" s="8">
        <f t="shared" si="11"/>
        <v>7910.428331</v>
      </c>
      <c r="L702" s="6">
        <f t="shared" si="12"/>
        <v>23.64968023</v>
      </c>
      <c r="M702" s="8">
        <f t="shared" si="3"/>
        <v>488.9084177</v>
      </c>
      <c r="N702" s="29">
        <f t="shared" si="14"/>
        <v>23.57834424</v>
      </c>
      <c r="O702" s="9"/>
      <c r="P702" s="10">
        <f t="shared" si="15"/>
        <v>29.50023018</v>
      </c>
      <c r="Q702" s="10"/>
      <c r="R702" s="31">
        <f t="shared" si="16"/>
        <v>0.01434507985</v>
      </c>
      <c r="S702" s="7">
        <f t="shared" si="4"/>
        <v>1.001065703</v>
      </c>
      <c r="T702" s="7">
        <f t="shared" si="13"/>
        <v>8.079450402</v>
      </c>
      <c r="U702" s="13">
        <f t="shared" si="5"/>
        <v>0.02458498497</v>
      </c>
      <c r="V702" s="13">
        <f t="shared" si="6"/>
        <v>0.06278050915</v>
      </c>
      <c r="W702" s="13">
        <f t="shared" si="7"/>
        <v>-0.03819552418</v>
      </c>
      <c r="X702" s="13">
        <f t="shared" si="8"/>
        <v>0.0002407435064</v>
      </c>
      <c r="Y702" s="14"/>
      <c r="Z702" s="30"/>
      <c r="AA702" s="30"/>
    </row>
    <row r="703" ht="12.75" customHeight="1">
      <c r="A703" s="4">
        <v>1928.11</v>
      </c>
      <c r="B703" s="5">
        <v>23.06</v>
      </c>
      <c r="C703" s="6">
        <v>0.8433</v>
      </c>
      <c r="D703" s="6">
        <f t="shared" si="9"/>
        <v>2.3033</v>
      </c>
      <c r="E703" s="5">
        <v>1.357</v>
      </c>
      <c r="F703" s="5">
        <v>17.2</v>
      </c>
      <c r="G703" s="6">
        <f t="shared" si="10"/>
        <v>1928.875</v>
      </c>
      <c r="H703" s="7">
        <f>H693*2/12+H705*10/12</f>
        <v>3.555</v>
      </c>
      <c r="I703" s="6">
        <f t="shared" si="1"/>
        <v>408.5105814</v>
      </c>
      <c r="J703" s="6">
        <f t="shared" si="2"/>
        <v>14.93915756</v>
      </c>
      <c r="K703" s="8">
        <f t="shared" si="11"/>
        <v>8470.851049</v>
      </c>
      <c r="L703" s="6">
        <f t="shared" si="12"/>
        <v>24.03941279</v>
      </c>
      <c r="M703" s="8">
        <f t="shared" si="3"/>
        <v>498.4798297</v>
      </c>
      <c r="N703" s="29">
        <f t="shared" si="14"/>
        <v>25.12198457</v>
      </c>
      <c r="O703" s="9"/>
      <c r="P703" s="10">
        <f t="shared" si="15"/>
        <v>31.33807994</v>
      </c>
      <c r="Q703" s="10"/>
      <c r="R703" s="31">
        <f t="shared" si="16"/>
        <v>0.009644668141</v>
      </c>
      <c r="S703" s="7">
        <f t="shared" si="4"/>
        <v>1.001086436</v>
      </c>
      <c r="T703" s="7">
        <f t="shared" si="13"/>
        <v>8.0880607</v>
      </c>
      <c r="U703" s="13">
        <f t="shared" si="5"/>
        <v>0.01803641544</v>
      </c>
      <c r="V703" s="13">
        <f t="shared" si="6"/>
        <v>0.06303636666</v>
      </c>
      <c r="W703" s="13">
        <f t="shared" si="7"/>
        <v>-0.04499995122</v>
      </c>
      <c r="X703" s="13">
        <f t="shared" si="8"/>
        <v>0.0002374046989</v>
      </c>
      <c r="Y703" s="14"/>
      <c r="Z703" s="30"/>
      <c r="AA703" s="30"/>
    </row>
    <row r="704" ht="12.75" customHeight="1">
      <c r="A704" s="4">
        <v>1928.12</v>
      </c>
      <c r="B704" s="5">
        <v>23.15</v>
      </c>
      <c r="C704" s="6">
        <v>0.85</v>
      </c>
      <c r="D704" s="6">
        <f t="shared" si="9"/>
        <v>0.94</v>
      </c>
      <c r="E704" s="5">
        <v>1.38</v>
      </c>
      <c r="F704" s="5">
        <v>17.1</v>
      </c>
      <c r="G704" s="6">
        <f t="shared" si="10"/>
        <v>1928.958333</v>
      </c>
      <c r="H704" s="7">
        <f>H693*1/12+H705*11/12</f>
        <v>3.5775</v>
      </c>
      <c r="I704" s="6">
        <f t="shared" si="1"/>
        <v>412.5032164</v>
      </c>
      <c r="J704" s="6">
        <f t="shared" si="2"/>
        <v>15.14590643</v>
      </c>
      <c r="K704" s="8">
        <f t="shared" si="11"/>
        <v>8579.814141</v>
      </c>
      <c r="L704" s="6">
        <f t="shared" si="12"/>
        <v>24.58982456</v>
      </c>
      <c r="M704" s="8">
        <f t="shared" si="3"/>
        <v>511.4532836</v>
      </c>
      <c r="N704" s="29">
        <f t="shared" si="14"/>
        <v>25.30159103</v>
      </c>
      <c r="O704" s="9"/>
      <c r="P704" s="10">
        <f t="shared" si="15"/>
        <v>31.47282543</v>
      </c>
      <c r="Q704" s="10"/>
      <c r="R704" s="31">
        <f t="shared" si="16"/>
        <v>0.007326400994</v>
      </c>
      <c r="S704" s="7">
        <f t="shared" si="4"/>
        <v>1.001107166</v>
      </c>
      <c r="T704" s="7">
        <f t="shared" si="13"/>
        <v>8.144197849</v>
      </c>
      <c r="U704" s="13">
        <f t="shared" si="5"/>
        <v>0.01407958399</v>
      </c>
      <c r="V704" s="13">
        <f t="shared" si="6"/>
        <v>0.06266892202</v>
      </c>
      <c r="W704" s="13">
        <f t="shared" si="7"/>
        <v>-0.04858933803</v>
      </c>
      <c r="X704" s="13">
        <f t="shared" si="8"/>
        <v>0.0002340663475</v>
      </c>
      <c r="Y704" s="14"/>
      <c r="Z704" s="30"/>
      <c r="AA704" s="30"/>
    </row>
    <row r="705" ht="12.75" customHeight="1">
      <c r="A705" s="4">
        <v>1929.01</v>
      </c>
      <c r="B705" s="5">
        <v>24.86</v>
      </c>
      <c r="C705" s="6">
        <v>0.86</v>
      </c>
      <c r="D705" s="6">
        <f t="shared" si="9"/>
        <v>2.57</v>
      </c>
      <c r="E705" s="5">
        <v>1.399</v>
      </c>
      <c r="F705" s="5">
        <v>17.1</v>
      </c>
      <c r="G705" s="6">
        <f t="shared" si="10"/>
        <v>1929.041667</v>
      </c>
      <c r="H705" s="7">
        <v>3.6</v>
      </c>
      <c r="I705" s="6">
        <f t="shared" si="1"/>
        <v>442.9732164</v>
      </c>
      <c r="J705" s="6">
        <f t="shared" si="2"/>
        <v>15.32409357</v>
      </c>
      <c r="K705" s="8">
        <f t="shared" si="11"/>
        <v>9240.132451</v>
      </c>
      <c r="L705" s="6">
        <f t="shared" si="12"/>
        <v>24.92838012</v>
      </c>
      <c r="M705" s="8">
        <f t="shared" si="3"/>
        <v>519.9897546</v>
      </c>
      <c r="N705" s="29">
        <f t="shared" si="14"/>
        <v>27.08319962</v>
      </c>
      <c r="O705" s="9"/>
      <c r="P705" s="10">
        <f t="shared" si="15"/>
        <v>33.5909377</v>
      </c>
      <c r="Q705" s="10"/>
      <c r="R705" s="31">
        <f t="shared" si="16"/>
        <v>0.004501453985</v>
      </c>
      <c r="S705" s="7">
        <f t="shared" si="4"/>
        <v>1.005154336</v>
      </c>
      <c r="T705" s="7">
        <f t="shared" si="13"/>
        <v>8.153214829</v>
      </c>
      <c r="U705" s="13">
        <f t="shared" si="5"/>
        <v>0.005414671061</v>
      </c>
      <c r="V705" s="13">
        <f t="shared" si="6"/>
        <v>0.06291765705</v>
      </c>
      <c r="W705" s="13">
        <f t="shared" si="7"/>
        <v>-0.05750298599</v>
      </c>
      <c r="X705" s="13">
        <f t="shared" si="8"/>
        <v>-0.0002074010106</v>
      </c>
      <c r="Y705" s="14"/>
      <c r="Z705" s="30"/>
      <c r="AA705" s="30"/>
    </row>
    <row r="706" ht="12.75" customHeight="1">
      <c r="A706" s="4">
        <v>1929.02</v>
      </c>
      <c r="B706" s="5">
        <v>24.99</v>
      </c>
      <c r="C706" s="6">
        <v>0.87</v>
      </c>
      <c r="D706" s="6">
        <f t="shared" si="9"/>
        <v>1</v>
      </c>
      <c r="E706" s="5">
        <v>1.418</v>
      </c>
      <c r="F706" s="5">
        <v>17.1</v>
      </c>
      <c r="G706" s="6">
        <f t="shared" si="10"/>
        <v>1929.125</v>
      </c>
      <c r="H706" s="7">
        <f>H705*11/12+H717*1/12</f>
        <v>3.574166667</v>
      </c>
      <c r="I706" s="6">
        <f t="shared" si="1"/>
        <v>445.2896491</v>
      </c>
      <c r="J706" s="6">
        <f t="shared" si="2"/>
        <v>15.5022807</v>
      </c>
      <c r="K706" s="8">
        <f t="shared" si="11"/>
        <v>9315.399016</v>
      </c>
      <c r="L706" s="6">
        <f t="shared" si="12"/>
        <v>25.26693567</v>
      </c>
      <c r="M706" s="8">
        <f t="shared" si="3"/>
        <v>528.5808645</v>
      </c>
      <c r="N706" s="29">
        <f t="shared" si="14"/>
        <v>27.1316728</v>
      </c>
      <c r="O706" s="9"/>
      <c r="P706" s="10">
        <f t="shared" si="15"/>
        <v>33.55503953</v>
      </c>
      <c r="Q706" s="10"/>
      <c r="R706" s="31">
        <f t="shared" si="16"/>
        <v>0.006536990648</v>
      </c>
      <c r="S706" s="7">
        <f t="shared" si="4"/>
        <v>1.005135423</v>
      </c>
      <c r="T706" s="7">
        <f t="shared" si="13"/>
        <v>8.19523924</v>
      </c>
      <c r="U706" s="13">
        <f t="shared" si="5"/>
        <v>0.004860831028</v>
      </c>
      <c r="V706" s="13">
        <f t="shared" si="6"/>
        <v>0.06345927334</v>
      </c>
      <c r="W706" s="13">
        <f t="shared" si="7"/>
        <v>-0.05859844231</v>
      </c>
      <c r="X706" s="13">
        <f t="shared" si="8"/>
        <v>-0.0002064919515</v>
      </c>
      <c r="Y706" s="14"/>
      <c r="Z706" s="30"/>
      <c r="AA706" s="30"/>
    </row>
    <row r="707" ht="12.75" customHeight="1">
      <c r="A707" s="4">
        <v>1929.03</v>
      </c>
      <c r="B707" s="5">
        <v>25.43</v>
      </c>
      <c r="C707" s="6">
        <v>0.88</v>
      </c>
      <c r="D707" s="6">
        <f t="shared" si="9"/>
        <v>1.32</v>
      </c>
      <c r="E707" s="5">
        <v>1.438</v>
      </c>
      <c r="F707" s="5">
        <v>17.0</v>
      </c>
      <c r="G707" s="6">
        <f t="shared" si="10"/>
        <v>1929.208333</v>
      </c>
      <c r="H707" s="7">
        <f>H705*10/12+H717*2/12</f>
        <v>3.548333333</v>
      </c>
      <c r="I707" s="6">
        <f t="shared" si="1"/>
        <v>455.7953529</v>
      </c>
      <c r="J707" s="6">
        <f t="shared" si="2"/>
        <v>15.77270588</v>
      </c>
      <c r="K707" s="8">
        <f t="shared" si="11"/>
        <v>9562.673819</v>
      </c>
      <c r="L707" s="6">
        <f t="shared" si="12"/>
        <v>25.77403529</v>
      </c>
      <c r="M707" s="8">
        <f t="shared" si="3"/>
        <v>540.7441979</v>
      </c>
      <c r="N707" s="29">
        <f t="shared" si="14"/>
        <v>27.67574844</v>
      </c>
      <c r="O707" s="9"/>
      <c r="P707" s="10">
        <f t="shared" si="15"/>
        <v>34.12929096</v>
      </c>
      <c r="Q707" s="10"/>
      <c r="R707" s="31">
        <f t="shared" si="16"/>
        <v>0.004249048378</v>
      </c>
      <c r="S707" s="7">
        <f t="shared" si="4"/>
        <v>1.005116514</v>
      </c>
      <c r="T707" s="7">
        <f t="shared" si="13"/>
        <v>8.285780115</v>
      </c>
      <c r="U707" s="13">
        <f t="shared" si="5"/>
        <v>0.002500779899</v>
      </c>
      <c r="V707" s="13">
        <f t="shared" si="6"/>
        <v>0.06261625763</v>
      </c>
      <c r="W707" s="13">
        <f t="shared" si="7"/>
        <v>-0.06011547773</v>
      </c>
      <c r="X707" s="13">
        <f t="shared" si="8"/>
        <v>-0.0002055832485</v>
      </c>
      <c r="Y707" s="14"/>
      <c r="Z707" s="30"/>
      <c r="AA707" s="30"/>
    </row>
    <row r="708" ht="12.75" customHeight="1">
      <c r="A708" s="4">
        <v>1929.04</v>
      </c>
      <c r="B708" s="5">
        <v>25.28</v>
      </c>
      <c r="C708" s="6">
        <v>0.89</v>
      </c>
      <c r="D708" s="6">
        <f t="shared" si="9"/>
        <v>0.74</v>
      </c>
      <c r="E708" s="5">
        <v>1.457</v>
      </c>
      <c r="F708" s="5">
        <v>16.9</v>
      </c>
      <c r="G708" s="6">
        <f t="shared" si="10"/>
        <v>1929.291667</v>
      </c>
      <c r="H708" s="7">
        <f>H705*9/12+H717*3/12</f>
        <v>3.5225</v>
      </c>
      <c r="I708" s="6">
        <f t="shared" si="1"/>
        <v>455.787929</v>
      </c>
      <c r="J708" s="6">
        <f t="shared" si="2"/>
        <v>16.04633136</v>
      </c>
      <c r="K708" s="8">
        <f t="shared" si="11"/>
        <v>9590.572656</v>
      </c>
      <c r="L708" s="6">
        <f t="shared" si="12"/>
        <v>26.26910651</v>
      </c>
      <c r="M708" s="8">
        <f t="shared" si="3"/>
        <v>552.747799</v>
      </c>
      <c r="N708" s="29">
        <f t="shared" si="14"/>
        <v>27.56845447</v>
      </c>
      <c r="O708" s="9"/>
      <c r="P708" s="10">
        <f t="shared" si="15"/>
        <v>33.90256314</v>
      </c>
      <c r="Q708" s="10"/>
      <c r="R708" s="31">
        <f t="shared" si="16"/>
        <v>0.002239541981</v>
      </c>
      <c r="S708" s="7">
        <f t="shared" si="4"/>
        <v>1.00509761</v>
      </c>
      <c r="T708" s="7">
        <f t="shared" si="13"/>
        <v>8.377453567</v>
      </c>
      <c r="U708" s="13">
        <f t="shared" si="5"/>
        <v>-0.01007562124</v>
      </c>
      <c r="V708" s="13">
        <f t="shared" si="6"/>
        <v>0.06253810317</v>
      </c>
      <c r="W708" s="13">
        <f t="shared" si="7"/>
        <v>-0.0726137244</v>
      </c>
      <c r="X708" s="13">
        <f t="shared" si="8"/>
        <v>-0.0002046749025</v>
      </c>
      <c r="Y708" s="14"/>
      <c r="Z708" s="30"/>
      <c r="AA708" s="30"/>
    </row>
    <row r="709" ht="12.75" customHeight="1">
      <c r="A709" s="4">
        <v>1929.05</v>
      </c>
      <c r="B709" s="5">
        <v>25.66</v>
      </c>
      <c r="C709" s="6">
        <v>0.9</v>
      </c>
      <c r="D709" s="6">
        <f t="shared" si="9"/>
        <v>1.28</v>
      </c>
      <c r="E709" s="5">
        <v>1.476</v>
      </c>
      <c r="F709" s="5">
        <v>17.0</v>
      </c>
      <c r="G709" s="6">
        <f t="shared" si="10"/>
        <v>1929.375</v>
      </c>
      <c r="H709" s="7">
        <f>H705*8/12+H717*4/12</f>
        <v>3.496666667</v>
      </c>
      <c r="I709" s="6">
        <f t="shared" si="1"/>
        <v>459.9177647</v>
      </c>
      <c r="J709" s="6">
        <f t="shared" si="2"/>
        <v>16.13117647</v>
      </c>
      <c r="K709" s="8">
        <f t="shared" si="11"/>
        <v>9705.757272</v>
      </c>
      <c r="L709" s="6">
        <f t="shared" si="12"/>
        <v>26.45512941</v>
      </c>
      <c r="M709" s="8">
        <f t="shared" si="3"/>
        <v>558.2890777</v>
      </c>
      <c r="N709" s="29">
        <f t="shared" si="14"/>
        <v>27.69858688</v>
      </c>
      <c r="O709" s="9"/>
      <c r="P709" s="10">
        <f t="shared" si="15"/>
        <v>33.97007152</v>
      </c>
      <c r="Q709" s="10"/>
      <c r="R709" s="31">
        <f t="shared" si="16"/>
        <v>0.001726404449</v>
      </c>
      <c r="S709" s="7">
        <f t="shared" si="4"/>
        <v>1.00507871</v>
      </c>
      <c r="T709" s="7">
        <f t="shared" si="13"/>
        <v>8.370628215</v>
      </c>
      <c r="U709" s="13">
        <f t="shared" si="5"/>
        <v>-0.00727705356</v>
      </c>
      <c r="V709" s="13">
        <f t="shared" si="6"/>
        <v>0.06294755285</v>
      </c>
      <c r="W709" s="13">
        <f t="shared" si="7"/>
        <v>-0.07022460641</v>
      </c>
      <c r="X709" s="13">
        <f t="shared" si="8"/>
        <v>-0.0002037669144</v>
      </c>
      <c r="Y709" s="14"/>
      <c r="Z709" s="30"/>
      <c r="AA709" s="30"/>
    </row>
    <row r="710" ht="12.75" customHeight="1">
      <c r="A710" s="4">
        <v>1929.06</v>
      </c>
      <c r="B710" s="5">
        <v>26.15</v>
      </c>
      <c r="C710" s="6">
        <v>0.91</v>
      </c>
      <c r="D710" s="6">
        <f t="shared" si="9"/>
        <v>1.4</v>
      </c>
      <c r="E710" s="5">
        <v>1.495</v>
      </c>
      <c r="F710" s="5">
        <v>17.1</v>
      </c>
      <c r="G710" s="6">
        <f t="shared" si="10"/>
        <v>1929.458333</v>
      </c>
      <c r="H710" s="7">
        <f>H705*7/12+H717*5/12</f>
        <v>3.470833333</v>
      </c>
      <c r="I710" s="6">
        <f t="shared" si="1"/>
        <v>465.9593567</v>
      </c>
      <c r="J710" s="6">
        <f t="shared" si="2"/>
        <v>16.21502924</v>
      </c>
      <c r="K710" s="8">
        <f t="shared" si="11"/>
        <v>9861.77028</v>
      </c>
      <c r="L710" s="6">
        <f t="shared" si="12"/>
        <v>26.63897661</v>
      </c>
      <c r="M710" s="8">
        <f t="shared" si="3"/>
        <v>563.799104</v>
      </c>
      <c r="N710" s="29">
        <f t="shared" si="14"/>
        <v>27.93546783</v>
      </c>
      <c r="O710" s="9"/>
      <c r="P710" s="10">
        <f t="shared" si="15"/>
        <v>34.16978639</v>
      </c>
      <c r="Q710" s="10"/>
      <c r="R710" s="31">
        <f t="shared" si="16"/>
        <v>0.002265630452</v>
      </c>
      <c r="S710" s="7">
        <f t="shared" si="4"/>
        <v>1.005059815</v>
      </c>
      <c r="T710" s="7">
        <f t="shared" si="13"/>
        <v>8.36394056</v>
      </c>
      <c r="U710" s="13">
        <f t="shared" si="5"/>
        <v>-0.00672465694</v>
      </c>
      <c r="V710" s="13">
        <f t="shared" si="6"/>
        <v>0.06335444653</v>
      </c>
      <c r="W710" s="13">
        <f t="shared" si="7"/>
        <v>-0.07007910347</v>
      </c>
      <c r="X710" s="13">
        <f t="shared" si="8"/>
        <v>-0.0002028592848</v>
      </c>
      <c r="Y710" s="14"/>
      <c r="Z710" s="30"/>
      <c r="AA710" s="30"/>
    </row>
    <row r="711" ht="12.75" customHeight="1">
      <c r="A711" s="4">
        <v>1929.07</v>
      </c>
      <c r="B711" s="5">
        <v>28.48</v>
      </c>
      <c r="C711" s="6">
        <v>0.92</v>
      </c>
      <c r="D711" s="6">
        <f t="shared" si="9"/>
        <v>3.25</v>
      </c>
      <c r="E711" s="5">
        <v>1.514</v>
      </c>
      <c r="F711" s="5">
        <v>17.3</v>
      </c>
      <c r="G711" s="6">
        <f t="shared" si="10"/>
        <v>1929.541667</v>
      </c>
      <c r="H711" s="7">
        <f>H705*6/12+H717*6/12</f>
        <v>3.445</v>
      </c>
      <c r="I711" s="6">
        <f t="shared" si="1"/>
        <v>501.6101734</v>
      </c>
      <c r="J711" s="6">
        <f t="shared" si="2"/>
        <v>16.20369942</v>
      </c>
      <c r="K711" s="8">
        <f t="shared" si="11"/>
        <v>10644.87848</v>
      </c>
      <c r="L711" s="6">
        <f t="shared" si="12"/>
        <v>26.66565318</v>
      </c>
      <c r="M711" s="8">
        <f t="shared" si="3"/>
        <v>565.8829362</v>
      </c>
      <c r="N711" s="29">
        <f t="shared" si="14"/>
        <v>29.93328941</v>
      </c>
      <c r="O711" s="9"/>
      <c r="P711" s="10">
        <f t="shared" si="15"/>
        <v>36.51095197</v>
      </c>
      <c r="Q711" s="10"/>
      <c r="R711" s="31">
        <f t="shared" si="16"/>
        <v>-0.001618582994</v>
      </c>
      <c r="S711" s="7">
        <f t="shared" si="4"/>
        <v>1.005040924</v>
      </c>
      <c r="T711" s="7">
        <f t="shared" si="13"/>
        <v>8.309078347</v>
      </c>
      <c r="U711" s="13">
        <f t="shared" si="5"/>
        <v>-0.01151812044</v>
      </c>
      <c r="V711" s="13">
        <f t="shared" si="6"/>
        <v>0.06437567599</v>
      </c>
      <c r="W711" s="13">
        <f t="shared" si="7"/>
        <v>-0.07589379643</v>
      </c>
      <c r="X711" s="13">
        <f t="shared" si="8"/>
        <v>-0.0002019520147</v>
      </c>
      <c r="Y711" s="14"/>
      <c r="Z711" s="30"/>
      <c r="AA711" s="30"/>
    </row>
    <row r="712" ht="12.75" customHeight="1">
      <c r="A712" s="4">
        <v>1929.08</v>
      </c>
      <c r="B712" s="5">
        <v>30.1</v>
      </c>
      <c r="C712" s="6">
        <v>0.93</v>
      </c>
      <c r="D712" s="6">
        <f t="shared" si="9"/>
        <v>2.55</v>
      </c>
      <c r="E712" s="5">
        <v>1.533</v>
      </c>
      <c r="F712" s="5">
        <v>17.3</v>
      </c>
      <c r="G712" s="6">
        <f t="shared" si="10"/>
        <v>1929.625</v>
      </c>
      <c r="H712" s="7">
        <f>H705*5/12+H717*7/12</f>
        <v>3.419166667</v>
      </c>
      <c r="I712" s="6">
        <f t="shared" si="1"/>
        <v>530.1427746</v>
      </c>
      <c r="J712" s="6">
        <f t="shared" si="2"/>
        <v>16.37982659</v>
      </c>
      <c r="K712" s="8">
        <f t="shared" si="11"/>
        <v>11279.34763</v>
      </c>
      <c r="L712" s="6">
        <f t="shared" si="12"/>
        <v>27.0002948</v>
      </c>
      <c r="M712" s="8">
        <f t="shared" si="3"/>
        <v>574.4597978</v>
      </c>
      <c r="N712" s="29">
        <f t="shared" si="14"/>
        <v>31.48031325</v>
      </c>
      <c r="O712" s="9"/>
      <c r="P712" s="10">
        <f t="shared" si="15"/>
        <v>38.29169556</v>
      </c>
      <c r="Q712" s="10"/>
      <c r="R712" s="31">
        <f t="shared" si="16"/>
        <v>-0.004708985321</v>
      </c>
      <c r="S712" s="7">
        <f t="shared" si="4"/>
        <v>1.005022037</v>
      </c>
      <c r="T712" s="7">
        <f t="shared" si="13"/>
        <v>8.350963778</v>
      </c>
      <c r="U712" s="13">
        <f t="shared" si="5"/>
        <v>-0.0182714451</v>
      </c>
      <c r="V712" s="13">
        <f t="shared" si="6"/>
        <v>0.06416072318</v>
      </c>
      <c r="W712" s="13">
        <f t="shared" si="7"/>
        <v>-0.08243216828</v>
      </c>
      <c r="X712" s="13">
        <f t="shared" si="8"/>
        <v>-0.0002010451049</v>
      </c>
      <c r="Y712" s="14"/>
      <c r="Z712" s="30"/>
      <c r="AA712" s="30"/>
    </row>
    <row r="713" ht="12.75" customHeight="1">
      <c r="A713" s="4">
        <v>1929.09</v>
      </c>
      <c r="B713" s="5">
        <v>31.3</v>
      </c>
      <c r="C713" s="6">
        <v>0.94</v>
      </c>
      <c r="D713" s="6">
        <f t="shared" si="9"/>
        <v>2.14</v>
      </c>
      <c r="E713" s="5">
        <v>1.552</v>
      </c>
      <c r="F713" s="5">
        <v>17.3</v>
      </c>
      <c r="G713" s="6">
        <f t="shared" si="10"/>
        <v>1929.708333</v>
      </c>
      <c r="H713" s="7">
        <f>H705*4/12+H717*8/12</f>
        <v>3.393333333</v>
      </c>
      <c r="I713" s="6">
        <f t="shared" si="1"/>
        <v>551.2780347</v>
      </c>
      <c r="J713" s="6">
        <f t="shared" si="2"/>
        <v>16.55595376</v>
      </c>
      <c r="K713" s="8">
        <f t="shared" si="11"/>
        <v>11758.3764</v>
      </c>
      <c r="L713" s="6">
        <f t="shared" si="12"/>
        <v>27.33493642</v>
      </c>
      <c r="M713" s="8">
        <f t="shared" si="3"/>
        <v>583.0351493</v>
      </c>
      <c r="N713" s="29">
        <f t="shared" si="14"/>
        <v>32.5637886</v>
      </c>
      <c r="O713" s="9"/>
      <c r="P713" s="10">
        <f t="shared" si="15"/>
        <v>39.5006887</v>
      </c>
      <c r="Q713" s="10"/>
      <c r="R713" s="31">
        <f t="shared" si="16"/>
        <v>-0.006069516311</v>
      </c>
      <c r="S713" s="7">
        <f t="shared" si="4"/>
        <v>1.005003155</v>
      </c>
      <c r="T713" s="7">
        <f t="shared" si="13"/>
        <v>8.392902628</v>
      </c>
      <c r="U713" s="13">
        <f t="shared" si="5"/>
        <v>-0.0141564236</v>
      </c>
      <c r="V713" s="13">
        <f t="shared" si="6"/>
        <v>0.0616610918</v>
      </c>
      <c r="W713" s="13">
        <f t="shared" si="7"/>
        <v>-0.0758175154</v>
      </c>
      <c r="X713" s="13">
        <f t="shared" si="8"/>
        <v>-0.0002001385562</v>
      </c>
      <c r="Y713" s="14"/>
      <c r="Z713" s="30"/>
      <c r="AA713" s="30"/>
    </row>
    <row r="714" ht="12.75" customHeight="1">
      <c r="A714" s="4">
        <v>1929.1</v>
      </c>
      <c r="B714" s="5">
        <v>27.99</v>
      </c>
      <c r="C714" s="6">
        <v>0.95</v>
      </c>
      <c r="D714" s="6">
        <f t="shared" si="9"/>
        <v>-2.36</v>
      </c>
      <c r="E714" s="5">
        <v>1.572</v>
      </c>
      <c r="F714" s="5">
        <v>17.3</v>
      </c>
      <c r="G714" s="6">
        <f t="shared" si="10"/>
        <v>1929.791667</v>
      </c>
      <c r="H714" s="7">
        <f>H705*3/12+H717*9/12</f>
        <v>3.3675</v>
      </c>
      <c r="I714" s="6">
        <f t="shared" si="1"/>
        <v>492.9799422</v>
      </c>
      <c r="J714" s="6">
        <f t="shared" si="2"/>
        <v>16.73208092</v>
      </c>
      <c r="K714" s="8">
        <f t="shared" si="11"/>
        <v>10544.65901</v>
      </c>
      <c r="L714" s="6">
        <f t="shared" si="12"/>
        <v>27.68719075</v>
      </c>
      <c r="M714" s="8">
        <f t="shared" si="3"/>
        <v>592.2187909</v>
      </c>
      <c r="N714" s="29">
        <f t="shared" si="14"/>
        <v>28.96106716</v>
      </c>
      <c r="O714" s="9"/>
      <c r="P714" s="10">
        <f t="shared" si="15"/>
        <v>35.04745819</v>
      </c>
      <c r="Q714" s="10"/>
      <c r="R714" s="31">
        <f t="shared" si="16"/>
        <v>-0.003656227042</v>
      </c>
      <c r="S714" s="7">
        <f t="shared" si="4"/>
        <v>1.004984277</v>
      </c>
      <c r="T714" s="7">
        <f t="shared" si="13"/>
        <v>8.434893621</v>
      </c>
      <c r="U714" s="13">
        <f t="shared" si="5"/>
        <v>-0.001263555355</v>
      </c>
      <c r="V714" s="13">
        <f t="shared" si="6"/>
        <v>0.06220436403</v>
      </c>
      <c r="W714" s="13">
        <f t="shared" si="7"/>
        <v>-0.06346791939</v>
      </c>
      <c r="X714" s="13">
        <f t="shared" si="8"/>
        <v>-0.0001992323694</v>
      </c>
      <c r="Y714" s="14"/>
      <c r="Z714" s="30"/>
      <c r="AA714" s="30"/>
    </row>
    <row r="715" ht="12.75" customHeight="1">
      <c r="A715" s="4">
        <v>1929.11</v>
      </c>
      <c r="B715" s="5">
        <v>20.58</v>
      </c>
      <c r="C715" s="6">
        <v>0.96</v>
      </c>
      <c r="D715" s="6">
        <f t="shared" si="9"/>
        <v>-6.45</v>
      </c>
      <c r="E715" s="5">
        <v>1.591</v>
      </c>
      <c r="F715" s="5">
        <v>17.3</v>
      </c>
      <c r="G715" s="6">
        <f t="shared" si="10"/>
        <v>1929.875</v>
      </c>
      <c r="H715" s="7">
        <f>H705*2/12+H717*10/12</f>
        <v>3.341666667</v>
      </c>
      <c r="I715" s="6">
        <f t="shared" si="1"/>
        <v>362.469711</v>
      </c>
      <c r="J715" s="6">
        <f t="shared" si="2"/>
        <v>16.90820809</v>
      </c>
      <c r="K715" s="8">
        <f t="shared" si="11"/>
        <v>7783.231692</v>
      </c>
      <c r="L715" s="6">
        <f t="shared" si="12"/>
        <v>28.02183237</v>
      </c>
      <c r="M715" s="8">
        <f t="shared" si="3"/>
        <v>601.70659</v>
      </c>
      <c r="N715" s="29">
        <f t="shared" si="14"/>
        <v>21.171036</v>
      </c>
      <c r="O715" s="9"/>
      <c r="P715" s="10">
        <f t="shared" si="15"/>
        <v>25.58877076</v>
      </c>
      <c r="Q715" s="10"/>
      <c r="R715" s="31">
        <f t="shared" si="16"/>
        <v>0.007133692272</v>
      </c>
      <c r="S715" s="7">
        <f t="shared" si="4"/>
        <v>1.004965404</v>
      </c>
      <c r="T715" s="7">
        <f t="shared" si="13"/>
        <v>8.47693547</v>
      </c>
      <c r="U715" s="13">
        <f t="shared" si="5"/>
        <v>0.02808233303</v>
      </c>
      <c r="V715" s="13">
        <f t="shared" si="6"/>
        <v>0.06199273854</v>
      </c>
      <c r="W715" s="13">
        <f t="shared" si="7"/>
        <v>-0.03391040551</v>
      </c>
      <c r="X715" s="13">
        <f t="shared" si="8"/>
        <v>-0.0001983265453</v>
      </c>
      <c r="Y715" s="14"/>
      <c r="Z715" s="30"/>
      <c r="AA715" s="30"/>
    </row>
    <row r="716" ht="12.75" customHeight="1">
      <c r="A716" s="4">
        <v>1929.12</v>
      </c>
      <c r="B716" s="5">
        <v>21.4</v>
      </c>
      <c r="C716" s="6">
        <v>0.97</v>
      </c>
      <c r="D716" s="6">
        <f t="shared" si="9"/>
        <v>1.79</v>
      </c>
      <c r="E716" s="5">
        <v>1.61</v>
      </c>
      <c r="F716" s="5">
        <v>17.2</v>
      </c>
      <c r="G716" s="6">
        <f t="shared" si="10"/>
        <v>1929.958333</v>
      </c>
      <c r="H716" s="7">
        <f>H705*1/12+H717*11/12</f>
        <v>3.315833333</v>
      </c>
      <c r="I716" s="6">
        <f t="shared" si="1"/>
        <v>379.1034884</v>
      </c>
      <c r="J716" s="6">
        <f t="shared" si="2"/>
        <v>17.18366279</v>
      </c>
      <c r="K716" s="8">
        <f t="shared" si="11"/>
        <v>8171.153519</v>
      </c>
      <c r="L716" s="6">
        <f t="shared" si="12"/>
        <v>28.52133721</v>
      </c>
      <c r="M716" s="8">
        <f t="shared" si="3"/>
        <v>614.7456619</v>
      </c>
      <c r="N716" s="29">
        <f t="shared" si="14"/>
        <v>22.00737318</v>
      </c>
      <c r="O716" s="9"/>
      <c r="P716" s="10">
        <f t="shared" si="15"/>
        <v>26.56602443</v>
      </c>
      <c r="Q716" s="10"/>
      <c r="R716" s="31">
        <f t="shared" si="16"/>
        <v>0.002900008048</v>
      </c>
      <c r="S716" s="7">
        <f t="shared" si="4"/>
        <v>1.004946535</v>
      </c>
      <c r="T716" s="7">
        <f t="shared" si="13"/>
        <v>8.568556107</v>
      </c>
      <c r="U716" s="13">
        <f t="shared" si="5"/>
        <v>0.02107085626</v>
      </c>
      <c r="V716" s="13">
        <f t="shared" si="6"/>
        <v>0.06116676798</v>
      </c>
      <c r="W716" s="13">
        <f t="shared" si="7"/>
        <v>-0.04009591172</v>
      </c>
      <c r="X716" s="13">
        <f t="shared" si="8"/>
        <v>-0.0001974210849</v>
      </c>
      <c r="Y716" s="14"/>
      <c r="Z716" s="30"/>
      <c r="AA716" s="30"/>
    </row>
    <row r="717" ht="12.75" customHeight="1">
      <c r="A717" s="4">
        <v>1930.01</v>
      </c>
      <c r="B717" s="5">
        <v>21.71</v>
      </c>
      <c r="C717" s="6">
        <v>0.9708</v>
      </c>
      <c r="D717" s="6">
        <f t="shared" si="9"/>
        <v>1.2808</v>
      </c>
      <c r="E717" s="5">
        <v>1.557</v>
      </c>
      <c r="F717" s="5">
        <v>17.1</v>
      </c>
      <c r="G717" s="6">
        <f t="shared" si="10"/>
        <v>1930.041667</v>
      </c>
      <c r="H717" s="7">
        <v>3.29</v>
      </c>
      <c r="I717" s="6">
        <f t="shared" si="1"/>
        <v>386.844269</v>
      </c>
      <c r="J717" s="6">
        <f t="shared" si="2"/>
        <v>17.29840702</v>
      </c>
      <c r="K717" s="8">
        <f t="shared" si="11"/>
        <v>8369.068084</v>
      </c>
      <c r="L717" s="6">
        <f t="shared" si="12"/>
        <v>27.74373684</v>
      </c>
      <c r="M717" s="8">
        <f t="shared" si="3"/>
        <v>600.2136806</v>
      </c>
      <c r="N717" s="29">
        <f t="shared" si="14"/>
        <v>22.31072429</v>
      </c>
      <c r="O717" s="9"/>
      <c r="P717" s="10">
        <f t="shared" si="15"/>
        <v>26.8984699</v>
      </c>
      <c r="Q717" s="10"/>
      <c r="R717" s="31">
        <f t="shared" si="16"/>
        <v>-0.000108226355</v>
      </c>
      <c r="S717" s="7">
        <f t="shared" si="4"/>
        <v>1.002389584</v>
      </c>
      <c r="T717" s="7">
        <f t="shared" si="13"/>
        <v>8.661297151</v>
      </c>
      <c r="U717" s="13">
        <f t="shared" si="5"/>
        <v>0.01921168468</v>
      </c>
      <c r="V717" s="13">
        <f t="shared" si="6"/>
        <v>0.06109919115</v>
      </c>
      <c r="W717" s="13">
        <f t="shared" si="7"/>
        <v>-0.04188750647</v>
      </c>
      <c r="X717" s="13">
        <f t="shared" si="8"/>
        <v>0.0001377822231</v>
      </c>
      <c r="Y717" s="14"/>
      <c r="Z717" s="30"/>
      <c r="AA717" s="30"/>
    </row>
    <row r="718" ht="12.75" customHeight="1">
      <c r="A718" s="4">
        <v>1930.02</v>
      </c>
      <c r="B718" s="5">
        <v>23.07</v>
      </c>
      <c r="C718" s="6">
        <v>0.9717</v>
      </c>
      <c r="D718" s="6">
        <f t="shared" si="9"/>
        <v>2.3317</v>
      </c>
      <c r="E718" s="5">
        <v>1.503</v>
      </c>
      <c r="F718" s="5">
        <v>17.0</v>
      </c>
      <c r="G718" s="6">
        <f t="shared" si="10"/>
        <v>1930.125</v>
      </c>
      <c r="H718" s="7">
        <f>H717*11/12+H729*1/12</f>
        <v>3.294166667</v>
      </c>
      <c r="I718" s="6">
        <f t="shared" si="1"/>
        <v>413.4958235</v>
      </c>
      <c r="J718" s="6">
        <f t="shared" si="2"/>
        <v>17.41629353</v>
      </c>
      <c r="K718" s="8">
        <f t="shared" si="11"/>
        <v>8977.05224</v>
      </c>
      <c r="L718" s="6">
        <f t="shared" si="12"/>
        <v>26.93906471</v>
      </c>
      <c r="M718" s="8">
        <f t="shared" si="3"/>
        <v>584.8508677</v>
      </c>
      <c r="N718" s="29">
        <f t="shared" si="14"/>
        <v>23.69711775</v>
      </c>
      <c r="O718" s="9"/>
      <c r="P718" s="10">
        <f t="shared" si="15"/>
        <v>28.53359099</v>
      </c>
      <c r="Q718" s="10"/>
      <c r="R718" s="31">
        <f t="shared" si="16"/>
        <v>-0.004368862214</v>
      </c>
      <c r="S718" s="7">
        <f t="shared" si="4"/>
        <v>1.002393126</v>
      </c>
      <c r="T718" s="7">
        <f t="shared" si="13"/>
        <v>8.733064603</v>
      </c>
      <c r="U718" s="13">
        <f t="shared" si="5"/>
        <v>0.011135167</v>
      </c>
      <c r="V718" s="13">
        <f t="shared" si="6"/>
        <v>0.05986310702</v>
      </c>
      <c r="W718" s="13">
        <f t="shared" si="7"/>
        <v>-0.04872794002</v>
      </c>
      <c r="X718" s="13">
        <f t="shared" si="8"/>
        <v>0.0001358304802</v>
      </c>
      <c r="Y718" s="14"/>
      <c r="Z718" s="30"/>
      <c r="AA718" s="30"/>
    </row>
    <row r="719" ht="12.75" customHeight="1">
      <c r="A719" s="4">
        <v>1930.03</v>
      </c>
      <c r="B719" s="5">
        <v>23.94</v>
      </c>
      <c r="C719" s="6">
        <v>0.9725</v>
      </c>
      <c r="D719" s="6">
        <f t="shared" si="9"/>
        <v>1.8425</v>
      </c>
      <c r="E719" s="5">
        <v>1.45</v>
      </c>
      <c r="F719" s="5">
        <v>16.9</v>
      </c>
      <c r="G719" s="6">
        <f t="shared" si="10"/>
        <v>1930.208333</v>
      </c>
      <c r="H719" s="7">
        <f>H717*10/12+H729*2/12</f>
        <v>3.298333333</v>
      </c>
      <c r="I719" s="6">
        <f t="shared" si="1"/>
        <v>431.628284</v>
      </c>
      <c r="J719" s="6">
        <f t="shared" si="2"/>
        <v>17.53377219</v>
      </c>
      <c r="K719" s="8">
        <f t="shared" si="11"/>
        <v>9402.432218</v>
      </c>
      <c r="L719" s="6">
        <f t="shared" si="12"/>
        <v>26.14289941</v>
      </c>
      <c r="M719" s="8">
        <f t="shared" si="3"/>
        <v>569.4873315</v>
      </c>
      <c r="N719" s="29">
        <f t="shared" si="14"/>
        <v>24.58660779</v>
      </c>
      <c r="O719" s="9"/>
      <c r="P719" s="10">
        <f t="shared" si="15"/>
        <v>29.5684295</v>
      </c>
      <c r="Q719" s="10"/>
      <c r="R719" s="31">
        <f t="shared" si="16"/>
        <v>-0.007524372205</v>
      </c>
      <c r="S719" s="7">
        <f t="shared" si="4"/>
        <v>1.002396667</v>
      </c>
      <c r="T719" s="7">
        <f t="shared" si="13"/>
        <v>8.805762526</v>
      </c>
      <c r="U719" s="13">
        <f t="shared" si="5"/>
        <v>0.006320524459</v>
      </c>
      <c r="V719" s="13">
        <f t="shared" si="6"/>
        <v>0.05938187846</v>
      </c>
      <c r="W719" s="13">
        <f t="shared" si="7"/>
        <v>-0.053061354</v>
      </c>
      <c r="X719" s="13">
        <f t="shared" si="8"/>
        <v>0.0001338790053</v>
      </c>
      <c r="Y719" s="14"/>
      <c r="Z719" s="30"/>
      <c r="AA719" s="30"/>
    </row>
    <row r="720" ht="12.75" customHeight="1">
      <c r="A720" s="4">
        <v>1930.04</v>
      </c>
      <c r="B720" s="5">
        <v>25.46</v>
      </c>
      <c r="C720" s="6">
        <v>0.9733</v>
      </c>
      <c r="D720" s="6">
        <f t="shared" si="9"/>
        <v>2.4933</v>
      </c>
      <c r="E720" s="5">
        <v>1.397</v>
      </c>
      <c r="F720" s="5">
        <v>17.0</v>
      </c>
      <c r="G720" s="6">
        <f t="shared" si="10"/>
        <v>1930.291667</v>
      </c>
      <c r="H720" s="7">
        <f>H717*9/12+H729*3/12</f>
        <v>3.3025</v>
      </c>
      <c r="I720" s="6">
        <f t="shared" si="1"/>
        <v>456.3330588</v>
      </c>
      <c r="J720" s="6">
        <f t="shared" si="2"/>
        <v>17.44497118</v>
      </c>
      <c r="K720" s="8">
        <f t="shared" si="11"/>
        <v>9972.259875</v>
      </c>
      <c r="L720" s="6">
        <f t="shared" si="12"/>
        <v>25.03917059</v>
      </c>
      <c r="M720" s="8">
        <f t="shared" si="3"/>
        <v>547.1817378</v>
      </c>
      <c r="N720" s="29">
        <f t="shared" si="14"/>
        <v>25.84343686</v>
      </c>
      <c r="O720" s="9"/>
      <c r="P720" s="10">
        <f t="shared" si="15"/>
        <v>31.04092012</v>
      </c>
      <c r="Q720" s="10"/>
      <c r="R720" s="31">
        <f t="shared" si="16"/>
        <v>-0.0119147697</v>
      </c>
      <c r="S720" s="7">
        <f t="shared" si="4"/>
        <v>1.002400208</v>
      </c>
      <c r="T720" s="7">
        <f t="shared" si="13"/>
        <v>8.774944259</v>
      </c>
      <c r="U720" s="13">
        <f t="shared" si="5"/>
        <v>0.001832706301</v>
      </c>
      <c r="V720" s="13">
        <f t="shared" si="6"/>
        <v>0.06014898143</v>
      </c>
      <c r="W720" s="13">
        <f t="shared" si="7"/>
        <v>-0.05831627512</v>
      </c>
      <c r="X720" s="13">
        <f t="shared" si="8"/>
        <v>0.0001319277989</v>
      </c>
      <c r="Y720" s="14"/>
      <c r="Z720" s="30"/>
      <c r="AA720" s="30"/>
    </row>
    <row r="721" ht="12.75" customHeight="1">
      <c r="A721" s="4">
        <v>1930.05</v>
      </c>
      <c r="B721" s="5">
        <v>23.94</v>
      </c>
      <c r="C721" s="6">
        <v>0.9742</v>
      </c>
      <c r="D721" s="6">
        <f t="shared" si="9"/>
        <v>-0.5458</v>
      </c>
      <c r="E721" s="5">
        <v>1.343</v>
      </c>
      <c r="F721" s="5">
        <v>16.9</v>
      </c>
      <c r="G721" s="6">
        <f t="shared" si="10"/>
        <v>1930.375</v>
      </c>
      <c r="H721" s="7">
        <f>H717*8/12+H729*4/12</f>
        <v>3.306666667</v>
      </c>
      <c r="I721" s="6">
        <f t="shared" si="1"/>
        <v>431.628284</v>
      </c>
      <c r="J721" s="6">
        <f t="shared" si="2"/>
        <v>17.56442249</v>
      </c>
      <c r="K721" s="8">
        <f t="shared" si="11"/>
        <v>9464.372018</v>
      </c>
      <c r="L721" s="6">
        <f t="shared" si="12"/>
        <v>24.21373373</v>
      </c>
      <c r="M721" s="8">
        <f t="shared" si="3"/>
        <v>530.9378288</v>
      </c>
      <c r="N721" s="29">
        <f t="shared" si="14"/>
        <v>24.30976063</v>
      </c>
      <c r="O721" s="9"/>
      <c r="P721" s="10">
        <f t="shared" si="15"/>
        <v>29.17480211</v>
      </c>
      <c r="Q721" s="10"/>
      <c r="R721" s="31">
        <f t="shared" si="16"/>
        <v>-0.01153398331</v>
      </c>
      <c r="S721" s="7">
        <f t="shared" si="4"/>
        <v>1.00240375</v>
      </c>
      <c r="T721" s="7">
        <f t="shared" si="13"/>
        <v>8.848053326</v>
      </c>
      <c r="U721" s="13">
        <f t="shared" si="5"/>
        <v>-0.007229176557</v>
      </c>
      <c r="V721" s="13">
        <f t="shared" si="6"/>
        <v>0.05966348808</v>
      </c>
      <c r="W721" s="13">
        <f t="shared" si="7"/>
        <v>-0.06689266464</v>
      </c>
      <c r="X721" s="13">
        <f t="shared" si="8"/>
        <v>0.0001299768616</v>
      </c>
      <c r="Y721" s="14"/>
      <c r="Z721" s="30"/>
      <c r="AA721" s="30"/>
    </row>
    <row r="722" ht="12.75" customHeight="1">
      <c r="A722" s="4">
        <v>1930.06</v>
      </c>
      <c r="B722" s="5">
        <v>21.52</v>
      </c>
      <c r="C722" s="6">
        <v>0.975</v>
      </c>
      <c r="D722" s="6">
        <f t="shared" si="9"/>
        <v>-1.445</v>
      </c>
      <c r="E722" s="5">
        <v>1.29</v>
      </c>
      <c r="F722" s="5">
        <v>16.8</v>
      </c>
      <c r="G722" s="6">
        <f t="shared" si="10"/>
        <v>1930.458333</v>
      </c>
      <c r="H722" s="7">
        <f>H717*7/12+H729*5/12</f>
        <v>3.310833333</v>
      </c>
      <c r="I722" s="6">
        <f t="shared" si="1"/>
        <v>390.3061905</v>
      </c>
      <c r="J722" s="6">
        <f t="shared" si="2"/>
        <v>17.68348214</v>
      </c>
      <c r="K722" s="8">
        <f t="shared" si="11"/>
        <v>8590.609203</v>
      </c>
      <c r="L722" s="6">
        <f t="shared" si="12"/>
        <v>23.39660714</v>
      </c>
      <c r="M722" s="8">
        <f t="shared" si="3"/>
        <v>514.9575219</v>
      </c>
      <c r="N722" s="29">
        <f t="shared" si="14"/>
        <v>21.86689933</v>
      </c>
      <c r="O722" s="9"/>
      <c r="P722" s="10">
        <f t="shared" si="15"/>
        <v>26.23584668</v>
      </c>
      <c r="Q722" s="10"/>
      <c r="R722" s="31">
        <f t="shared" si="16"/>
        <v>-0.008977438069</v>
      </c>
      <c r="S722" s="7">
        <f t="shared" si="4"/>
        <v>1.002407291</v>
      </c>
      <c r="T722" s="7">
        <f t="shared" si="13"/>
        <v>8.922115414</v>
      </c>
      <c r="U722" s="13">
        <f t="shared" si="5"/>
        <v>-0.006693324613</v>
      </c>
      <c r="V722" s="13">
        <f t="shared" si="6"/>
        <v>0.05841884807</v>
      </c>
      <c r="W722" s="13">
        <f t="shared" si="7"/>
        <v>-0.06511217268</v>
      </c>
      <c r="X722" s="13">
        <f t="shared" si="8"/>
        <v>0.0001280261937</v>
      </c>
      <c r="Y722" s="14"/>
      <c r="Z722" s="30"/>
      <c r="AA722" s="30"/>
    </row>
    <row r="723" ht="12.75" customHeight="1">
      <c r="A723" s="4">
        <v>1930.07</v>
      </c>
      <c r="B723" s="5">
        <v>21.06</v>
      </c>
      <c r="C723" s="6">
        <v>0.9758</v>
      </c>
      <c r="D723" s="6">
        <f t="shared" si="9"/>
        <v>0.5158</v>
      </c>
      <c r="E723" s="5">
        <v>1.237</v>
      </c>
      <c r="F723" s="5">
        <v>16.6</v>
      </c>
      <c r="G723" s="6">
        <f t="shared" si="10"/>
        <v>1930.541667</v>
      </c>
      <c r="H723" s="7">
        <f>H717*6/12+H729*6/12</f>
        <v>3.315</v>
      </c>
      <c r="I723" s="6">
        <f t="shared" si="1"/>
        <v>386.5651807</v>
      </c>
      <c r="J723" s="6">
        <f t="shared" si="2"/>
        <v>17.91122048</v>
      </c>
      <c r="K723" s="8">
        <f t="shared" si="11"/>
        <v>8541.121915</v>
      </c>
      <c r="L723" s="6">
        <f t="shared" si="12"/>
        <v>22.70565663</v>
      </c>
      <c r="M723" s="8">
        <f t="shared" si="3"/>
        <v>501.6793831</v>
      </c>
      <c r="N723" s="29">
        <f t="shared" si="14"/>
        <v>21.54879759</v>
      </c>
      <c r="O723" s="9"/>
      <c r="P723" s="10">
        <f t="shared" si="15"/>
        <v>25.8532258</v>
      </c>
      <c r="Q723" s="10"/>
      <c r="R723" s="31">
        <f t="shared" si="16"/>
        <v>-0.00904626454</v>
      </c>
      <c r="S723" s="7">
        <f t="shared" si="4"/>
        <v>1.002410832</v>
      </c>
      <c r="T723" s="7">
        <f t="shared" si="13"/>
        <v>9.051347682</v>
      </c>
      <c r="U723" s="13">
        <f t="shared" si="5"/>
        <v>-0.001623127853</v>
      </c>
      <c r="V723" s="13">
        <f t="shared" si="6"/>
        <v>0.05804015606</v>
      </c>
      <c r="W723" s="13">
        <f t="shared" si="7"/>
        <v>-0.05966328391</v>
      </c>
      <c r="X723" s="13">
        <f t="shared" si="8"/>
        <v>0.0001260757958</v>
      </c>
      <c r="Y723" s="14"/>
      <c r="Z723" s="30"/>
      <c r="AA723" s="30"/>
    </row>
    <row r="724" ht="12.75" customHeight="1">
      <c r="A724" s="4">
        <v>1930.08</v>
      </c>
      <c r="B724" s="5">
        <v>20.79</v>
      </c>
      <c r="C724" s="6">
        <v>0.9767</v>
      </c>
      <c r="D724" s="6">
        <f t="shared" si="9"/>
        <v>0.7067</v>
      </c>
      <c r="E724" s="5">
        <v>1.183</v>
      </c>
      <c r="F724" s="5">
        <v>16.5</v>
      </c>
      <c r="G724" s="6">
        <f t="shared" si="10"/>
        <v>1930.625</v>
      </c>
      <c r="H724" s="7">
        <f>H717*5/12+H729*7/12</f>
        <v>3.319166667</v>
      </c>
      <c r="I724" s="6">
        <f t="shared" si="1"/>
        <v>383.922</v>
      </c>
      <c r="J724" s="6">
        <f t="shared" si="2"/>
        <v>18.03639333</v>
      </c>
      <c r="K724" s="8">
        <f t="shared" si="11"/>
        <v>8515.930451</v>
      </c>
      <c r="L724" s="6">
        <f t="shared" si="12"/>
        <v>21.84606667</v>
      </c>
      <c r="M724" s="8">
        <f t="shared" si="3"/>
        <v>484.5765139</v>
      </c>
      <c r="N724" s="29">
        <f t="shared" si="14"/>
        <v>21.30060224</v>
      </c>
      <c r="O724" s="9"/>
      <c r="P724" s="10">
        <f t="shared" si="15"/>
        <v>25.55847387</v>
      </c>
      <c r="Q724" s="10"/>
      <c r="R724" s="31">
        <f t="shared" si="16"/>
        <v>-0.006757379401</v>
      </c>
      <c r="S724" s="7">
        <f t="shared" si="4"/>
        <v>1.002414374</v>
      </c>
      <c r="T724" s="7">
        <f t="shared" si="13"/>
        <v>9.128157867</v>
      </c>
      <c r="U724" s="13">
        <f t="shared" si="5"/>
        <v>0.001292555437</v>
      </c>
      <c r="V724" s="13">
        <f t="shared" si="6"/>
        <v>0.05753436071</v>
      </c>
      <c r="W724" s="13">
        <f t="shared" si="7"/>
        <v>-0.05624180527</v>
      </c>
      <c r="X724" s="13">
        <f t="shared" si="8"/>
        <v>0.0001241256683</v>
      </c>
      <c r="Y724" s="14"/>
      <c r="Z724" s="30"/>
      <c r="AA724" s="30"/>
    </row>
    <row r="725" ht="12.75" customHeight="1">
      <c r="A725" s="4">
        <v>1930.09</v>
      </c>
      <c r="B725" s="5">
        <v>20.78</v>
      </c>
      <c r="C725" s="6">
        <v>0.9775</v>
      </c>
      <c r="D725" s="6">
        <f t="shared" si="9"/>
        <v>0.9675</v>
      </c>
      <c r="E725" s="5">
        <v>1.13</v>
      </c>
      <c r="F725" s="5">
        <v>16.6</v>
      </c>
      <c r="G725" s="6">
        <f t="shared" si="10"/>
        <v>1930.708333</v>
      </c>
      <c r="H725" s="7">
        <f>H717*4/12+H729*8/12</f>
        <v>3.323333333</v>
      </c>
      <c r="I725" s="6">
        <f t="shared" si="1"/>
        <v>381.4256627</v>
      </c>
      <c r="J725" s="6">
        <f t="shared" si="2"/>
        <v>17.9424247</v>
      </c>
      <c r="K725" s="8">
        <f t="shared" si="11"/>
        <v>8493.723861</v>
      </c>
      <c r="L725" s="6">
        <f t="shared" si="12"/>
        <v>20.74162651</v>
      </c>
      <c r="M725" s="8">
        <f t="shared" si="3"/>
        <v>461.8820002</v>
      </c>
      <c r="N725" s="29">
        <f t="shared" si="14"/>
        <v>21.07258179</v>
      </c>
      <c r="O725" s="9"/>
      <c r="P725" s="10">
        <f t="shared" si="15"/>
        <v>25.29005155</v>
      </c>
      <c r="Q725" s="10"/>
      <c r="R725" s="31">
        <f t="shared" si="16"/>
        <v>-0.004238740822</v>
      </c>
      <c r="S725" s="7">
        <f t="shared" si="4"/>
        <v>1.002417915</v>
      </c>
      <c r="T725" s="7">
        <f t="shared" si="13"/>
        <v>9.095074985</v>
      </c>
      <c r="U725" s="13">
        <f t="shared" si="5"/>
        <v>0.006225239072</v>
      </c>
      <c r="V725" s="13">
        <f t="shared" si="6"/>
        <v>0.05830489581</v>
      </c>
      <c r="W725" s="13">
        <f t="shared" si="7"/>
        <v>-0.05207965674</v>
      </c>
      <c r="X725" s="13">
        <f t="shared" si="8"/>
        <v>0.0001221758118</v>
      </c>
      <c r="Y725" s="14"/>
      <c r="Z725" s="30"/>
      <c r="AA725" s="30"/>
    </row>
    <row r="726" ht="12.75" customHeight="1">
      <c r="A726" s="4">
        <v>1930.1</v>
      </c>
      <c r="B726" s="5">
        <v>17.92</v>
      </c>
      <c r="C726" s="6">
        <v>0.9783</v>
      </c>
      <c r="D726" s="6">
        <f t="shared" si="9"/>
        <v>-1.8817</v>
      </c>
      <c r="E726" s="5">
        <v>1.077</v>
      </c>
      <c r="F726" s="5">
        <v>16.5</v>
      </c>
      <c r="G726" s="6">
        <f t="shared" si="10"/>
        <v>1930.791667</v>
      </c>
      <c r="H726" s="7">
        <f>H717*3/12+H729*9/12</f>
        <v>3.3275</v>
      </c>
      <c r="I726" s="6">
        <f t="shared" si="1"/>
        <v>330.9226667</v>
      </c>
      <c r="J726" s="6">
        <f t="shared" si="2"/>
        <v>18.06594</v>
      </c>
      <c r="K726" s="8">
        <f t="shared" si="11"/>
        <v>7402.629884</v>
      </c>
      <c r="L726" s="6">
        <f t="shared" si="12"/>
        <v>19.8886</v>
      </c>
      <c r="M726" s="8">
        <f t="shared" si="3"/>
        <v>444.9013608</v>
      </c>
      <c r="N726" s="29">
        <f t="shared" si="14"/>
        <v>18.21487015</v>
      </c>
      <c r="O726" s="9"/>
      <c r="P726" s="10">
        <f t="shared" si="15"/>
        <v>21.88111821</v>
      </c>
      <c r="Q726" s="10"/>
      <c r="R726" s="31">
        <f t="shared" si="16"/>
        <v>0.003063690708</v>
      </c>
      <c r="S726" s="7">
        <f t="shared" si="4"/>
        <v>1.002421456</v>
      </c>
      <c r="T726" s="7">
        <f t="shared" si="13"/>
        <v>9.172321049</v>
      </c>
      <c r="U726" s="13">
        <f t="shared" si="5"/>
        <v>0.02164134629</v>
      </c>
      <c r="V726" s="13">
        <f t="shared" si="6"/>
        <v>0.05779484903</v>
      </c>
      <c r="W726" s="13">
        <f t="shared" si="7"/>
        <v>-0.03615350273</v>
      </c>
      <c r="X726" s="13">
        <f t="shared" si="8"/>
        <v>0.0001202262266</v>
      </c>
      <c r="Y726" s="14"/>
      <c r="Z726" s="30"/>
      <c r="AA726" s="30"/>
    </row>
    <row r="727" ht="12.75" customHeight="1">
      <c r="A727" s="4">
        <v>1930.11</v>
      </c>
      <c r="B727" s="5">
        <v>16.62</v>
      </c>
      <c r="C727" s="6">
        <v>0.9792</v>
      </c>
      <c r="D727" s="6">
        <f t="shared" si="9"/>
        <v>-0.3208</v>
      </c>
      <c r="E727" s="5">
        <v>1.023</v>
      </c>
      <c r="F727" s="5">
        <v>16.4</v>
      </c>
      <c r="G727" s="6">
        <f t="shared" si="10"/>
        <v>1930.875</v>
      </c>
      <c r="H727" s="7">
        <f>H717*2/12+H729*10/12</f>
        <v>3.331666667</v>
      </c>
      <c r="I727" s="6">
        <f t="shared" si="1"/>
        <v>308.787439</v>
      </c>
      <c r="J727" s="6">
        <f t="shared" si="2"/>
        <v>18.19281951</v>
      </c>
      <c r="K727" s="8">
        <f t="shared" si="11"/>
        <v>6941.386154</v>
      </c>
      <c r="L727" s="6">
        <f t="shared" si="12"/>
        <v>19.00659146</v>
      </c>
      <c r="M727" s="8">
        <f t="shared" si="3"/>
        <v>427.2586062</v>
      </c>
      <c r="N727" s="29">
        <f t="shared" si="14"/>
        <v>16.93971138</v>
      </c>
      <c r="O727" s="9"/>
      <c r="P727" s="10">
        <f t="shared" si="15"/>
        <v>20.37793839</v>
      </c>
      <c r="Q727" s="10"/>
      <c r="R727" s="31">
        <f t="shared" si="16"/>
        <v>0.007052520683</v>
      </c>
      <c r="S727" s="7">
        <f t="shared" si="4"/>
        <v>1.002424998</v>
      </c>
      <c r="T727" s="7">
        <f t="shared" si="13"/>
        <v>9.25059564</v>
      </c>
      <c r="U727" s="13">
        <f t="shared" si="5"/>
        <v>0.03112896096</v>
      </c>
      <c r="V727" s="13">
        <f t="shared" si="6"/>
        <v>0.05727910347</v>
      </c>
      <c r="W727" s="13">
        <f t="shared" si="7"/>
        <v>-0.02615014251</v>
      </c>
      <c r="X727" s="13">
        <f t="shared" si="8"/>
        <v>0.0001182769134</v>
      </c>
      <c r="Y727" s="14"/>
      <c r="Z727" s="30"/>
      <c r="AA727" s="30"/>
    </row>
    <row r="728" ht="12.75" customHeight="1">
      <c r="A728" s="4">
        <v>1930.12</v>
      </c>
      <c r="B728" s="5">
        <v>15.51</v>
      </c>
      <c r="C728" s="6">
        <v>0.98</v>
      </c>
      <c r="D728" s="6">
        <f t="shared" si="9"/>
        <v>-0.13</v>
      </c>
      <c r="E728" s="5">
        <v>0.97</v>
      </c>
      <c r="F728" s="5">
        <v>16.1</v>
      </c>
      <c r="G728" s="6">
        <f t="shared" si="10"/>
        <v>1930.958333</v>
      </c>
      <c r="H728" s="7">
        <f>H717*1/12+H729*11/12</f>
        <v>3.335833333</v>
      </c>
      <c r="I728" s="6">
        <f t="shared" si="1"/>
        <v>293.5339752</v>
      </c>
      <c r="J728" s="6">
        <f t="shared" si="2"/>
        <v>18.54695652</v>
      </c>
      <c r="K728" s="8">
        <f t="shared" si="11"/>
        <v>6633.23982</v>
      </c>
      <c r="L728" s="6">
        <f t="shared" si="12"/>
        <v>18.35770186</v>
      </c>
      <c r="M728" s="8">
        <f t="shared" si="3"/>
        <v>414.8447856</v>
      </c>
      <c r="N728" s="29">
        <f t="shared" si="14"/>
        <v>16.05500186</v>
      </c>
      <c r="O728" s="9"/>
      <c r="P728" s="10">
        <f t="shared" si="15"/>
        <v>19.34960358</v>
      </c>
      <c r="Q728" s="10"/>
      <c r="R728" s="31">
        <f t="shared" si="16"/>
        <v>0.01045492206</v>
      </c>
      <c r="S728" s="7">
        <f t="shared" si="4"/>
        <v>1.002428539</v>
      </c>
      <c r="T728" s="7">
        <f t="shared" si="13"/>
        <v>9.445817659</v>
      </c>
      <c r="U728" s="13">
        <f t="shared" si="5"/>
        <v>0.0313075544</v>
      </c>
      <c r="V728" s="13">
        <f t="shared" si="6"/>
        <v>0.0547028214</v>
      </c>
      <c r="W728" s="13">
        <f t="shared" si="7"/>
        <v>-0.023395267</v>
      </c>
      <c r="X728" s="13">
        <f t="shared" si="8"/>
        <v>0.0001163278726</v>
      </c>
      <c r="Y728" s="14"/>
      <c r="Z728" s="30"/>
      <c r="AA728" s="30"/>
    </row>
    <row r="729" ht="12.75" customHeight="1">
      <c r="A729" s="4">
        <v>1931.01</v>
      </c>
      <c r="B729" s="5">
        <v>15.98</v>
      </c>
      <c r="C729" s="6">
        <v>0.9667</v>
      </c>
      <c r="D729" s="6">
        <f t="shared" si="9"/>
        <v>1.4367</v>
      </c>
      <c r="E729" s="5">
        <v>0.94</v>
      </c>
      <c r="F729" s="5">
        <v>15.9</v>
      </c>
      <c r="G729" s="6">
        <f t="shared" si="10"/>
        <v>1931.041667</v>
      </c>
      <c r="H729" s="7">
        <v>3.34</v>
      </c>
      <c r="I729" s="6">
        <f t="shared" si="1"/>
        <v>306.2330818</v>
      </c>
      <c r="J729" s="6">
        <f t="shared" si="2"/>
        <v>18.52537673</v>
      </c>
      <c r="K729" s="8">
        <f t="shared" si="11"/>
        <v>6955.098616</v>
      </c>
      <c r="L729" s="6">
        <f t="shared" si="12"/>
        <v>18.01371069</v>
      </c>
      <c r="M729" s="8">
        <f t="shared" si="3"/>
        <v>409.123448</v>
      </c>
      <c r="N729" s="29">
        <f t="shared" si="14"/>
        <v>16.70547873</v>
      </c>
      <c r="O729" s="9"/>
      <c r="P729" s="10">
        <f t="shared" si="15"/>
        <v>20.16754087</v>
      </c>
      <c r="Q729" s="10"/>
      <c r="R729" s="31">
        <f t="shared" si="16"/>
        <v>0.008806309954</v>
      </c>
      <c r="S729" s="7">
        <f t="shared" si="4"/>
        <v>1.000397529</v>
      </c>
      <c r="T729" s="7">
        <f t="shared" si="13"/>
        <v>9.587861057</v>
      </c>
      <c r="U729" s="13">
        <f t="shared" si="5"/>
        <v>0.02717211211</v>
      </c>
      <c r="V729" s="13">
        <f t="shared" si="6"/>
        <v>0.05350778744</v>
      </c>
      <c r="W729" s="13">
        <f t="shared" si="7"/>
        <v>-0.02633567533</v>
      </c>
      <c r="X729" s="13">
        <f t="shared" si="8"/>
        <v>-0.0002595986065</v>
      </c>
      <c r="Y729" s="14"/>
      <c r="Z729" s="30"/>
      <c r="AA729" s="30"/>
    </row>
    <row r="730" ht="12.75" customHeight="1">
      <c r="A730" s="4">
        <v>1931.02</v>
      </c>
      <c r="B730" s="5">
        <v>17.2</v>
      </c>
      <c r="C730" s="6">
        <v>0.9533</v>
      </c>
      <c r="D730" s="6">
        <f t="shared" si="9"/>
        <v>2.1733</v>
      </c>
      <c r="E730" s="5">
        <v>0.91</v>
      </c>
      <c r="F730" s="5">
        <v>15.7</v>
      </c>
      <c r="G730" s="6">
        <f t="shared" si="10"/>
        <v>1931.125</v>
      </c>
      <c r="H730" s="7">
        <f>H729*11/12+H741*1/12</f>
        <v>3.368333333</v>
      </c>
      <c r="I730" s="6">
        <f t="shared" si="1"/>
        <v>333.811465</v>
      </c>
      <c r="J730" s="6">
        <f t="shared" si="2"/>
        <v>18.50130637</v>
      </c>
      <c r="K730" s="8">
        <f t="shared" si="11"/>
        <v>7616.469277</v>
      </c>
      <c r="L730" s="6">
        <f t="shared" si="12"/>
        <v>17.66095541</v>
      </c>
      <c r="M730" s="8">
        <f t="shared" si="3"/>
        <v>402.9643629</v>
      </c>
      <c r="N730" s="29">
        <f t="shared" si="14"/>
        <v>18.16149244</v>
      </c>
      <c r="O730" s="9"/>
      <c r="P730" s="10">
        <f t="shared" si="15"/>
        <v>21.95500717</v>
      </c>
      <c r="Q730" s="10"/>
      <c r="R730" s="31">
        <f t="shared" si="16"/>
        <v>0.005634474735</v>
      </c>
      <c r="S730" s="7">
        <f t="shared" si="4"/>
        <v>1.000424323</v>
      </c>
      <c r="T730" s="7">
        <f t="shared" si="13"/>
        <v>9.713859425</v>
      </c>
      <c r="U730" s="13">
        <f t="shared" si="5"/>
        <v>0.01190438336</v>
      </c>
      <c r="V730" s="13">
        <f t="shared" si="6"/>
        <v>0.05190191598</v>
      </c>
      <c r="W730" s="13">
        <f t="shared" si="7"/>
        <v>-0.03999753262</v>
      </c>
      <c r="X730" s="13">
        <f t="shared" si="8"/>
        <v>-0.0002579429762</v>
      </c>
      <c r="Y730" s="14"/>
      <c r="Z730" s="30"/>
      <c r="AA730" s="30"/>
    </row>
    <row r="731" ht="12.75" customHeight="1">
      <c r="A731" s="4">
        <v>1931.03</v>
      </c>
      <c r="B731" s="5">
        <v>17.53</v>
      </c>
      <c r="C731" s="6">
        <v>0.94</v>
      </c>
      <c r="D731" s="6">
        <f t="shared" si="9"/>
        <v>1.27</v>
      </c>
      <c r="E731" s="5">
        <v>0.88</v>
      </c>
      <c r="F731" s="5">
        <v>15.6</v>
      </c>
      <c r="G731" s="6">
        <f t="shared" si="10"/>
        <v>1931.208333</v>
      </c>
      <c r="H731" s="7">
        <f>H729*10/12+H741*2/12</f>
        <v>3.396666667</v>
      </c>
      <c r="I731" s="6">
        <f t="shared" si="1"/>
        <v>342.396859</v>
      </c>
      <c r="J731" s="6">
        <f t="shared" si="2"/>
        <v>18.36012821</v>
      </c>
      <c r="K731" s="8">
        <f t="shared" si="11"/>
        <v>7847.269226</v>
      </c>
      <c r="L731" s="6">
        <f t="shared" si="12"/>
        <v>17.18820513</v>
      </c>
      <c r="M731" s="8">
        <f t="shared" si="3"/>
        <v>393.9302293</v>
      </c>
      <c r="N731" s="29">
        <f t="shared" si="14"/>
        <v>18.57956103</v>
      </c>
      <c r="O731" s="9"/>
      <c r="P731" s="10">
        <f t="shared" si="15"/>
        <v>22.48922592</v>
      </c>
      <c r="Q731" s="10"/>
      <c r="R731" s="31">
        <f t="shared" si="16"/>
        <v>0.004019637286</v>
      </c>
      <c r="S731" s="7">
        <f t="shared" si="4"/>
        <v>1.00045111</v>
      </c>
      <c r="T731" s="7">
        <f t="shared" si="13"/>
        <v>9.780275986</v>
      </c>
      <c r="U731" s="13">
        <f t="shared" si="5"/>
        <v>0.009358355227</v>
      </c>
      <c r="V731" s="13">
        <f t="shared" si="6"/>
        <v>0.05021636141</v>
      </c>
      <c r="W731" s="13">
        <f t="shared" si="7"/>
        <v>-0.04085800618</v>
      </c>
      <c r="X731" s="13">
        <f t="shared" si="8"/>
        <v>-0.0002562890701</v>
      </c>
      <c r="Y731" s="14"/>
      <c r="Z731" s="30"/>
      <c r="AA731" s="30"/>
    </row>
    <row r="732" ht="12.75" customHeight="1">
      <c r="A732" s="4">
        <v>1931.04</v>
      </c>
      <c r="B732" s="5">
        <v>15.86</v>
      </c>
      <c r="C732" s="6">
        <v>0.9267</v>
      </c>
      <c r="D732" s="6">
        <f t="shared" si="9"/>
        <v>-0.7433</v>
      </c>
      <c r="E732" s="5">
        <v>0.85</v>
      </c>
      <c r="F732" s="5">
        <v>15.5</v>
      </c>
      <c r="G732" s="6">
        <f t="shared" si="10"/>
        <v>1931.291667</v>
      </c>
      <c r="H732" s="7">
        <f>H729*9/12+H741*3/12</f>
        <v>3.425</v>
      </c>
      <c r="I732" s="6">
        <f t="shared" si="1"/>
        <v>311.7769032</v>
      </c>
      <c r="J732" s="6">
        <f t="shared" si="2"/>
        <v>18.21712839</v>
      </c>
      <c r="K732" s="8">
        <f t="shared" si="11"/>
        <v>7180.294229</v>
      </c>
      <c r="L732" s="6">
        <f t="shared" si="12"/>
        <v>16.70935484</v>
      </c>
      <c r="M732" s="8">
        <f t="shared" si="3"/>
        <v>384.8203086</v>
      </c>
      <c r="N732" s="29">
        <f t="shared" si="14"/>
        <v>16.87231533</v>
      </c>
      <c r="O732" s="9"/>
      <c r="P732" s="10">
        <f t="shared" si="15"/>
        <v>20.45981258</v>
      </c>
      <c r="Q732" s="10"/>
      <c r="R732" s="31">
        <f t="shared" si="16"/>
        <v>0.009631114352</v>
      </c>
      <c r="S732" s="7">
        <f t="shared" si="4"/>
        <v>1.000477891</v>
      </c>
      <c r="T732" s="7">
        <f t="shared" si="13"/>
        <v>9.847814983</v>
      </c>
      <c r="U732" s="13">
        <f t="shared" si="5"/>
        <v>0.01503128181</v>
      </c>
      <c r="V732" s="13">
        <f t="shared" si="6"/>
        <v>0.04853613387</v>
      </c>
      <c r="W732" s="13">
        <f t="shared" si="7"/>
        <v>-0.03350485206</v>
      </c>
      <c r="X732" s="13">
        <f t="shared" si="8"/>
        <v>-0.000254636882</v>
      </c>
      <c r="Y732" s="14"/>
      <c r="Z732" s="30"/>
      <c r="AA732" s="30"/>
    </row>
    <row r="733" ht="12.75" customHeight="1">
      <c r="A733" s="4">
        <v>1931.05</v>
      </c>
      <c r="B733" s="5">
        <v>14.33</v>
      </c>
      <c r="C733" s="6">
        <v>0.9133</v>
      </c>
      <c r="D733" s="6">
        <f t="shared" si="9"/>
        <v>-0.6167</v>
      </c>
      <c r="E733" s="5">
        <v>0.82</v>
      </c>
      <c r="F733" s="5">
        <v>15.3</v>
      </c>
      <c r="G733" s="6">
        <f t="shared" si="10"/>
        <v>1931.375</v>
      </c>
      <c r="H733" s="7">
        <f>H729*8/12+H741*4/12</f>
        <v>3.453333333</v>
      </c>
      <c r="I733" s="6">
        <f t="shared" si="1"/>
        <v>285.3824183</v>
      </c>
      <c r="J733" s="6">
        <f t="shared" si="2"/>
        <v>18.18839935</v>
      </c>
      <c r="K733" s="8">
        <f t="shared" si="11"/>
        <v>6607.330054</v>
      </c>
      <c r="L733" s="6">
        <f t="shared" si="12"/>
        <v>16.3303268</v>
      </c>
      <c r="M733" s="8">
        <f t="shared" si="3"/>
        <v>378.0886702</v>
      </c>
      <c r="N733" s="29">
        <f t="shared" si="14"/>
        <v>15.40154</v>
      </c>
      <c r="O733" s="9"/>
      <c r="P733" s="10">
        <f t="shared" si="15"/>
        <v>18.72072691</v>
      </c>
      <c r="Q733" s="10"/>
      <c r="R733" s="31">
        <f t="shared" si="16"/>
        <v>0.01592970354</v>
      </c>
      <c r="S733" s="7">
        <f t="shared" si="4"/>
        <v>1.000504667</v>
      </c>
      <c r="T733" s="7">
        <f t="shared" si="13"/>
        <v>9.981312294</v>
      </c>
      <c r="U733" s="13">
        <f t="shared" si="5"/>
        <v>0.02116191554</v>
      </c>
      <c r="V733" s="13">
        <f t="shared" si="6"/>
        <v>0.04617931209</v>
      </c>
      <c r="W733" s="13">
        <f t="shared" si="7"/>
        <v>-0.02501739655</v>
      </c>
      <c r="X733" s="13">
        <f t="shared" si="8"/>
        <v>-0.0002529864061</v>
      </c>
      <c r="Y733" s="14"/>
      <c r="Z733" s="30"/>
      <c r="AA733" s="30"/>
    </row>
    <row r="734" ht="12.75" customHeight="1">
      <c r="A734" s="4">
        <v>1931.06</v>
      </c>
      <c r="B734" s="5">
        <v>13.87</v>
      </c>
      <c r="C734" s="6">
        <v>0.9</v>
      </c>
      <c r="D734" s="6">
        <f t="shared" si="9"/>
        <v>0.44</v>
      </c>
      <c r="E734" s="5">
        <v>0.79</v>
      </c>
      <c r="F734" s="5">
        <v>15.1</v>
      </c>
      <c r="G734" s="6">
        <f t="shared" si="10"/>
        <v>1931.458333</v>
      </c>
      <c r="H734" s="7">
        <f>H729*7/12+H741*5/12</f>
        <v>3.481666667</v>
      </c>
      <c r="I734" s="6">
        <f t="shared" si="1"/>
        <v>279.8800662</v>
      </c>
      <c r="J734" s="6">
        <f t="shared" si="2"/>
        <v>18.16092715</v>
      </c>
      <c r="K734" s="8">
        <f t="shared" si="11"/>
        <v>6514.975896</v>
      </c>
      <c r="L734" s="6">
        <f t="shared" si="12"/>
        <v>15.94125828</v>
      </c>
      <c r="M734" s="8">
        <f t="shared" si="3"/>
        <v>371.076493</v>
      </c>
      <c r="N734" s="29">
        <f t="shared" si="14"/>
        <v>15.06247607</v>
      </c>
      <c r="O734" s="9"/>
      <c r="P734" s="10">
        <f t="shared" si="15"/>
        <v>18.35560458</v>
      </c>
      <c r="Q734" s="10"/>
      <c r="R734" s="31">
        <f t="shared" si="16"/>
        <v>0.016369825</v>
      </c>
      <c r="S734" s="7">
        <f t="shared" si="4"/>
        <v>1.000531437</v>
      </c>
      <c r="T734" s="7">
        <f t="shared" si="13"/>
        <v>10.11861906</v>
      </c>
      <c r="U734" s="13">
        <f t="shared" si="5"/>
        <v>0.0246118294</v>
      </c>
      <c r="V734" s="13">
        <f t="shared" si="6"/>
        <v>0.04238777793</v>
      </c>
      <c r="W734" s="13">
        <f t="shared" si="7"/>
        <v>-0.01777594853</v>
      </c>
      <c r="X734" s="13">
        <f t="shared" si="8"/>
        <v>-0.0002513376363</v>
      </c>
      <c r="Y734" s="14"/>
      <c r="Z734" s="30"/>
      <c r="AA734" s="30"/>
    </row>
    <row r="735" ht="12.75" customHeight="1">
      <c r="A735" s="4">
        <v>1931.07</v>
      </c>
      <c r="B735" s="5">
        <v>14.33</v>
      </c>
      <c r="C735" s="6">
        <v>0.8867</v>
      </c>
      <c r="D735" s="6">
        <f t="shared" si="9"/>
        <v>1.3467</v>
      </c>
      <c r="E735" s="5">
        <v>0.76</v>
      </c>
      <c r="F735" s="5">
        <v>15.1</v>
      </c>
      <c r="G735" s="6">
        <f t="shared" si="10"/>
        <v>1931.541667</v>
      </c>
      <c r="H735" s="7">
        <f>H729*6/12+H741*6/12</f>
        <v>3.51</v>
      </c>
      <c r="I735" s="6">
        <f t="shared" si="1"/>
        <v>289.1623179</v>
      </c>
      <c r="J735" s="6">
        <f t="shared" si="2"/>
        <v>17.89254901</v>
      </c>
      <c r="K735" s="8">
        <f t="shared" si="11"/>
        <v>6765.753931</v>
      </c>
      <c r="L735" s="6">
        <f t="shared" si="12"/>
        <v>15.33589404</v>
      </c>
      <c r="M735" s="8">
        <f t="shared" si="3"/>
        <v>358.8257493</v>
      </c>
      <c r="N735" s="29">
        <f t="shared" si="14"/>
        <v>15.5167501</v>
      </c>
      <c r="O735" s="9"/>
      <c r="P735" s="10">
        <f t="shared" si="15"/>
        <v>18.95524229</v>
      </c>
      <c r="Q735" s="10"/>
      <c r="R735" s="31">
        <f t="shared" si="16"/>
        <v>0.01358502784</v>
      </c>
      <c r="S735" s="7">
        <f t="shared" si="4"/>
        <v>1.000558201</v>
      </c>
      <c r="T735" s="7">
        <f t="shared" si="13"/>
        <v>10.12399647</v>
      </c>
      <c r="U735" s="13">
        <f t="shared" si="5"/>
        <v>0.02643785915</v>
      </c>
      <c r="V735" s="13">
        <f t="shared" si="6"/>
        <v>0.04212578665</v>
      </c>
      <c r="W735" s="13">
        <f t="shared" si="7"/>
        <v>-0.0156879275</v>
      </c>
      <c r="X735" s="13">
        <f t="shared" si="8"/>
        <v>-0.0002496905666</v>
      </c>
      <c r="Y735" s="14"/>
      <c r="Z735" s="30"/>
      <c r="AA735" s="30"/>
    </row>
    <row r="736" ht="12.75" customHeight="1">
      <c r="A736" s="4">
        <v>1931.08</v>
      </c>
      <c r="B736" s="5">
        <v>13.9</v>
      </c>
      <c r="C736" s="6">
        <v>0.8733</v>
      </c>
      <c r="D736" s="6">
        <f t="shared" si="9"/>
        <v>0.4433</v>
      </c>
      <c r="E736" s="5">
        <v>0.73</v>
      </c>
      <c r="F736" s="5">
        <v>15.1</v>
      </c>
      <c r="G736" s="6">
        <f t="shared" si="10"/>
        <v>1931.625</v>
      </c>
      <c r="H736" s="7">
        <f>H729*5/12+H741*7/12</f>
        <v>3.538333333</v>
      </c>
      <c r="I736" s="6">
        <f t="shared" si="1"/>
        <v>280.4854305</v>
      </c>
      <c r="J736" s="6">
        <f t="shared" si="2"/>
        <v>17.62215298</v>
      </c>
      <c r="K736" s="8">
        <f t="shared" si="11"/>
        <v>6597.094025</v>
      </c>
      <c r="L736" s="6">
        <f t="shared" si="12"/>
        <v>14.7305298</v>
      </c>
      <c r="M736" s="8">
        <f t="shared" si="3"/>
        <v>346.4660891</v>
      </c>
      <c r="N736" s="29">
        <f t="shared" si="14"/>
        <v>15.0062766</v>
      </c>
      <c r="O736" s="9"/>
      <c r="P736" s="10">
        <f t="shared" si="15"/>
        <v>18.38052599</v>
      </c>
      <c r="Q736" s="10"/>
      <c r="R736" s="31">
        <f t="shared" si="16"/>
        <v>0.01549399197</v>
      </c>
      <c r="S736" s="7">
        <f t="shared" si="4"/>
        <v>1.000584959</v>
      </c>
      <c r="T736" s="7">
        <f t="shared" si="13"/>
        <v>10.12964769</v>
      </c>
      <c r="U736" s="13">
        <f t="shared" si="5"/>
        <v>0.02772330843</v>
      </c>
      <c r="V736" s="13">
        <f t="shared" si="6"/>
        <v>0.04045858069</v>
      </c>
      <c r="W736" s="13">
        <f t="shared" si="7"/>
        <v>-0.01273527226</v>
      </c>
      <c r="X736" s="13">
        <f t="shared" si="8"/>
        <v>-0.0002480451911</v>
      </c>
      <c r="Y736" s="14"/>
      <c r="Z736" s="30"/>
      <c r="AA736" s="30"/>
    </row>
    <row r="737" ht="12.75" customHeight="1">
      <c r="A737" s="4">
        <v>1931.09</v>
      </c>
      <c r="B737" s="5">
        <v>11.83</v>
      </c>
      <c r="C737" s="6">
        <v>0.86</v>
      </c>
      <c r="D737" s="6">
        <f t="shared" si="9"/>
        <v>-1.21</v>
      </c>
      <c r="E737" s="5">
        <v>0.7</v>
      </c>
      <c r="F737" s="5">
        <v>15.0</v>
      </c>
      <c r="G737" s="6">
        <f t="shared" si="10"/>
        <v>1931.708333</v>
      </c>
      <c r="H737" s="7">
        <f>H729*4/12+H741*8/12</f>
        <v>3.566666667</v>
      </c>
      <c r="I737" s="6">
        <f t="shared" si="1"/>
        <v>240.3067333</v>
      </c>
      <c r="J737" s="6">
        <f t="shared" si="2"/>
        <v>17.46946667</v>
      </c>
      <c r="K737" s="8">
        <f t="shared" si="11"/>
        <v>5686.320634</v>
      </c>
      <c r="L737" s="6">
        <f t="shared" si="12"/>
        <v>14.21933333</v>
      </c>
      <c r="M737" s="8">
        <f t="shared" si="3"/>
        <v>336.4686766</v>
      </c>
      <c r="N737" s="29">
        <f t="shared" si="14"/>
        <v>12.81774526</v>
      </c>
      <c r="O737" s="9"/>
      <c r="P737" s="10">
        <f t="shared" si="15"/>
        <v>15.75688651</v>
      </c>
      <c r="Q737" s="10"/>
      <c r="R737" s="31">
        <f t="shared" si="16"/>
        <v>0.02705331082</v>
      </c>
      <c r="S737" s="7">
        <f t="shared" si="4"/>
        <v>1.000611711</v>
      </c>
      <c r="T737" s="7">
        <f t="shared" si="13"/>
        <v>10.2031436</v>
      </c>
      <c r="U737" s="13">
        <f t="shared" si="5"/>
        <v>0.04261361438</v>
      </c>
      <c r="V737" s="13">
        <f t="shared" si="6"/>
        <v>0.03812445419</v>
      </c>
      <c r="W737" s="13">
        <f t="shared" si="7"/>
        <v>0.004489160189</v>
      </c>
      <c r="X737" s="13">
        <f t="shared" si="8"/>
        <v>-0.000246401504</v>
      </c>
      <c r="Y737" s="14"/>
      <c r="Z737" s="30"/>
      <c r="AA737" s="30"/>
    </row>
    <row r="738" ht="12.75" customHeight="1">
      <c r="A738" s="4">
        <v>1931.1</v>
      </c>
      <c r="B738" s="5">
        <v>10.25</v>
      </c>
      <c r="C738" s="6">
        <v>0.8467</v>
      </c>
      <c r="D738" s="6">
        <f t="shared" si="9"/>
        <v>-0.7333</v>
      </c>
      <c r="E738" s="5">
        <v>0.67</v>
      </c>
      <c r="F738" s="5">
        <v>14.9</v>
      </c>
      <c r="G738" s="6">
        <f t="shared" si="10"/>
        <v>1931.791667</v>
      </c>
      <c r="H738" s="7">
        <f>H729*3/12+H741*9/12</f>
        <v>3.595</v>
      </c>
      <c r="I738" s="6">
        <f t="shared" si="1"/>
        <v>209.6090604</v>
      </c>
      <c r="J738" s="6">
        <f t="shared" si="2"/>
        <v>17.31473087</v>
      </c>
      <c r="K738" s="8">
        <f t="shared" si="11"/>
        <v>4994.071818</v>
      </c>
      <c r="L738" s="6">
        <f t="shared" si="12"/>
        <v>13.70127517</v>
      </c>
      <c r="M738" s="8">
        <f t="shared" si="3"/>
        <v>326.4417676</v>
      </c>
      <c r="N738" s="29">
        <f t="shared" si="14"/>
        <v>11.14592641</v>
      </c>
      <c r="O738" s="9"/>
      <c r="P738" s="10">
        <f t="shared" si="15"/>
        <v>13.76433739</v>
      </c>
      <c r="Q738" s="10"/>
      <c r="R738" s="31">
        <f t="shared" si="16"/>
        <v>0.03781356647</v>
      </c>
      <c r="S738" s="7">
        <f t="shared" si="4"/>
        <v>1.000638458</v>
      </c>
      <c r="T738" s="7">
        <f t="shared" si="13"/>
        <v>10.27790434</v>
      </c>
      <c r="U738" s="13">
        <f t="shared" si="5"/>
        <v>0.05117042496</v>
      </c>
      <c r="V738" s="13">
        <f t="shared" si="6"/>
        <v>0.03581083605</v>
      </c>
      <c r="W738" s="13">
        <f t="shared" si="7"/>
        <v>0.01535958891</v>
      </c>
      <c r="X738" s="13">
        <f t="shared" si="8"/>
        <v>-0.0002447594993</v>
      </c>
      <c r="Y738" s="14"/>
      <c r="Z738" s="30"/>
      <c r="AA738" s="30"/>
    </row>
    <row r="739" ht="12.75" customHeight="1">
      <c r="A739" s="4">
        <v>1931.11</v>
      </c>
      <c r="B739" s="5">
        <v>10.39</v>
      </c>
      <c r="C739" s="6">
        <v>0.8333</v>
      </c>
      <c r="D739" s="6">
        <f t="shared" si="9"/>
        <v>0.9733</v>
      </c>
      <c r="E739" s="5">
        <v>0.64</v>
      </c>
      <c r="F739" s="5">
        <v>14.7</v>
      </c>
      <c r="G739" s="6">
        <f t="shared" si="10"/>
        <v>1931.875</v>
      </c>
      <c r="H739" s="7">
        <f>H729*2/12+H741*10/12</f>
        <v>3.623333333</v>
      </c>
      <c r="I739" s="6">
        <f t="shared" si="1"/>
        <v>215.3627891</v>
      </c>
      <c r="J739" s="6">
        <f t="shared" si="2"/>
        <v>17.2725517</v>
      </c>
      <c r="K739" s="8">
        <f t="shared" si="11"/>
        <v>5165.452282</v>
      </c>
      <c r="L739" s="6">
        <f t="shared" si="12"/>
        <v>13.26585034</v>
      </c>
      <c r="M739" s="8">
        <f t="shared" si="3"/>
        <v>318.1799288</v>
      </c>
      <c r="N739" s="29">
        <f t="shared" si="14"/>
        <v>11.4156003</v>
      </c>
      <c r="O739" s="9"/>
      <c r="P739" s="10">
        <f t="shared" si="15"/>
        <v>14.16067648</v>
      </c>
      <c r="Q739" s="10"/>
      <c r="R739" s="31">
        <f t="shared" si="16"/>
        <v>0.03464519086</v>
      </c>
      <c r="S739" s="7">
        <f t="shared" si="4"/>
        <v>1.000665198</v>
      </c>
      <c r="T739" s="7">
        <f t="shared" si="13"/>
        <v>10.42439105</v>
      </c>
      <c r="U739" s="13">
        <f t="shared" si="5"/>
        <v>0.04259478304</v>
      </c>
      <c r="V739" s="13">
        <f t="shared" si="6"/>
        <v>0.0334853315</v>
      </c>
      <c r="W739" s="13">
        <f t="shared" si="7"/>
        <v>0.009109451535</v>
      </c>
      <c r="X739" s="13">
        <f t="shared" si="8"/>
        <v>-0.0002431191711</v>
      </c>
      <c r="Y739" s="14"/>
      <c r="Z739" s="30"/>
      <c r="AA739" s="30"/>
    </row>
    <row r="740" ht="12.75" customHeight="1">
      <c r="A740" s="4">
        <v>1931.12</v>
      </c>
      <c r="B740" s="5">
        <v>8.44</v>
      </c>
      <c r="C740" s="6">
        <v>0.82</v>
      </c>
      <c r="D740" s="6">
        <f t="shared" si="9"/>
        <v>-1.13</v>
      </c>
      <c r="E740" s="5">
        <v>0.61</v>
      </c>
      <c r="F740" s="5">
        <v>14.6</v>
      </c>
      <c r="G740" s="6">
        <f t="shared" si="10"/>
        <v>1931.958333</v>
      </c>
      <c r="H740" s="7">
        <f>H729*1/12+H741*11/12</f>
        <v>3.651666667</v>
      </c>
      <c r="I740" s="6">
        <f t="shared" si="1"/>
        <v>176.1416438</v>
      </c>
      <c r="J740" s="6">
        <f t="shared" si="2"/>
        <v>17.11328767</v>
      </c>
      <c r="K740" s="8">
        <f t="shared" si="11"/>
        <v>4258.942546</v>
      </c>
      <c r="L740" s="6">
        <f t="shared" si="12"/>
        <v>12.73061644</v>
      </c>
      <c r="M740" s="8">
        <f t="shared" si="3"/>
        <v>307.8145679</v>
      </c>
      <c r="N740" s="29">
        <f t="shared" si="14"/>
        <v>9.306032868</v>
      </c>
      <c r="O740" s="9"/>
      <c r="P740" s="10">
        <f t="shared" si="15"/>
        <v>11.61319909</v>
      </c>
      <c r="Q740" s="10"/>
      <c r="R740" s="31">
        <f t="shared" si="16"/>
        <v>0.05411516489</v>
      </c>
      <c r="S740" s="7">
        <f t="shared" si="4"/>
        <v>1.000691933</v>
      </c>
      <c r="T740" s="7">
        <f t="shared" si="13"/>
        <v>10.50277278</v>
      </c>
      <c r="U740" s="13">
        <f t="shared" si="5"/>
        <v>0.05580545834</v>
      </c>
      <c r="V740" s="13">
        <f t="shared" si="6"/>
        <v>0.03186094041</v>
      </c>
      <c r="W740" s="13">
        <f t="shared" si="7"/>
        <v>0.02394451793</v>
      </c>
      <c r="X740" s="13">
        <f t="shared" si="8"/>
        <v>-0.0002414805136</v>
      </c>
      <c r="Y740" s="14"/>
      <c r="Z740" s="30"/>
      <c r="AA740" s="30"/>
    </row>
    <row r="741" ht="12.75" customHeight="1">
      <c r="A741" s="4">
        <v>1932.01</v>
      </c>
      <c r="B741" s="5">
        <v>8.3</v>
      </c>
      <c r="C741" s="6">
        <v>0.7933</v>
      </c>
      <c r="D741" s="6">
        <f t="shared" si="9"/>
        <v>0.6533</v>
      </c>
      <c r="E741" s="5">
        <v>0.5933</v>
      </c>
      <c r="F741" s="5">
        <v>14.3</v>
      </c>
      <c r="G741" s="6">
        <f t="shared" si="10"/>
        <v>1932.041667</v>
      </c>
      <c r="H741" s="7">
        <v>3.68</v>
      </c>
      <c r="I741" s="6">
        <f t="shared" si="1"/>
        <v>176.8538462</v>
      </c>
      <c r="J741" s="6">
        <f t="shared" si="2"/>
        <v>16.90339231</v>
      </c>
      <c r="K741" s="8">
        <f t="shared" si="11"/>
        <v>4310.221978</v>
      </c>
      <c r="L741" s="6">
        <f t="shared" si="12"/>
        <v>12.64185385</v>
      </c>
      <c r="M741" s="8">
        <f t="shared" si="3"/>
        <v>308.1029758</v>
      </c>
      <c r="N741" s="29">
        <f t="shared" si="14"/>
        <v>9.312406455</v>
      </c>
      <c r="O741" s="9"/>
      <c r="P741" s="10">
        <f t="shared" si="15"/>
        <v>11.69073561</v>
      </c>
      <c r="Q741" s="10"/>
      <c r="R741" s="31">
        <f t="shared" si="16"/>
        <v>0.05401698212</v>
      </c>
      <c r="S741" s="7">
        <f t="shared" si="4"/>
        <v>1.005628941</v>
      </c>
      <c r="T741" s="7">
        <f t="shared" si="13"/>
        <v>10.73053034</v>
      </c>
      <c r="U741" s="13">
        <f t="shared" si="5"/>
        <v>0.05590821881</v>
      </c>
      <c r="V741" s="13">
        <f t="shared" si="6"/>
        <v>0.02815314807</v>
      </c>
      <c r="W741" s="13">
        <f t="shared" si="7"/>
        <v>0.02775507074</v>
      </c>
      <c r="X741" s="13">
        <f t="shared" si="8"/>
        <v>-0.0003637708514</v>
      </c>
      <c r="Y741" s="14"/>
      <c r="Z741" s="30"/>
      <c r="AA741" s="30"/>
    </row>
    <row r="742" ht="12.75" customHeight="1">
      <c r="A742" s="4">
        <v>1932.02</v>
      </c>
      <c r="B742" s="5">
        <v>8.23</v>
      </c>
      <c r="C742" s="6">
        <v>0.7667</v>
      </c>
      <c r="D742" s="6">
        <f t="shared" si="9"/>
        <v>0.6967</v>
      </c>
      <c r="E742" s="5">
        <v>0.5767</v>
      </c>
      <c r="F742" s="5">
        <v>14.1</v>
      </c>
      <c r="G742" s="6">
        <f t="shared" si="10"/>
        <v>1932.125</v>
      </c>
      <c r="H742" s="7">
        <f>H741*11/12+H753*1/12</f>
        <v>3.649166667</v>
      </c>
      <c r="I742" s="6">
        <f t="shared" si="1"/>
        <v>177.8497163</v>
      </c>
      <c r="J742" s="6">
        <f t="shared" si="2"/>
        <v>16.56833262</v>
      </c>
      <c r="K742" s="8">
        <f t="shared" si="11"/>
        <v>4368.142803</v>
      </c>
      <c r="L742" s="6">
        <f t="shared" si="12"/>
        <v>12.4624461</v>
      </c>
      <c r="M742" s="8">
        <f t="shared" si="3"/>
        <v>306.0884513</v>
      </c>
      <c r="N742" s="29">
        <f t="shared" si="14"/>
        <v>9.336932251</v>
      </c>
      <c r="O742" s="9"/>
      <c r="P742" s="10">
        <f t="shared" si="15"/>
        <v>11.78815885</v>
      </c>
      <c r="Q742" s="10"/>
      <c r="R742" s="31">
        <f t="shared" si="16"/>
        <v>0.05265908011</v>
      </c>
      <c r="S742" s="7">
        <f t="shared" si="4"/>
        <v>1.005606953</v>
      </c>
      <c r="T742" s="7">
        <f t="shared" si="13"/>
        <v>10.94399473</v>
      </c>
      <c r="U742" s="13">
        <f t="shared" si="5"/>
        <v>0.05118143242</v>
      </c>
      <c r="V742" s="13">
        <f t="shared" si="6"/>
        <v>0.02568111964</v>
      </c>
      <c r="W742" s="13">
        <f t="shared" si="7"/>
        <v>0.02550031278</v>
      </c>
      <c r="X742" s="13">
        <f t="shared" si="8"/>
        <v>-0.0003615156341</v>
      </c>
      <c r="Y742" s="14"/>
      <c r="Z742" s="30"/>
      <c r="AA742" s="30"/>
    </row>
    <row r="743" ht="12.75" customHeight="1">
      <c r="A743" s="4">
        <v>1932.03</v>
      </c>
      <c r="B743" s="5">
        <v>8.26</v>
      </c>
      <c r="C743" s="6">
        <v>0.74</v>
      </c>
      <c r="D743" s="6">
        <f t="shared" si="9"/>
        <v>0.77</v>
      </c>
      <c r="E743" s="5">
        <v>0.56</v>
      </c>
      <c r="F743" s="5">
        <v>14.0</v>
      </c>
      <c r="G743" s="6">
        <f t="shared" si="10"/>
        <v>1932.208333</v>
      </c>
      <c r="H743" s="7">
        <f>H741*10/12+H753*2/12</f>
        <v>3.618333333</v>
      </c>
      <c r="I743" s="6">
        <f t="shared" si="1"/>
        <v>179.773</v>
      </c>
      <c r="J743" s="6">
        <f t="shared" si="2"/>
        <v>16.10557143</v>
      </c>
      <c r="K743" s="8">
        <f t="shared" si="11"/>
        <v>4448.34421</v>
      </c>
      <c r="L743" s="6">
        <f t="shared" si="12"/>
        <v>12.188</v>
      </c>
      <c r="M743" s="8">
        <f t="shared" si="3"/>
        <v>301.5826583</v>
      </c>
      <c r="N743" s="29">
        <f t="shared" si="14"/>
        <v>9.413065028</v>
      </c>
      <c r="O743" s="9"/>
      <c r="P743" s="10">
        <f t="shared" si="15"/>
        <v>11.94742393</v>
      </c>
      <c r="Q743" s="10"/>
      <c r="R743" s="31">
        <f t="shared" si="16"/>
        <v>0.05257143929</v>
      </c>
      <c r="S743" s="7">
        <f t="shared" si="4"/>
        <v>1.005584974</v>
      </c>
      <c r="T743" s="7">
        <f t="shared" si="13"/>
        <v>11.08396689</v>
      </c>
      <c r="U743" s="13">
        <f t="shared" si="5"/>
        <v>0.04284357026</v>
      </c>
      <c r="V743" s="13">
        <f t="shared" si="6"/>
        <v>0.02329283054</v>
      </c>
      <c r="W743" s="13">
        <f t="shared" si="7"/>
        <v>0.01955073972</v>
      </c>
      <c r="X743" s="13">
        <f t="shared" si="8"/>
        <v>-0.0003592611032</v>
      </c>
      <c r="Y743" s="14"/>
      <c r="Z743" s="30"/>
      <c r="AA743" s="30"/>
    </row>
    <row r="744" ht="12.75" customHeight="1">
      <c r="A744" s="4">
        <v>1932.04</v>
      </c>
      <c r="B744" s="5">
        <v>6.28</v>
      </c>
      <c r="C744" s="6">
        <v>0.7133</v>
      </c>
      <c r="D744" s="6">
        <f t="shared" si="9"/>
        <v>-1.2667</v>
      </c>
      <c r="E744" s="5">
        <v>0.5433</v>
      </c>
      <c r="F744" s="5">
        <v>13.9</v>
      </c>
      <c r="G744" s="6">
        <f t="shared" si="10"/>
        <v>1932.291667</v>
      </c>
      <c r="H744" s="7">
        <f>H741*9/12+H753*3/12</f>
        <v>3.5875</v>
      </c>
      <c r="I744" s="6">
        <f t="shared" si="1"/>
        <v>137.6630216</v>
      </c>
      <c r="J744" s="6">
        <f t="shared" si="2"/>
        <v>15.6361518</v>
      </c>
      <c r="K744" s="8">
        <f t="shared" si="11"/>
        <v>3438.60732</v>
      </c>
      <c r="L744" s="6">
        <f t="shared" si="12"/>
        <v>11.90960504</v>
      </c>
      <c r="M744" s="8">
        <f t="shared" si="3"/>
        <v>297.4833371</v>
      </c>
      <c r="N744" s="29">
        <f t="shared" si="14"/>
        <v>7.192233196</v>
      </c>
      <c r="O744" s="9"/>
      <c r="P744" s="10">
        <f t="shared" si="15"/>
        <v>9.194748214</v>
      </c>
      <c r="Q744" s="10"/>
      <c r="R744" s="31">
        <f t="shared" si="16"/>
        <v>0.08497925765</v>
      </c>
      <c r="S744" s="7">
        <f t="shared" si="4"/>
        <v>1.005563001</v>
      </c>
      <c r="T744" s="7">
        <f t="shared" si="13"/>
        <v>11.22605667</v>
      </c>
      <c r="U744" s="13">
        <f t="shared" si="5"/>
        <v>0.06561226105</v>
      </c>
      <c r="V744" s="13">
        <f t="shared" si="6"/>
        <v>0.02155549758</v>
      </c>
      <c r="W744" s="13">
        <f t="shared" si="7"/>
        <v>0.04405676347</v>
      </c>
      <c r="X744" s="13">
        <f t="shared" si="8"/>
        <v>-0.0003570072605</v>
      </c>
      <c r="Y744" s="14"/>
      <c r="Z744" s="30"/>
      <c r="AA744" s="30"/>
    </row>
    <row r="745" ht="12.75" customHeight="1">
      <c r="A745" s="4">
        <v>1932.05</v>
      </c>
      <c r="B745" s="5">
        <v>5.51</v>
      </c>
      <c r="C745" s="6">
        <v>0.6867</v>
      </c>
      <c r="D745" s="6">
        <f t="shared" si="9"/>
        <v>-0.0833</v>
      </c>
      <c r="E745" s="5">
        <v>0.5267</v>
      </c>
      <c r="F745" s="5">
        <v>13.7</v>
      </c>
      <c r="G745" s="6">
        <f t="shared" si="10"/>
        <v>1932.375</v>
      </c>
      <c r="H745" s="7">
        <f>H741*8/12+H753*4/12</f>
        <v>3.556666667</v>
      </c>
      <c r="I745" s="6">
        <f t="shared" si="1"/>
        <v>122.5472263</v>
      </c>
      <c r="J745" s="6">
        <f t="shared" si="2"/>
        <v>15.27280949</v>
      </c>
      <c r="K745" s="8">
        <f t="shared" si="11"/>
        <v>3092.829268</v>
      </c>
      <c r="L745" s="6">
        <f t="shared" si="12"/>
        <v>11.71426934</v>
      </c>
      <c r="M745" s="8">
        <f t="shared" si="3"/>
        <v>295.6430445</v>
      </c>
      <c r="N745" s="29">
        <f t="shared" si="14"/>
        <v>6.39085729</v>
      </c>
      <c r="O745" s="9"/>
      <c r="P745" s="10">
        <f t="shared" si="15"/>
        <v>8.236318665</v>
      </c>
      <c r="Q745" s="10"/>
      <c r="R745" s="31">
        <f t="shared" si="16"/>
        <v>0.1013003326</v>
      </c>
      <c r="S745" s="7">
        <f t="shared" si="4"/>
        <v>1.005541037</v>
      </c>
      <c r="T745" s="7">
        <f t="shared" si="13"/>
        <v>11.45330297</v>
      </c>
      <c r="U745" s="13">
        <f t="shared" si="5"/>
        <v>0.07762117775</v>
      </c>
      <c r="V745" s="13">
        <f t="shared" si="6"/>
        <v>0.01845371155</v>
      </c>
      <c r="W745" s="13">
        <f t="shared" si="7"/>
        <v>0.0591674662</v>
      </c>
      <c r="X745" s="13">
        <f t="shared" si="8"/>
        <v>-0.0003547541077</v>
      </c>
      <c r="Y745" s="14"/>
      <c r="Z745" s="30"/>
      <c r="AA745" s="30"/>
    </row>
    <row r="746" ht="12.75" customHeight="1">
      <c r="A746" s="4">
        <v>1932.06</v>
      </c>
      <c r="B746" s="5">
        <v>4.77</v>
      </c>
      <c r="C746" s="6">
        <v>0.66</v>
      </c>
      <c r="D746" s="6">
        <f t="shared" si="9"/>
        <v>-0.08</v>
      </c>
      <c r="E746" s="5">
        <v>0.51</v>
      </c>
      <c r="F746" s="5">
        <v>13.6</v>
      </c>
      <c r="G746" s="6">
        <f t="shared" si="10"/>
        <v>1932.458333</v>
      </c>
      <c r="H746" s="7">
        <f>H741*7/12+H753*5/12</f>
        <v>3.525833333</v>
      </c>
      <c r="I746" s="6">
        <f t="shared" si="1"/>
        <v>106.8690441</v>
      </c>
      <c r="J746" s="6">
        <f t="shared" si="2"/>
        <v>14.78691176</v>
      </c>
      <c r="K746" s="8">
        <f t="shared" si="11"/>
        <v>2728.244724</v>
      </c>
      <c r="L746" s="6">
        <f t="shared" si="12"/>
        <v>11.42625</v>
      </c>
      <c r="M746" s="8">
        <f t="shared" si="3"/>
        <v>291.6991215</v>
      </c>
      <c r="N746" s="29">
        <f t="shared" si="14"/>
        <v>5.565059372</v>
      </c>
      <c r="O746" s="9"/>
      <c r="P746" s="10">
        <f t="shared" si="15"/>
        <v>7.237633926</v>
      </c>
      <c r="Q746" s="10"/>
      <c r="R746" s="31">
        <f t="shared" si="16"/>
        <v>0.124109761</v>
      </c>
      <c r="S746" s="7">
        <f t="shared" si="4"/>
        <v>1.005519079</v>
      </c>
      <c r="T746" s="7">
        <f t="shared" si="13"/>
        <v>11.60144824</v>
      </c>
      <c r="U746" s="13">
        <f t="shared" si="5"/>
        <v>0.09732776467</v>
      </c>
      <c r="V746" s="13">
        <f t="shared" si="6"/>
        <v>0.01734682547</v>
      </c>
      <c r="W746" s="13">
        <f t="shared" si="7"/>
        <v>0.0799809392</v>
      </c>
      <c r="X746" s="13">
        <f t="shared" si="8"/>
        <v>-0.0003525016467</v>
      </c>
      <c r="Y746" s="14"/>
      <c r="Z746" s="30"/>
      <c r="AA746" s="30"/>
    </row>
    <row r="747" ht="12.75" customHeight="1">
      <c r="A747" s="4">
        <v>1932.07</v>
      </c>
      <c r="B747" s="5">
        <v>5.01</v>
      </c>
      <c r="C747" s="6">
        <v>0.6333</v>
      </c>
      <c r="D747" s="6">
        <f t="shared" si="9"/>
        <v>0.8733</v>
      </c>
      <c r="E747" s="5">
        <v>0.4933</v>
      </c>
      <c r="F747" s="5">
        <v>13.6</v>
      </c>
      <c r="G747" s="6">
        <f t="shared" si="10"/>
        <v>1932.541667</v>
      </c>
      <c r="H747" s="7">
        <f>H741*6/12+H753*6/12</f>
        <v>3.495</v>
      </c>
      <c r="I747" s="6">
        <f t="shared" si="1"/>
        <v>112.2461029</v>
      </c>
      <c r="J747" s="6">
        <f t="shared" si="2"/>
        <v>14.18871397</v>
      </c>
      <c r="K747" s="8">
        <f t="shared" si="11"/>
        <v>2895.700039</v>
      </c>
      <c r="L747" s="6">
        <f t="shared" si="12"/>
        <v>11.05209632</v>
      </c>
      <c r="M747" s="8">
        <f t="shared" si="3"/>
        <v>285.1195268</v>
      </c>
      <c r="N747" s="29">
        <f t="shared" si="14"/>
        <v>5.838763672</v>
      </c>
      <c r="O747" s="9"/>
      <c r="P747" s="10">
        <f t="shared" si="15"/>
        <v>7.654884014</v>
      </c>
      <c r="Q747" s="10"/>
      <c r="R747" s="31">
        <f t="shared" si="16"/>
        <v>0.1154099184</v>
      </c>
      <c r="S747" s="7">
        <f t="shared" si="4"/>
        <v>1.005497129</v>
      </c>
      <c r="T747" s="7">
        <f t="shared" si="13"/>
        <v>11.66547755</v>
      </c>
      <c r="U747" s="13">
        <f t="shared" si="5"/>
        <v>0.09481471832</v>
      </c>
      <c r="V747" s="13">
        <f t="shared" si="6"/>
        <v>0.01636638615</v>
      </c>
      <c r="W747" s="13">
        <f t="shared" si="7"/>
        <v>0.07844833217</v>
      </c>
      <c r="X747" s="13">
        <f t="shared" si="8"/>
        <v>-0.000350249879</v>
      </c>
      <c r="Y747" s="14"/>
      <c r="Z747" s="30"/>
      <c r="AA747" s="30"/>
    </row>
    <row r="748" ht="12.75" customHeight="1">
      <c r="A748" s="4">
        <v>1932.08</v>
      </c>
      <c r="B748" s="5">
        <v>7.53</v>
      </c>
      <c r="C748" s="6">
        <v>0.6067</v>
      </c>
      <c r="D748" s="6">
        <f t="shared" si="9"/>
        <v>3.1267</v>
      </c>
      <c r="E748" s="5">
        <v>0.4767</v>
      </c>
      <c r="F748" s="5">
        <v>13.5</v>
      </c>
      <c r="G748" s="6">
        <f t="shared" si="10"/>
        <v>1932.625</v>
      </c>
      <c r="H748" s="7">
        <f>H741*5/12+H753*7/12</f>
        <v>3.464166667</v>
      </c>
      <c r="I748" s="6">
        <f t="shared" si="1"/>
        <v>169.9548889</v>
      </c>
      <c r="J748" s="6">
        <f t="shared" si="2"/>
        <v>13.6934437</v>
      </c>
      <c r="K748" s="8">
        <f t="shared" si="11"/>
        <v>4413.896852</v>
      </c>
      <c r="L748" s="6">
        <f t="shared" si="12"/>
        <v>10.75929556</v>
      </c>
      <c r="M748" s="8">
        <f t="shared" si="3"/>
        <v>279.4295657</v>
      </c>
      <c r="N748" s="29">
        <f t="shared" si="14"/>
        <v>8.834653205</v>
      </c>
      <c r="O748" s="9"/>
      <c r="P748" s="10">
        <f t="shared" si="15"/>
        <v>11.63137793</v>
      </c>
      <c r="Q748" s="10"/>
      <c r="R748" s="31">
        <f t="shared" si="16"/>
        <v>0.0580898534</v>
      </c>
      <c r="S748" s="7">
        <f t="shared" si="4"/>
        <v>1.005475187</v>
      </c>
      <c r="T748" s="7">
        <f t="shared" si="13"/>
        <v>11.81649015</v>
      </c>
      <c r="U748" s="13">
        <f t="shared" si="5"/>
        <v>0.04901987647</v>
      </c>
      <c r="V748" s="13">
        <f t="shared" si="6"/>
        <v>0.01464385979</v>
      </c>
      <c r="W748" s="13">
        <f t="shared" si="7"/>
        <v>0.03437601669</v>
      </c>
      <c r="X748" s="13">
        <f t="shared" si="8"/>
        <v>-0.0003479988066</v>
      </c>
      <c r="Y748" s="14"/>
      <c r="Z748" s="30"/>
      <c r="AA748" s="30"/>
    </row>
    <row r="749" ht="12.75" customHeight="1">
      <c r="A749" s="4">
        <v>1932.09</v>
      </c>
      <c r="B749" s="5">
        <v>8.26</v>
      </c>
      <c r="C749" s="6">
        <v>0.58</v>
      </c>
      <c r="D749" s="6">
        <f t="shared" si="9"/>
        <v>1.31</v>
      </c>
      <c r="E749" s="5">
        <v>0.46</v>
      </c>
      <c r="F749" s="5">
        <v>13.4</v>
      </c>
      <c r="G749" s="6">
        <f t="shared" si="10"/>
        <v>1932.708333</v>
      </c>
      <c r="H749" s="7">
        <f>H741*4/12+H753*8/12</f>
        <v>3.433333333</v>
      </c>
      <c r="I749" s="6">
        <f t="shared" si="1"/>
        <v>187.8225373</v>
      </c>
      <c r="J749" s="6">
        <f t="shared" si="2"/>
        <v>13.18850746</v>
      </c>
      <c r="K749" s="8">
        <f t="shared" si="11"/>
        <v>4906.480602</v>
      </c>
      <c r="L749" s="6">
        <f t="shared" si="12"/>
        <v>10.45985075</v>
      </c>
      <c r="M749" s="8">
        <f t="shared" si="3"/>
        <v>273.2422611</v>
      </c>
      <c r="N749" s="29">
        <f t="shared" si="14"/>
        <v>9.761168564</v>
      </c>
      <c r="O749" s="9"/>
      <c r="P749" s="10">
        <f t="shared" si="15"/>
        <v>12.89350503</v>
      </c>
      <c r="Q749" s="10"/>
      <c r="R749" s="31">
        <f t="shared" si="16"/>
        <v>0.04692628703</v>
      </c>
      <c r="S749" s="7">
        <f t="shared" si="4"/>
        <v>1.005453252</v>
      </c>
      <c r="T749" s="7">
        <f t="shared" si="13"/>
        <v>11.96985322</v>
      </c>
      <c r="U749" s="13">
        <f t="shared" si="5"/>
        <v>0.03967912687</v>
      </c>
      <c r="V749" s="13">
        <f t="shared" si="6"/>
        <v>0.01353692221</v>
      </c>
      <c r="W749" s="13">
        <f t="shared" si="7"/>
        <v>0.02614220466</v>
      </c>
      <c r="X749" s="13">
        <f t="shared" si="8"/>
        <v>-0.0003457484313</v>
      </c>
      <c r="Y749" s="14"/>
      <c r="Z749" s="30"/>
      <c r="AA749" s="30"/>
    </row>
    <row r="750" ht="12.75" customHeight="1">
      <c r="A750" s="4">
        <v>1932.1</v>
      </c>
      <c r="B750" s="5">
        <v>7.12</v>
      </c>
      <c r="C750" s="6">
        <v>0.5533</v>
      </c>
      <c r="D750" s="6">
        <f t="shared" si="9"/>
        <v>-0.5867</v>
      </c>
      <c r="E750" s="5">
        <v>0.4433</v>
      </c>
      <c r="F750" s="5">
        <v>13.3</v>
      </c>
      <c r="G750" s="6">
        <f t="shared" si="10"/>
        <v>1932.791667</v>
      </c>
      <c r="H750" s="7">
        <f>H741*3/12+H753*9/12</f>
        <v>3.4025</v>
      </c>
      <c r="I750" s="6">
        <f t="shared" si="1"/>
        <v>163.117594</v>
      </c>
      <c r="J750" s="6">
        <f t="shared" si="2"/>
        <v>12.6759782</v>
      </c>
      <c r="K750" s="8">
        <f t="shared" si="11"/>
        <v>4288.708865</v>
      </c>
      <c r="L750" s="6">
        <f t="shared" si="12"/>
        <v>10.15590301</v>
      </c>
      <c r="M750" s="8">
        <f t="shared" si="3"/>
        <v>267.0203146</v>
      </c>
      <c r="N750" s="29">
        <f t="shared" si="14"/>
        <v>8.478606608</v>
      </c>
      <c r="O750" s="9"/>
      <c r="P750" s="10">
        <f t="shared" si="15"/>
        <v>11.24281416</v>
      </c>
      <c r="Q750" s="10"/>
      <c r="R750" s="31">
        <f t="shared" si="16"/>
        <v>0.06141159533</v>
      </c>
      <c r="S750" s="7">
        <f t="shared" si="4"/>
        <v>1.005431325</v>
      </c>
      <c r="T750" s="7">
        <f t="shared" si="13"/>
        <v>12.12561753</v>
      </c>
      <c r="U750" s="13">
        <f t="shared" si="5"/>
        <v>0.06058693566</v>
      </c>
      <c r="V750" s="13">
        <f t="shared" si="6"/>
        <v>0.01120876006</v>
      </c>
      <c r="W750" s="13">
        <f t="shared" si="7"/>
        <v>0.0493781756</v>
      </c>
      <c r="X750" s="13">
        <f t="shared" si="8"/>
        <v>-0.0003434987547</v>
      </c>
      <c r="Y750" s="14"/>
      <c r="Z750" s="30"/>
      <c r="AA750" s="30"/>
    </row>
    <row r="751" ht="12.75" customHeight="1">
      <c r="A751" s="4">
        <v>1932.11</v>
      </c>
      <c r="B751" s="5">
        <v>7.05</v>
      </c>
      <c r="C751" s="6">
        <v>0.5267</v>
      </c>
      <c r="D751" s="6">
        <f t="shared" si="9"/>
        <v>0.4567</v>
      </c>
      <c r="E751" s="5">
        <v>0.4267</v>
      </c>
      <c r="F751" s="5">
        <v>13.2</v>
      </c>
      <c r="G751" s="6">
        <f t="shared" si="10"/>
        <v>1932.875</v>
      </c>
      <c r="H751" s="7">
        <f>H741*2/12+H753*10/12</f>
        <v>3.371666667</v>
      </c>
      <c r="I751" s="6">
        <f t="shared" si="1"/>
        <v>162.7375</v>
      </c>
      <c r="J751" s="6">
        <f t="shared" si="2"/>
        <v>12.15799167</v>
      </c>
      <c r="K751" s="8">
        <f t="shared" si="11"/>
        <v>4305.353675</v>
      </c>
      <c r="L751" s="6">
        <f t="shared" si="12"/>
        <v>9.849658333</v>
      </c>
      <c r="M751" s="8">
        <f t="shared" si="3"/>
        <v>260.5807678</v>
      </c>
      <c r="N751" s="29">
        <f t="shared" si="14"/>
        <v>8.463309567</v>
      </c>
      <c r="O751" s="9"/>
      <c r="P751" s="10">
        <f t="shared" si="15"/>
        <v>11.26291108</v>
      </c>
      <c r="Q751" s="10"/>
      <c r="R751" s="31">
        <f t="shared" si="16"/>
        <v>0.06061268617</v>
      </c>
      <c r="S751" s="7">
        <f t="shared" si="4"/>
        <v>1.005409405</v>
      </c>
      <c r="T751" s="7">
        <f t="shared" si="13"/>
        <v>12.28383536</v>
      </c>
      <c r="U751" s="13">
        <f t="shared" si="5"/>
        <v>0.06179547184</v>
      </c>
      <c r="V751" s="13">
        <f t="shared" si="6"/>
        <v>0.009495915176</v>
      </c>
      <c r="W751" s="13">
        <f t="shared" si="7"/>
        <v>0.05229955666</v>
      </c>
      <c r="X751" s="13">
        <f t="shared" si="8"/>
        <v>-0.0003412497787</v>
      </c>
      <c r="Y751" s="14"/>
      <c r="Z751" s="30"/>
      <c r="AA751" s="30"/>
    </row>
    <row r="752" ht="12.75" customHeight="1">
      <c r="A752" s="4">
        <v>1932.12</v>
      </c>
      <c r="B752" s="5">
        <v>6.82</v>
      </c>
      <c r="C752" s="6">
        <v>0.5</v>
      </c>
      <c r="D752" s="6">
        <f t="shared" si="9"/>
        <v>0.27</v>
      </c>
      <c r="E752" s="5">
        <v>0.41</v>
      </c>
      <c r="F752" s="5">
        <v>13.1</v>
      </c>
      <c r="G752" s="6">
        <f t="shared" si="10"/>
        <v>1932.958333</v>
      </c>
      <c r="H752" s="7">
        <f>H741*1/12+H753*11/12</f>
        <v>3.340833333</v>
      </c>
      <c r="I752" s="6">
        <f t="shared" si="1"/>
        <v>158.6300763</v>
      </c>
      <c r="J752" s="6">
        <f t="shared" si="2"/>
        <v>11.62977099</v>
      </c>
      <c r="K752" s="8">
        <f t="shared" si="11"/>
        <v>4222.328015</v>
      </c>
      <c r="L752" s="6">
        <f t="shared" si="12"/>
        <v>9.536412214</v>
      </c>
      <c r="M752" s="8">
        <f t="shared" si="3"/>
        <v>253.8349686</v>
      </c>
      <c r="N752" s="29">
        <f t="shared" si="14"/>
        <v>8.257073999</v>
      </c>
      <c r="O752" s="9"/>
      <c r="P752" s="10">
        <f t="shared" si="15"/>
        <v>11.02642234</v>
      </c>
      <c r="Q752" s="10"/>
      <c r="R752" s="31">
        <f t="shared" si="16"/>
        <v>0.06255143145</v>
      </c>
      <c r="S752" s="7">
        <f t="shared" si="4"/>
        <v>1.005387493</v>
      </c>
      <c r="T752" s="7">
        <f t="shared" si="13"/>
        <v>12.44456058</v>
      </c>
      <c r="U752" s="13">
        <f t="shared" si="5"/>
        <v>0.0643420659</v>
      </c>
      <c r="V752" s="13">
        <f t="shared" si="6"/>
        <v>0.007786025546</v>
      </c>
      <c r="W752" s="13">
        <f t="shared" si="7"/>
        <v>0.05655604036</v>
      </c>
      <c r="X752" s="13">
        <f t="shared" si="8"/>
        <v>-0.000339001505</v>
      </c>
      <c r="Y752" s="14"/>
      <c r="Z752" s="30"/>
      <c r="AA752" s="30"/>
    </row>
    <row r="753" ht="12.75" customHeight="1">
      <c r="A753" s="4">
        <v>1933.01</v>
      </c>
      <c r="B753" s="5">
        <v>7.09</v>
      </c>
      <c r="C753" s="6">
        <v>0.495</v>
      </c>
      <c r="D753" s="6">
        <f t="shared" si="9"/>
        <v>0.765</v>
      </c>
      <c r="E753" s="5">
        <v>0.4125</v>
      </c>
      <c r="F753" s="5">
        <v>12.9</v>
      </c>
      <c r="G753" s="6">
        <f t="shared" si="10"/>
        <v>1933.041667</v>
      </c>
      <c r="H753" s="7">
        <v>3.31</v>
      </c>
      <c r="I753" s="6">
        <f t="shared" si="1"/>
        <v>167.4668992</v>
      </c>
      <c r="J753" s="6">
        <f t="shared" si="2"/>
        <v>11.69197674</v>
      </c>
      <c r="K753" s="8">
        <f t="shared" si="11"/>
        <v>4483.475916</v>
      </c>
      <c r="L753" s="6">
        <f t="shared" si="12"/>
        <v>9.743313953</v>
      </c>
      <c r="M753" s="8">
        <f t="shared" si="3"/>
        <v>260.8510318</v>
      </c>
      <c r="N753" s="29">
        <f t="shared" si="14"/>
        <v>8.728046163</v>
      </c>
      <c r="O753" s="9"/>
      <c r="P753" s="10">
        <f t="shared" si="15"/>
        <v>11.69196799</v>
      </c>
      <c r="Q753" s="10"/>
      <c r="R753" s="31">
        <f t="shared" si="16"/>
        <v>0.05540385057</v>
      </c>
      <c r="S753" s="7">
        <f t="shared" si="4"/>
        <v>1.004096247</v>
      </c>
      <c r="T753" s="7">
        <f t="shared" si="13"/>
        <v>12.70558395</v>
      </c>
      <c r="U753" s="13">
        <f t="shared" si="5"/>
        <v>0.064661308</v>
      </c>
      <c r="V753" s="13">
        <f t="shared" si="6"/>
        <v>0.005895631235</v>
      </c>
      <c r="W753" s="13">
        <f t="shared" si="7"/>
        <v>0.05876567676</v>
      </c>
      <c r="X753" s="13">
        <f t="shared" si="8"/>
        <v>-0.0002104519851</v>
      </c>
      <c r="Y753" s="14"/>
      <c r="Z753" s="30"/>
      <c r="AA753" s="30"/>
    </row>
    <row r="754" ht="12.75" customHeight="1">
      <c r="A754" s="4">
        <v>1933.02</v>
      </c>
      <c r="B754" s="5">
        <v>6.25</v>
      </c>
      <c r="C754" s="6">
        <v>0.49</v>
      </c>
      <c r="D754" s="6">
        <f t="shared" si="9"/>
        <v>-0.35</v>
      </c>
      <c r="E754" s="5">
        <v>0.415</v>
      </c>
      <c r="F754" s="5">
        <v>12.7</v>
      </c>
      <c r="G754" s="6">
        <f t="shared" si="10"/>
        <v>1933.125</v>
      </c>
      <c r="H754" s="7">
        <f>H753*11/12+H765*1/12</f>
        <v>3.294166667</v>
      </c>
      <c r="I754" s="6">
        <f t="shared" si="1"/>
        <v>149.9507874</v>
      </c>
      <c r="J754" s="6">
        <f t="shared" si="2"/>
        <v>11.75614173</v>
      </c>
      <c r="K754" s="8">
        <f t="shared" si="11"/>
        <v>4040.757379</v>
      </c>
      <c r="L754" s="6">
        <f t="shared" si="12"/>
        <v>9.956732283</v>
      </c>
      <c r="M754" s="8">
        <f t="shared" si="3"/>
        <v>268.30629</v>
      </c>
      <c r="N754" s="29">
        <f t="shared" si="14"/>
        <v>7.826051751</v>
      </c>
      <c r="O754" s="9"/>
      <c r="P754" s="10">
        <f t="shared" si="15"/>
        <v>10.52307953</v>
      </c>
      <c r="Q754" s="10"/>
      <c r="R754" s="31">
        <f t="shared" si="16"/>
        <v>0.06724674763</v>
      </c>
      <c r="S754" s="7">
        <f t="shared" si="4"/>
        <v>1.004084052</v>
      </c>
      <c r="T754" s="7">
        <f t="shared" si="13"/>
        <v>12.95853671</v>
      </c>
      <c r="U754" s="13">
        <f t="shared" si="5"/>
        <v>0.0825167362</v>
      </c>
      <c r="V754" s="13">
        <f t="shared" si="6"/>
        <v>0.00411375243</v>
      </c>
      <c r="W754" s="13">
        <f t="shared" si="7"/>
        <v>0.07840298377</v>
      </c>
      <c r="X754" s="13">
        <f t="shared" si="8"/>
        <v>-0.0002091681741</v>
      </c>
      <c r="Y754" s="14"/>
      <c r="Z754" s="30"/>
      <c r="AA754" s="30"/>
    </row>
    <row r="755" ht="12.75" customHeight="1">
      <c r="A755" s="4">
        <v>1933.03</v>
      </c>
      <c r="B755" s="5">
        <v>6.23</v>
      </c>
      <c r="C755" s="6">
        <v>0.485</v>
      </c>
      <c r="D755" s="6">
        <f t="shared" si="9"/>
        <v>0.465</v>
      </c>
      <c r="E755" s="5">
        <v>0.4175</v>
      </c>
      <c r="F755" s="5">
        <v>12.6</v>
      </c>
      <c r="G755" s="6">
        <f t="shared" si="10"/>
        <v>1933.208333</v>
      </c>
      <c r="H755" s="7">
        <f>H753*10/12+H765*2/12</f>
        <v>3.278333333</v>
      </c>
      <c r="I755" s="6">
        <f t="shared" si="1"/>
        <v>150.6572222</v>
      </c>
      <c r="J755" s="6">
        <f t="shared" si="2"/>
        <v>11.72853175</v>
      </c>
      <c r="K755" s="8">
        <f t="shared" si="11"/>
        <v>4086.13145</v>
      </c>
      <c r="L755" s="6">
        <f t="shared" si="12"/>
        <v>10.09621032</v>
      </c>
      <c r="M755" s="8">
        <f t="shared" si="3"/>
        <v>273.8298363</v>
      </c>
      <c r="N755" s="29">
        <f t="shared" si="14"/>
        <v>7.874681323</v>
      </c>
      <c r="O755" s="9"/>
      <c r="P755" s="10">
        <f t="shared" si="15"/>
        <v>10.6267905</v>
      </c>
      <c r="Q755" s="10"/>
      <c r="R755" s="31">
        <f t="shared" si="16"/>
        <v>0.06584759038</v>
      </c>
      <c r="S755" s="7">
        <f t="shared" si="4"/>
        <v>1.004071859</v>
      </c>
      <c r="T755" s="7">
        <f t="shared" si="13"/>
        <v>13.11472561</v>
      </c>
      <c r="U755" s="13">
        <f t="shared" si="5"/>
        <v>0.08366474045</v>
      </c>
      <c r="V755" s="13">
        <f t="shared" si="6"/>
        <v>0.001346936197</v>
      </c>
      <c r="W755" s="13">
        <f t="shared" si="7"/>
        <v>0.08231780425</v>
      </c>
      <c r="X755" s="13">
        <f t="shared" si="8"/>
        <v>-0.0002078844497</v>
      </c>
      <c r="Y755" s="14"/>
      <c r="Z755" s="30"/>
      <c r="AA755" s="30"/>
    </row>
    <row r="756" ht="12.75" customHeight="1">
      <c r="A756" s="4">
        <v>1933.04</v>
      </c>
      <c r="B756" s="5">
        <v>6.89</v>
      </c>
      <c r="C756" s="6">
        <v>0.48</v>
      </c>
      <c r="D756" s="6">
        <f t="shared" si="9"/>
        <v>1.14</v>
      </c>
      <c r="E756" s="5">
        <v>0.42</v>
      </c>
      <c r="F756" s="5">
        <v>12.6</v>
      </c>
      <c r="G756" s="6">
        <f t="shared" si="10"/>
        <v>1933.291667</v>
      </c>
      <c r="H756" s="7">
        <f>H753*9/12+H765*3/12</f>
        <v>3.2625</v>
      </c>
      <c r="I756" s="6">
        <f t="shared" si="1"/>
        <v>166.6176984</v>
      </c>
      <c r="J756" s="6">
        <f t="shared" si="2"/>
        <v>11.60761905</v>
      </c>
      <c r="K756" s="8">
        <f t="shared" si="11"/>
        <v>4545.247343</v>
      </c>
      <c r="L756" s="6">
        <f t="shared" si="12"/>
        <v>10.15666667</v>
      </c>
      <c r="M756" s="8">
        <f t="shared" si="3"/>
        <v>277.0687785</v>
      </c>
      <c r="N756" s="29">
        <f t="shared" si="14"/>
        <v>8.723101646</v>
      </c>
      <c r="O756" s="9"/>
      <c r="P756" s="10">
        <f t="shared" si="15"/>
        <v>11.8053356</v>
      </c>
      <c r="Q756" s="10"/>
      <c r="R756" s="31">
        <f t="shared" si="16"/>
        <v>0.05307830838</v>
      </c>
      <c r="S756" s="7">
        <f t="shared" si="4"/>
        <v>1.004059667</v>
      </c>
      <c r="T756" s="7">
        <f t="shared" si="13"/>
        <v>13.16812692</v>
      </c>
      <c r="U756" s="13">
        <f t="shared" si="5"/>
        <v>0.07493557165</v>
      </c>
      <c r="V756" s="13">
        <f t="shared" si="6"/>
        <v>-0.00001795824759</v>
      </c>
      <c r="W756" s="13">
        <f t="shared" si="7"/>
        <v>0.0749535299</v>
      </c>
      <c r="X756" s="13">
        <f t="shared" si="8"/>
        <v>-0.0002066008118</v>
      </c>
      <c r="Y756" s="14"/>
      <c r="Z756" s="30"/>
      <c r="AA756" s="30"/>
    </row>
    <row r="757" ht="12.75" customHeight="1">
      <c r="A757" s="4">
        <v>1933.05</v>
      </c>
      <c r="B757" s="5">
        <v>8.87</v>
      </c>
      <c r="C757" s="6">
        <v>0.475</v>
      </c>
      <c r="D757" s="6">
        <f t="shared" si="9"/>
        <v>2.455</v>
      </c>
      <c r="E757" s="5">
        <v>0.4225</v>
      </c>
      <c r="F757" s="5">
        <v>12.6</v>
      </c>
      <c r="G757" s="6">
        <f t="shared" si="10"/>
        <v>1933.375</v>
      </c>
      <c r="H757" s="7">
        <f>H753*8/12+H765*4/12</f>
        <v>3.246666667</v>
      </c>
      <c r="I757" s="6">
        <f t="shared" si="1"/>
        <v>214.499127</v>
      </c>
      <c r="J757" s="6">
        <f t="shared" si="2"/>
        <v>11.48670635</v>
      </c>
      <c r="K757" s="8">
        <f t="shared" si="11"/>
        <v>5877.541361</v>
      </c>
      <c r="L757" s="6">
        <f t="shared" si="12"/>
        <v>10.21712302</v>
      </c>
      <c r="M757" s="8">
        <f t="shared" si="3"/>
        <v>279.9618066</v>
      </c>
      <c r="N757" s="29">
        <f t="shared" si="14"/>
        <v>11.24965125</v>
      </c>
      <c r="O757" s="9"/>
      <c r="P757" s="10">
        <f t="shared" si="15"/>
        <v>15.24680814</v>
      </c>
      <c r="Q757" s="10"/>
      <c r="R757" s="31">
        <f t="shared" si="16"/>
        <v>0.02749016316</v>
      </c>
      <c r="S757" s="7">
        <f t="shared" si="4"/>
        <v>1.004047475</v>
      </c>
      <c r="T757" s="7">
        <f t="shared" si="13"/>
        <v>13.22158513</v>
      </c>
      <c r="U757" s="13">
        <f t="shared" si="5"/>
        <v>0.05153694645</v>
      </c>
      <c r="V757" s="13">
        <f t="shared" si="6"/>
        <v>-0.0007973299998</v>
      </c>
      <c r="W757" s="13">
        <f t="shared" si="7"/>
        <v>0.05233427645</v>
      </c>
      <c r="X757" s="13">
        <f t="shared" si="8"/>
        <v>-0.0002053172608</v>
      </c>
      <c r="Y757" s="14"/>
      <c r="Z757" s="30"/>
      <c r="AA757" s="30"/>
    </row>
    <row r="758" ht="12.75" customHeight="1">
      <c r="A758" s="4">
        <v>1933.06</v>
      </c>
      <c r="B758" s="5">
        <v>10.39</v>
      </c>
      <c r="C758" s="6">
        <v>0.47</v>
      </c>
      <c r="D758" s="6">
        <f t="shared" si="9"/>
        <v>1.99</v>
      </c>
      <c r="E758" s="5">
        <v>0.425</v>
      </c>
      <c r="F758" s="5">
        <v>12.7</v>
      </c>
      <c r="G758" s="6">
        <f t="shared" si="10"/>
        <v>1933.458333</v>
      </c>
      <c r="H758" s="7">
        <f>H753*7/12+H765*5/12</f>
        <v>3.230833333</v>
      </c>
      <c r="I758" s="6">
        <f t="shared" si="1"/>
        <v>249.278189</v>
      </c>
      <c r="J758" s="6">
        <f t="shared" si="2"/>
        <v>11.27629921</v>
      </c>
      <c r="K758" s="8">
        <f t="shared" si="11"/>
        <v>6856.279384</v>
      </c>
      <c r="L758" s="6">
        <f t="shared" si="12"/>
        <v>10.19665354</v>
      </c>
      <c r="M758" s="8">
        <f t="shared" si="3"/>
        <v>280.4541615</v>
      </c>
      <c r="N758" s="29">
        <f t="shared" si="14"/>
        <v>13.09887552</v>
      </c>
      <c r="O758" s="9"/>
      <c r="P758" s="10">
        <f t="shared" si="15"/>
        <v>17.76566412</v>
      </c>
      <c r="Q758" s="10"/>
      <c r="R758" s="31">
        <f t="shared" si="16"/>
        <v>0.01529404547</v>
      </c>
      <c r="S758" s="7">
        <f t="shared" si="4"/>
        <v>1.004035285</v>
      </c>
      <c r="T758" s="7">
        <f t="shared" si="13"/>
        <v>13.17057082</v>
      </c>
      <c r="U758" s="13">
        <f t="shared" si="5"/>
        <v>0.03769976605</v>
      </c>
      <c r="V758" s="13">
        <f t="shared" si="6"/>
        <v>-0.0002124458572</v>
      </c>
      <c r="W758" s="13">
        <f t="shared" si="7"/>
        <v>0.0379122119</v>
      </c>
      <c r="X758" s="13">
        <f t="shared" si="8"/>
        <v>-0.0002040337966</v>
      </c>
      <c r="Y758" s="14"/>
      <c r="Z758" s="30"/>
      <c r="AA758" s="30"/>
    </row>
    <row r="759" ht="12.75" customHeight="1">
      <c r="A759" s="4">
        <v>1933.07</v>
      </c>
      <c r="B759" s="5">
        <v>11.23</v>
      </c>
      <c r="C759" s="6">
        <v>0.465</v>
      </c>
      <c r="D759" s="6">
        <f t="shared" si="9"/>
        <v>1.305</v>
      </c>
      <c r="E759" s="5">
        <v>0.4275</v>
      </c>
      <c r="F759" s="5">
        <v>13.1</v>
      </c>
      <c r="G759" s="6">
        <f t="shared" si="10"/>
        <v>1933.541667</v>
      </c>
      <c r="H759" s="7">
        <f>H753*6/12+H765*6/12</f>
        <v>3.215</v>
      </c>
      <c r="I759" s="6">
        <f t="shared" si="1"/>
        <v>261.2046565</v>
      </c>
      <c r="J759" s="6">
        <f t="shared" si="2"/>
        <v>10.81568702</v>
      </c>
      <c r="K759" s="8">
        <f t="shared" si="11"/>
        <v>7209.101298</v>
      </c>
      <c r="L759" s="6">
        <f t="shared" si="12"/>
        <v>9.943454198</v>
      </c>
      <c r="M759" s="8">
        <f t="shared" si="3"/>
        <v>274.4337315</v>
      </c>
      <c r="N759" s="29">
        <f t="shared" si="14"/>
        <v>13.75430449</v>
      </c>
      <c r="O759" s="9"/>
      <c r="P759" s="10">
        <f t="shared" si="15"/>
        <v>18.66129596</v>
      </c>
      <c r="Q759" s="10"/>
      <c r="R759" s="31">
        <f t="shared" si="16"/>
        <v>0.01369218346</v>
      </c>
      <c r="S759" s="7">
        <f t="shared" si="4"/>
        <v>1.004023096</v>
      </c>
      <c r="T759" s="7">
        <f t="shared" si="13"/>
        <v>12.81994019</v>
      </c>
      <c r="U759" s="13">
        <f t="shared" si="5"/>
        <v>0.03562618395</v>
      </c>
      <c r="V759" s="13">
        <f t="shared" si="6"/>
        <v>0.003262879745</v>
      </c>
      <c r="W759" s="13">
        <f t="shared" si="7"/>
        <v>0.03236330421</v>
      </c>
      <c r="X759" s="13">
        <f t="shared" si="8"/>
        <v>-0.0002027504194</v>
      </c>
      <c r="Y759" s="14"/>
      <c r="Z759" s="30"/>
      <c r="AA759" s="30"/>
    </row>
    <row r="760" ht="12.75" customHeight="1">
      <c r="A760" s="4">
        <v>1933.08</v>
      </c>
      <c r="B760" s="5">
        <v>10.67</v>
      </c>
      <c r="C760" s="6">
        <v>0.46</v>
      </c>
      <c r="D760" s="6">
        <f t="shared" si="9"/>
        <v>-0.1</v>
      </c>
      <c r="E760" s="5">
        <v>0.43</v>
      </c>
      <c r="F760" s="5">
        <v>13.2</v>
      </c>
      <c r="G760" s="6">
        <f t="shared" si="10"/>
        <v>1933.625</v>
      </c>
      <c r="H760" s="7">
        <f>H753*5/12+H765*7/12</f>
        <v>3.199166667</v>
      </c>
      <c r="I760" s="6">
        <f t="shared" si="1"/>
        <v>246.2991667</v>
      </c>
      <c r="J760" s="6">
        <f t="shared" si="2"/>
        <v>10.61833333</v>
      </c>
      <c r="K760" s="8">
        <f t="shared" si="11"/>
        <v>6822.139848</v>
      </c>
      <c r="L760" s="6">
        <f t="shared" si="12"/>
        <v>9.925833333</v>
      </c>
      <c r="M760" s="8">
        <f t="shared" si="3"/>
        <v>274.9315965</v>
      </c>
      <c r="N760" s="29">
        <f t="shared" si="14"/>
        <v>12.99952705</v>
      </c>
      <c r="O760" s="9"/>
      <c r="P760" s="10">
        <f t="shared" si="15"/>
        <v>17.64636114</v>
      </c>
      <c r="Q760" s="10"/>
      <c r="R760" s="31">
        <f t="shared" si="16"/>
        <v>0.0193802198</v>
      </c>
      <c r="S760" s="7">
        <f t="shared" si="4"/>
        <v>1.004010907</v>
      </c>
      <c r="T760" s="7">
        <f t="shared" si="13"/>
        <v>12.77400454</v>
      </c>
      <c r="U760" s="13">
        <f t="shared" si="5"/>
        <v>0.03712964795</v>
      </c>
      <c r="V760" s="13">
        <f t="shared" si="6"/>
        <v>0.004401284866</v>
      </c>
      <c r="W760" s="13">
        <f t="shared" si="7"/>
        <v>0.03272836308</v>
      </c>
      <c r="X760" s="13">
        <f t="shared" si="8"/>
        <v>-0.0002014671294</v>
      </c>
      <c r="Y760" s="14"/>
      <c r="Z760" s="30"/>
      <c r="AA760" s="30"/>
    </row>
    <row r="761" ht="12.75" customHeight="1">
      <c r="A761" s="4">
        <v>1933.09</v>
      </c>
      <c r="B761" s="5">
        <v>10.58</v>
      </c>
      <c r="C761" s="6">
        <v>0.455</v>
      </c>
      <c r="D761" s="6">
        <f t="shared" si="9"/>
        <v>0.365</v>
      </c>
      <c r="E761" s="5">
        <v>0.4325</v>
      </c>
      <c r="F761" s="5">
        <v>13.2</v>
      </c>
      <c r="G761" s="6">
        <f t="shared" si="10"/>
        <v>1933.708333</v>
      </c>
      <c r="H761" s="7">
        <f>H753*4/12+H765*8/12</f>
        <v>3.183333333</v>
      </c>
      <c r="I761" s="6">
        <f t="shared" si="1"/>
        <v>244.2216667</v>
      </c>
      <c r="J761" s="6">
        <f t="shared" si="2"/>
        <v>10.50291667</v>
      </c>
      <c r="K761" s="8">
        <f t="shared" si="11"/>
        <v>6788.839025</v>
      </c>
      <c r="L761" s="6">
        <f t="shared" si="12"/>
        <v>9.983541667</v>
      </c>
      <c r="M761" s="8">
        <f t="shared" si="3"/>
        <v>277.521066</v>
      </c>
      <c r="N761" s="29">
        <f t="shared" si="14"/>
        <v>12.92292061</v>
      </c>
      <c r="O761" s="9"/>
      <c r="P761" s="10">
        <f t="shared" si="15"/>
        <v>17.55045364</v>
      </c>
      <c r="Q761" s="10"/>
      <c r="R761" s="31">
        <f t="shared" si="16"/>
        <v>0.01942653985</v>
      </c>
      <c r="S761" s="7">
        <f t="shared" si="4"/>
        <v>1.00399872</v>
      </c>
      <c r="T761" s="7">
        <f t="shared" si="13"/>
        <v>12.82523989</v>
      </c>
      <c r="U761" s="13">
        <f t="shared" si="5"/>
        <v>0.03965940008</v>
      </c>
      <c r="V761" s="13">
        <f t="shared" si="6"/>
        <v>0.003620307178</v>
      </c>
      <c r="W761" s="13">
        <f t="shared" si="7"/>
        <v>0.0360390929</v>
      </c>
      <c r="X761" s="13">
        <f t="shared" si="8"/>
        <v>-0.0002001839267</v>
      </c>
      <c r="Y761" s="14"/>
      <c r="Z761" s="30"/>
      <c r="AA761" s="30"/>
    </row>
    <row r="762" ht="12.75" customHeight="1">
      <c r="A762" s="4">
        <v>1933.1</v>
      </c>
      <c r="B762" s="5">
        <v>9.55</v>
      </c>
      <c r="C762" s="6">
        <v>0.45</v>
      </c>
      <c r="D762" s="6">
        <f t="shared" si="9"/>
        <v>-0.58</v>
      </c>
      <c r="E762" s="5">
        <v>0.435</v>
      </c>
      <c r="F762" s="5">
        <v>13.2</v>
      </c>
      <c r="G762" s="6">
        <f t="shared" si="10"/>
        <v>1933.791667</v>
      </c>
      <c r="H762" s="7">
        <f>H753*3/12+H765*9/12</f>
        <v>3.1675</v>
      </c>
      <c r="I762" s="6">
        <f t="shared" si="1"/>
        <v>220.4458333</v>
      </c>
      <c r="J762" s="6">
        <f t="shared" si="2"/>
        <v>10.3875</v>
      </c>
      <c r="K762" s="8">
        <f t="shared" si="11"/>
        <v>6151.984324</v>
      </c>
      <c r="L762" s="6">
        <f t="shared" si="12"/>
        <v>10.04125</v>
      </c>
      <c r="M762" s="8">
        <f t="shared" si="3"/>
        <v>280.2212755</v>
      </c>
      <c r="N762" s="29">
        <f t="shared" si="14"/>
        <v>11.69625357</v>
      </c>
      <c r="O762" s="9"/>
      <c r="P762" s="10">
        <f t="shared" si="15"/>
        <v>15.89662556</v>
      </c>
      <c r="Q762" s="10"/>
      <c r="R762" s="31">
        <f t="shared" si="16"/>
        <v>0.02713604235</v>
      </c>
      <c r="S762" s="7">
        <f t="shared" si="4"/>
        <v>1.003986534</v>
      </c>
      <c r="T762" s="7">
        <f t="shared" si="13"/>
        <v>12.87652444</v>
      </c>
      <c r="U762" s="13">
        <f t="shared" si="5"/>
        <v>0.04942704143</v>
      </c>
      <c r="V762" s="13">
        <f t="shared" si="6"/>
        <v>0.003419398524</v>
      </c>
      <c r="W762" s="13">
        <f t="shared" si="7"/>
        <v>0.04600764291</v>
      </c>
      <c r="X762" s="13">
        <f t="shared" si="8"/>
        <v>-0.0001989008113</v>
      </c>
      <c r="Y762" s="14"/>
      <c r="Z762" s="30"/>
      <c r="AA762" s="30"/>
    </row>
    <row r="763" ht="12.75" customHeight="1">
      <c r="A763" s="4">
        <v>1933.11</v>
      </c>
      <c r="B763" s="5">
        <v>9.78</v>
      </c>
      <c r="C763" s="6">
        <v>0.445</v>
      </c>
      <c r="D763" s="6">
        <f t="shared" si="9"/>
        <v>0.675</v>
      </c>
      <c r="E763" s="5">
        <v>0.4375</v>
      </c>
      <c r="F763" s="5">
        <v>13.2</v>
      </c>
      <c r="G763" s="6">
        <f t="shared" si="10"/>
        <v>1933.875</v>
      </c>
      <c r="H763" s="7">
        <f>H753*2/12+H765*10/12</f>
        <v>3.151666667</v>
      </c>
      <c r="I763" s="6">
        <f t="shared" si="1"/>
        <v>225.755</v>
      </c>
      <c r="J763" s="6">
        <f t="shared" si="2"/>
        <v>10.27208333</v>
      </c>
      <c r="K763" s="8">
        <f t="shared" si="11"/>
        <v>6324.035893</v>
      </c>
      <c r="L763" s="6">
        <f t="shared" si="12"/>
        <v>10.09895833</v>
      </c>
      <c r="M763" s="8">
        <f t="shared" si="3"/>
        <v>282.9003786</v>
      </c>
      <c r="N763" s="29">
        <f t="shared" si="14"/>
        <v>12.01176619</v>
      </c>
      <c r="O763" s="9"/>
      <c r="P763" s="10">
        <f t="shared" si="15"/>
        <v>16.33498388</v>
      </c>
      <c r="Q763" s="10"/>
      <c r="R763" s="31">
        <f t="shared" si="16"/>
        <v>0.02504861695</v>
      </c>
      <c r="S763" s="7">
        <f t="shared" si="4"/>
        <v>1.003974349</v>
      </c>
      <c r="T763" s="7">
        <f t="shared" si="13"/>
        <v>12.92785714</v>
      </c>
      <c r="U763" s="13">
        <f t="shared" si="5"/>
        <v>0.04205116288</v>
      </c>
      <c r="V763" s="13">
        <f t="shared" si="6"/>
        <v>0.003219817591</v>
      </c>
      <c r="W763" s="13">
        <f t="shared" si="7"/>
        <v>0.03883134529</v>
      </c>
      <c r="X763" s="13">
        <f t="shared" si="8"/>
        <v>-0.0001976177835</v>
      </c>
      <c r="Y763" s="14"/>
      <c r="Z763" s="30"/>
      <c r="AA763" s="30"/>
    </row>
    <row r="764" ht="12.75" customHeight="1">
      <c r="A764" s="4">
        <v>1933.12</v>
      </c>
      <c r="B764" s="5">
        <v>9.97</v>
      </c>
      <c r="C764" s="6">
        <v>0.44</v>
      </c>
      <c r="D764" s="6">
        <f t="shared" si="9"/>
        <v>0.63</v>
      </c>
      <c r="E764" s="5">
        <v>0.44</v>
      </c>
      <c r="F764" s="5">
        <v>13.2</v>
      </c>
      <c r="G764" s="6">
        <f t="shared" si="10"/>
        <v>1933.958333</v>
      </c>
      <c r="H764" s="7">
        <f>H753*1/12+H765*11/12</f>
        <v>3.135833333</v>
      </c>
      <c r="I764" s="6">
        <f t="shared" si="1"/>
        <v>230.1408333</v>
      </c>
      <c r="J764" s="6">
        <f t="shared" si="2"/>
        <v>10.15666667</v>
      </c>
      <c r="K764" s="8">
        <f t="shared" si="11"/>
        <v>6470.605232</v>
      </c>
      <c r="L764" s="6">
        <f t="shared" si="12"/>
        <v>10.15666667</v>
      </c>
      <c r="M764" s="8">
        <f t="shared" si="3"/>
        <v>285.5633202</v>
      </c>
      <c r="N764" s="29">
        <f t="shared" si="14"/>
        <v>12.28180162</v>
      </c>
      <c r="O764" s="9"/>
      <c r="P764" s="10">
        <f t="shared" si="15"/>
        <v>16.70920689</v>
      </c>
      <c r="Q764" s="10"/>
      <c r="R764" s="31">
        <f t="shared" si="16"/>
        <v>0.02337652587</v>
      </c>
      <c r="S764" s="7">
        <f t="shared" si="4"/>
        <v>1.003962165</v>
      </c>
      <c r="T764" s="7">
        <f t="shared" si="13"/>
        <v>12.97923695</v>
      </c>
      <c r="U764" s="13">
        <f t="shared" si="5"/>
        <v>0.04149469763</v>
      </c>
      <c r="V764" s="13">
        <f t="shared" si="6"/>
        <v>0.003021563515</v>
      </c>
      <c r="W764" s="13">
        <f t="shared" si="7"/>
        <v>0.03847313412</v>
      </c>
      <c r="X764" s="13">
        <f t="shared" si="8"/>
        <v>-0.0001963348433</v>
      </c>
      <c r="Y764" s="14"/>
      <c r="Z764" s="30"/>
      <c r="AA764" s="30"/>
    </row>
    <row r="765" ht="12.75" customHeight="1">
      <c r="A765" s="4">
        <v>1934.01</v>
      </c>
      <c r="B765" s="5">
        <v>10.54</v>
      </c>
      <c r="C765" s="6">
        <v>0.4408</v>
      </c>
      <c r="D765" s="6">
        <f t="shared" si="9"/>
        <v>1.0108</v>
      </c>
      <c r="E765" s="5">
        <v>0.4442</v>
      </c>
      <c r="F765" s="5">
        <v>13.2</v>
      </c>
      <c r="G765" s="6">
        <f t="shared" si="10"/>
        <v>1934.041667</v>
      </c>
      <c r="H765" s="7">
        <v>3.12</v>
      </c>
      <c r="I765" s="6">
        <f t="shared" si="1"/>
        <v>243.2983333</v>
      </c>
      <c r="J765" s="6">
        <f t="shared" si="2"/>
        <v>10.17513333</v>
      </c>
      <c r="K765" s="8">
        <f t="shared" si="11"/>
        <v>6864.379743</v>
      </c>
      <c r="L765" s="6">
        <f t="shared" si="12"/>
        <v>10.25361667</v>
      </c>
      <c r="M765" s="8">
        <f t="shared" si="3"/>
        <v>289.2938787</v>
      </c>
      <c r="N765" s="29">
        <f t="shared" si="14"/>
        <v>13.02511983</v>
      </c>
      <c r="O765" s="9"/>
      <c r="P765" s="10">
        <f t="shared" si="15"/>
        <v>17.72357732</v>
      </c>
      <c r="Q765" s="10"/>
      <c r="R765" s="31">
        <f t="shared" si="16"/>
        <v>0.01888830547</v>
      </c>
      <c r="S765" s="7">
        <f t="shared" si="4"/>
        <v>1.004946</v>
      </c>
      <c r="T765" s="7">
        <f t="shared" si="13"/>
        <v>13.03066282</v>
      </c>
      <c r="U765" s="13">
        <f t="shared" si="5"/>
        <v>0.03909674809</v>
      </c>
      <c r="V765" s="13">
        <f t="shared" si="6"/>
        <v>0.002824635433</v>
      </c>
      <c r="W765" s="13">
        <f t="shared" si="7"/>
        <v>0.03627211266</v>
      </c>
      <c r="X765" s="13">
        <f t="shared" si="8"/>
        <v>-0.0002065551502</v>
      </c>
      <c r="Y765" s="14"/>
      <c r="Z765" s="30"/>
      <c r="AA765" s="30"/>
    </row>
    <row r="766" ht="12.75" customHeight="1">
      <c r="A766" s="4">
        <v>1934.02</v>
      </c>
      <c r="B766" s="5">
        <v>11.32</v>
      </c>
      <c r="C766" s="6">
        <v>0.4417</v>
      </c>
      <c r="D766" s="6">
        <f t="shared" si="9"/>
        <v>1.2217</v>
      </c>
      <c r="E766" s="5">
        <v>0.4483</v>
      </c>
      <c r="F766" s="5">
        <v>13.3</v>
      </c>
      <c r="G766" s="6">
        <f t="shared" si="10"/>
        <v>1934.125</v>
      </c>
      <c r="H766" s="7">
        <f>H765*11/12+H777*1/12</f>
        <v>3.0925</v>
      </c>
      <c r="I766" s="6">
        <f t="shared" si="1"/>
        <v>259.3386466</v>
      </c>
      <c r="J766" s="6">
        <f t="shared" si="2"/>
        <v>10.11924737</v>
      </c>
      <c r="K766" s="8">
        <f t="shared" si="11"/>
        <v>7340.730443</v>
      </c>
      <c r="L766" s="6">
        <f t="shared" si="12"/>
        <v>10.27045188</v>
      </c>
      <c r="M766" s="8">
        <f t="shared" si="3"/>
        <v>290.7110828</v>
      </c>
      <c r="N766" s="29">
        <f t="shared" si="14"/>
        <v>13.9269229</v>
      </c>
      <c r="O766" s="9"/>
      <c r="P766" s="10">
        <f t="shared" si="15"/>
        <v>18.94940244</v>
      </c>
      <c r="Q766" s="10"/>
      <c r="R766" s="31">
        <f t="shared" si="16"/>
        <v>0.01549163814</v>
      </c>
      <c r="S766" s="7">
        <f t="shared" si="4"/>
        <v>1.004926141</v>
      </c>
      <c r="T766" s="7">
        <f t="shared" si="13"/>
        <v>12.99665299</v>
      </c>
      <c r="U766" s="13">
        <f t="shared" si="5"/>
        <v>0.03189902862</v>
      </c>
      <c r="V766" s="13">
        <f t="shared" si="6"/>
        <v>0.003374478501</v>
      </c>
      <c r="W766" s="13">
        <f t="shared" si="7"/>
        <v>0.02852455012</v>
      </c>
      <c r="X766" s="13">
        <f t="shared" si="8"/>
        <v>-0.0002053056959</v>
      </c>
      <c r="Y766" s="14"/>
      <c r="Z766" s="30"/>
      <c r="AA766" s="30"/>
    </row>
    <row r="767" ht="12.75" customHeight="1">
      <c r="A767" s="4">
        <v>1934.03</v>
      </c>
      <c r="B767" s="5">
        <v>10.74</v>
      </c>
      <c r="C767" s="6">
        <v>0.4425</v>
      </c>
      <c r="D767" s="6">
        <f t="shared" si="9"/>
        <v>-0.1375</v>
      </c>
      <c r="E767" s="5">
        <v>0.4525</v>
      </c>
      <c r="F767" s="5">
        <v>13.3</v>
      </c>
      <c r="G767" s="6">
        <f t="shared" si="10"/>
        <v>1934.208333</v>
      </c>
      <c r="H767" s="7">
        <f>H765*10/12+H777*2/12</f>
        <v>3.065</v>
      </c>
      <c r="I767" s="6">
        <f t="shared" si="1"/>
        <v>246.0509774</v>
      </c>
      <c r="J767" s="6">
        <f t="shared" si="2"/>
        <v>10.13757519</v>
      </c>
      <c r="K767" s="8">
        <f t="shared" si="11"/>
        <v>6988.527773</v>
      </c>
      <c r="L767" s="6">
        <f t="shared" si="12"/>
        <v>10.36667293</v>
      </c>
      <c r="M767" s="8">
        <f t="shared" si="3"/>
        <v>294.4421618</v>
      </c>
      <c r="N767" s="29">
        <f t="shared" si="14"/>
        <v>13.25453763</v>
      </c>
      <c r="O767" s="9"/>
      <c r="P767" s="10">
        <f t="shared" si="15"/>
        <v>18.03649356</v>
      </c>
      <c r="Q767" s="10"/>
      <c r="R767" s="31">
        <f t="shared" si="16"/>
        <v>0.01997758369</v>
      </c>
      <c r="S767" s="7">
        <f t="shared" si="4"/>
        <v>1.004906288</v>
      </c>
      <c r="T767" s="7">
        <f t="shared" si="13"/>
        <v>13.06067634</v>
      </c>
      <c r="U767" s="13">
        <f t="shared" si="5"/>
        <v>0.04029976472</v>
      </c>
      <c r="V767" s="13">
        <f t="shared" si="6"/>
        <v>0.003168480005</v>
      </c>
      <c r="W767" s="13">
        <f t="shared" si="7"/>
        <v>0.03713128471</v>
      </c>
      <c r="X767" s="13">
        <f t="shared" si="8"/>
        <v>-0.0002040567321</v>
      </c>
      <c r="Y767" s="14"/>
      <c r="Z767" s="30"/>
      <c r="AA767" s="30"/>
    </row>
    <row r="768" ht="12.75" customHeight="1">
      <c r="A768" s="4">
        <v>1934.04</v>
      </c>
      <c r="B768" s="5">
        <v>10.92</v>
      </c>
      <c r="C768" s="6">
        <v>0.4433</v>
      </c>
      <c r="D768" s="6">
        <f t="shared" si="9"/>
        <v>0.6233</v>
      </c>
      <c r="E768" s="5">
        <v>0.4567</v>
      </c>
      <c r="F768" s="5">
        <v>13.3</v>
      </c>
      <c r="G768" s="6">
        <f t="shared" si="10"/>
        <v>1934.291667</v>
      </c>
      <c r="H768" s="7">
        <f>H765*9/12+H777*3/12</f>
        <v>3.0375</v>
      </c>
      <c r="I768" s="6">
        <f t="shared" si="1"/>
        <v>250.1747368</v>
      </c>
      <c r="J768" s="6">
        <f t="shared" si="2"/>
        <v>10.15590301</v>
      </c>
      <c r="K768" s="8">
        <f t="shared" si="11"/>
        <v>7129.691913</v>
      </c>
      <c r="L768" s="6">
        <f t="shared" si="12"/>
        <v>10.46289398</v>
      </c>
      <c r="M768" s="8">
        <f t="shared" si="3"/>
        <v>298.1804301</v>
      </c>
      <c r="N768" s="29">
        <f t="shared" si="14"/>
        <v>13.51838928</v>
      </c>
      <c r="O768" s="9"/>
      <c r="P768" s="10">
        <f t="shared" si="15"/>
        <v>18.39627695</v>
      </c>
      <c r="Q768" s="10"/>
      <c r="R768" s="31">
        <f t="shared" si="16"/>
        <v>0.01935215636</v>
      </c>
      <c r="S768" s="7">
        <f t="shared" si="4"/>
        <v>1.00488644</v>
      </c>
      <c r="T768" s="7">
        <f t="shared" si="13"/>
        <v>13.12475577</v>
      </c>
      <c r="U768" s="13">
        <f t="shared" si="5"/>
        <v>0.03626321253</v>
      </c>
      <c r="V768" s="13">
        <f t="shared" si="6"/>
        <v>0.002389175467</v>
      </c>
      <c r="W768" s="13">
        <f t="shared" si="7"/>
        <v>0.03387403706</v>
      </c>
      <c r="X768" s="13">
        <f t="shared" si="8"/>
        <v>-0.0002028082599</v>
      </c>
      <c r="Y768" s="14"/>
      <c r="Z768" s="30"/>
      <c r="AA768" s="30"/>
    </row>
    <row r="769" ht="12.75" customHeight="1">
      <c r="A769" s="4">
        <v>1934.05</v>
      </c>
      <c r="B769" s="5">
        <v>9.81</v>
      </c>
      <c r="C769" s="6">
        <v>0.4442</v>
      </c>
      <c r="D769" s="6">
        <f t="shared" si="9"/>
        <v>-0.6658</v>
      </c>
      <c r="E769" s="5">
        <v>0.4608</v>
      </c>
      <c r="F769" s="5">
        <v>13.3</v>
      </c>
      <c r="G769" s="6">
        <f t="shared" si="10"/>
        <v>1934.375</v>
      </c>
      <c r="H769" s="7">
        <f>H765*8/12+H777*4/12</f>
        <v>3.01</v>
      </c>
      <c r="I769" s="6">
        <f t="shared" si="1"/>
        <v>224.7448872</v>
      </c>
      <c r="J769" s="6">
        <f t="shared" si="2"/>
        <v>10.1765218</v>
      </c>
      <c r="K769" s="8">
        <f t="shared" si="11"/>
        <v>6429.138745</v>
      </c>
      <c r="L769" s="6">
        <f t="shared" si="12"/>
        <v>10.55682406</v>
      </c>
      <c r="M769" s="8">
        <f t="shared" si="3"/>
        <v>301.9925722</v>
      </c>
      <c r="N769" s="29">
        <f t="shared" si="14"/>
        <v>12.18158324</v>
      </c>
      <c r="O769" s="9"/>
      <c r="P769" s="10">
        <f t="shared" si="15"/>
        <v>16.58394258</v>
      </c>
      <c r="Q769" s="10"/>
      <c r="R769" s="31">
        <f t="shared" si="16"/>
        <v>0.02774498196</v>
      </c>
      <c r="S769" s="7">
        <f t="shared" si="4"/>
        <v>1.004866597</v>
      </c>
      <c r="T769" s="7">
        <f t="shared" si="13"/>
        <v>13.1888891</v>
      </c>
      <c r="U769" s="13">
        <f t="shared" si="5"/>
        <v>0.04932316947</v>
      </c>
      <c r="V769" s="13">
        <f t="shared" si="6"/>
        <v>0.002185882663</v>
      </c>
      <c r="W769" s="13">
        <f t="shared" si="7"/>
        <v>0.04713728681</v>
      </c>
      <c r="X769" s="13">
        <f t="shared" si="8"/>
        <v>-0.0002015602805</v>
      </c>
      <c r="Y769" s="14"/>
      <c r="Z769" s="30"/>
      <c r="AA769" s="30"/>
    </row>
    <row r="770" ht="12.75" customHeight="1">
      <c r="A770" s="4">
        <v>1934.06</v>
      </c>
      <c r="B770" s="5">
        <v>9.94</v>
      </c>
      <c r="C770" s="6">
        <v>0.445</v>
      </c>
      <c r="D770" s="6">
        <f t="shared" si="9"/>
        <v>0.575</v>
      </c>
      <c r="E770" s="5">
        <v>0.465</v>
      </c>
      <c r="F770" s="5">
        <v>13.4</v>
      </c>
      <c r="G770" s="6">
        <f t="shared" si="10"/>
        <v>1934.458333</v>
      </c>
      <c r="H770" s="7">
        <f>H765*7/12+H777*5/12</f>
        <v>2.9825</v>
      </c>
      <c r="I770" s="6">
        <f t="shared" si="1"/>
        <v>226.0237313</v>
      </c>
      <c r="J770" s="6">
        <f t="shared" si="2"/>
        <v>10.11876866</v>
      </c>
      <c r="K770" s="8">
        <f t="shared" si="11"/>
        <v>6489.843635</v>
      </c>
      <c r="L770" s="6">
        <f t="shared" si="12"/>
        <v>10.57354478</v>
      </c>
      <c r="M770" s="8">
        <f t="shared" si="3"/>
        <v>303.599325</v>
      </c>
      <c r="N770" s="29">
        <f t="shared" si="14"/>
        <v>12.28772648</v>
      </c>
      <c r="O770" s="9"/>
      <c r="P770" s="10">
        <f t="shared" si="15"/>
        <v>16.73447898</v>
      </c>
      <c r="Q770" s="10"/>
      <c r="R770" s="31">
        <f t="shared" si="16"/>
        <v>0.02804204524</v>
      </c>
      <c r="S770" s="7">
        <f t="shared" si="4"/>
        <v>1.00484676</v>
      </c>
      <c r="T770" s="7">
        <f t="shared" si="13"/>
        <v>13.15417056</v>
      </c>
      <c r="U770" s="13">
        <f t="shared" si="5"/>
        <v>0.05300968568</v>
      </c>
      <c r="V770" s="13">
        <f t="shared" si="6"/>
        <v>0.002163518598</v>
      </c>
      <c r="W770" s="13">
        <f t="shared" si="7"/>
        <v>0.05084616708</v>
      </c>
      <c r="X770" s="13">
        <f t="shared" si="8"/>
        <v>-0.000200312795</v>
      </c>
      <c r="Y770" s="14"/>
      <c r="Z770" s="30"/>
      <c r="AA770" s="30"/>
    </row>
    <row r="771" ht="12.75" customHeight="1">
      <c r="A771" s="4">
        <v>1934.07</v>
      </c>
      <c r="B771" s="5">
        <v>9.47</v>
      </c>
      <c r="C771" s="6">
        <v>0.4458</v>
      </c>
      <c r="D771" s="6">
        <f t="shared" si="9"/>
        <v>-0.0242</v>
      </c>
      <c r="E771" s="5">
        <v>0.4692</v>
      </c>
      <c r="F771" s="5">
        <v>13.4</v>
      </c>
      <c r="G771" s="6">
        <f t="shared" si="10"/>
        <v>1934.541667</v>
      </c>
      <c r="H771" s="7">
        <f>H765*6/12+H777*6/12</f>
        <v>2.955</v>
      </c>
      <c r="I771" s="6">
        <f t="shared" si="1"/>
        <v>215.3364925</v>
      </c>
      <c r="J771" s="6">
        <f t="shared" si="2"/>
        <v>10.1369597</v>
      </c>
      <c r="K771" s="8">
        <f t="shared" si="11"/>
        <v>6207.235102</v>
      </c>
      <c r="L771" s="6">
        <f t="shared" si="12"/>
        <v>10.66904776</v>
      </c>
      <c r="M771" s="8">
        <f t="shared" si="3"/>
        <v>307.543264</v>
      </c>
      <c r="N771" s="29">
        <f t="shared" si="14"/>
        <v>11.74152423</v>
      </c>
      <c r="O771" s="9"/>
      <c r="P771" s="10">
        <f t="shared" si="15"/>
        <v>15.99949823</v>
      </c>
      <c r="Q771" s="10"/>
      <c r="R771" s="31">
        <f t="shared" si="16"/>
        <v>0.03153029135</v>
      </c>
      <c r="S771" s="7">
        <f t="shared" si="4"/>
        <v>1.004826929</v>
      </c>
      <c r="T771" s="7">
        <f t="shared" si="13"/>
        <v>13.21792567</v>
      </c>
      <c r="U771" s="13">
        <f t="shared" si="5"/>
        <v>0.0602604039</v>
      </c>
      <c r="V771" s="13">
        <f t="shared" si="6"/>
        <v>0.001395247401</v>
      </c>
      <c r="W771" s="13">
        <f t="shared" si="7"/>
        <v>0.05886515649</v>
      </c>
      <c r="X771" s="13">
        <f t="shared" si="8"/>
        <v>-0.0001990658047</v>
      </c>
      <c r="Y771" s="14"/>
      <c r="Z771" s="30"/>
      <c r="AA771" s="30"/>
    </row>
    <row r="772" ht="12.75" customHeight="1">
      <c r="A772" s="4">
        <v>1934.08</v>
      </c>
      <c r="B772" s="5">
        <v>9.1</v>
      </c>
      <c r="C772" s="6">
        <v>0.4467</v>
      </c>
      <c r="D772" s="6">
        <f t="shared" si="9"/>
        <v>0.0767</v>
      </c>
      <c r="E772" s="5">
        <v>0.4733</v>
      </c>
      <c r="F772" s="5">
        <v>13.4</v>
      </c>
      <c r="G772" s="6">
        <f t="shared" si="10"/>
        <v>1934.625</v>
      </c>
      <c r="H772" s="7">
        <f>H765*5/12+H777*7/12</f>
        <v>2.9275</v>
      </c>
      <c r="I772" s="6">
        <f t="shared" si="1"/>
        <v>206.9231343</v>
      </c>
      <c r="J772" s="6">
        <f t="shared" si="2"/>
        <v>10.15742463</v>
      </c>
      <c r="K772" s="8">
        <f t="shared" si="11"/>
        <v>5989.113385</v>
      </c>
      <c r="L772" s="6">
        <f t="shared" si="12"/>
        <v>10.76227687</v>
      </c>
      <c r="M772" s="8">
        <f t="shared" si="3"/>
        <v>311.4997104</v>
      </c>
      <c r="N772" s="29">
        <f t="shared" si="14"/>
        <v>11.31502598</v>
      </c>
      <c r="O772" s="9"/>
      <c r="P772" s="10">
        <f t="shared" si="15"/>
        <v>15.42944024</v>
      </c>
      <c r="Q772" s="10"/>
      <c r="R772" s="31">
        <f t="shared" si="16"/>
        <v>0.03558808146</v>
      </c>
      <c r="S772" s="7">
        <f t="shared" si="4"/>
        <v>1.004807103</v>
      </c>
      <c r="T772" s="7">
        <f t="shared" si="13"/>
        <v>13.28172765</v>
      </c>
      <c r="U772" s="13">
        <f t="shared" si="5"/>
        <v>0.06293372844</v>
      </c>
      <c r="V772" s="13">
        <f t="shared" si="6"/>
        <v>0.001195903851</v>
      </c>
      <c r="W772" s="13">
        <f t="shared" si="7"/>
        <v>0.06173782459</v>
      </c>
      <c r="X772" s="13">
        <f t="shared" si="8"/>
        <v>-0.0001978193106</v>
      </c>
      <c r="Y772" s="14"/>
      <c r="Z772" s="30"/>
      <c r="AA772" s="30"/>
    </row>
    <row r="773" ht="12.75" customHeight="1">
      <c r="A773" s="4">
        <v>1934.09</v>
      </c>
      <c r="B773" s="5">
        <v>8.88</v>
      </c>
      <c r="C773" s="6">
        <v>0.4475</v>
      </c>
      <c r="D773" s="6">
        <f t="shared" si="9"/>
        <v>0.2275</v>
      </c>
      <c r="E773" s="5">
        <v>0.4775</v>
      </c>
      <c r="F773" s="5">
        <v>13.6</v>
      </c>
      <c r="G773" s="6">
        <f t="shared" si="10"/>
        <v>1934.708333</v>
      </c>
      <c r="H773" s="7">
        <f>H765*4/12+H777*8/12</f>
        <v>2.9</v>
      </c>
      <c r="I773" s="6">
        <f t="shared" si="1"/>
        <v>198.9511765</v>
      </c>
      <c r="J773" s="6">
        <f t="shared" si="2"/>
        <v>10.02597426</v>
      </c>
      <c r="K773" s="8">
        <f t="shared" si="11"/>
        <v>5782.558094</v>
      </c>
      <c r="L773" s="6">
        <f t="shared" si="12"/>
        <v>10.69810662</v>
      </c>
      <c r="M773" s="8">
        <f t="shared" si="3"/>
        <v>310.9427354</v>
      </c>
      <c r="N773" s="29">
        <f t="shared" si="14"/>
        <v>10.90995408</v>
      </c>
      <c r="O773" s="9"/>
      <c r="P773" s="10">
        <f t="shared" si="15"/>
        <v>14.88906004</v>
      </c>
      <c r="Q773" s="10"/>
      <c r="R773" s="31">
        <f t="shared" si="16"/>
        <v>0.04001878164</v>
      </c>
      <c r="S773" s="7">
        <f t="shared" si="4"/>
        <v>1.004787282</v>
      </c>
      <c r="T773" s="7">
        <f t="shared" si="13"/>
        <v>13.14931584</v>
      </c>
      <c r="U773" s="13">
        <f t="shared" si="5"/>
        <v>0.06535910785</v>
      </c>
      <c r="V773" s="13">
        <f t="shared" si="6"/>
        <v>0.002481933938</v>
      </c>
      <c r="W773" s="13">
        <f t="shared" si="7"/>
        <v>0.06287717392</v>
      </c>
      <c r="X773" s="13">
        <f t="shared" si="8"/>
        <v>-0.0001965733138</v>
      </c>
      <c r="Y773" s="14"/>
      <c r="Z773" s="30"/>
      <c r="AA773" s="30"/>
    </row>
    <row r="774" ht="12.75" customHeight="1">
      <c r="A774" s="4">
        <v>1934.1</v>
      </c>
      <c r="B774" s="5">
        <v>8.95</v>
      </c>
      <c r="C774" s="6">
        <v>0.4483</v>
      </c>
      <c r="D774" s="6">
        <f t="shared" si="9"/>
        <v>0.5183</v>
      </c>
      <c r="E774" s="5">
        <v>0.4817</v>
      </c>
      <c r="F774" s="5">
        <v>13.5</v>
      </c>
      <c r="G774" s="6">
        <f t="shared" si="10"/>
        <v>1934.791667</v>
      </c>
      <c r="H774" s="7">
        <f>H765*3/12+H777*9/12</f>
        <v>2.8725</v>
      </c>
      <c r="I774" s="6">
        <f t="shared" si="1"/>
        <v>202.0048148</v>
      </c>
      <c r="J774" s="6">
        <f t="shared" si="2"/>
        <v>10.11829704</v>
      </c>
      <c r="K774" s="8">
        <f t="shared" si="11"/>
        <v>5895.820277</v>
      </c>
      <c r="L774" s="6">
        <f t="shared" si="12"/>
        <v>10.87214741</v>
      </c>
      <c r="M774" s="8">
        <f t="shared" si="3"/>
        <v>317.3202936</v>
      </c>
      <c r="N774" s="29">
        <f t="shared" si="14"/>
        <v>11.10835261</v>
      </c>
      <c r="O774" s="9"/>
      <c r="P774" s="10">
        <f t="shared" si="15"/>
        <v>15.17197464</v>
      </c>
      <c r="Q774" s="10"/>
      <c r="R774" s="31">
        <f t="shared" si="16"/>
        <v>0.03736637727</v>
      </c>
      <c r="S774" s="7">
        <f t="shared" si="4"/>
        <v>1.004767467</v>
      </c>
      <c r="T774" s="7">
        <f t="shared" si="13"/>
        <v>13.31013395</v>
      </c>
      <c r="U774" s="13">
        <f t="shared" si="5"/>
        <v>0.06632161866</v>
      </c>
      <c r="V774" s="13">
        <f t="shared" si="6"/>
        <v>0.001545448636</v>
      </c>
      <c r="W774" s="13">
        <f t="shared" si="7"/>
        <v>0.06477617002</v>
      </c>
      <c r="X774" s="13">
        <f t="shared" si="8"/>
        <v>-0.0001953278157</v>
      </c>
      <c r="Y774" s="14"/>
      <c r="Z774" s="30"/>
      <c r="AA774" s="30"/>
    </row>
    <row r="775" ht="12.75" customHeight="1">
      <c r="A775" s="4">
        <v>1934.11</v>
      </c>
      <c r="B775" s="5">
        <v>9.2</v>
      </c>
      <c r="C775" s="6">
        <v>0.4492</v>
      </c>
      <c r="D775" s="6">
        <f t="shared" si="9"/>
        <v>0.6992</v>
      </c>
      <c r="E775" s="5">
        <v>0.4858</v>
      </c>
      <c r="F775" s="5">
        <v>13.5</v>
      </c>
      <c r="G775" s="6">
        <f t="shared" si="10"/>
        <v>1934.875</v>
      </c>
      <c r="H775" s="7">
        <f>H765*2/12+H777*10/12</f>
        <v>2.845</v>
      </c>
      <c r="I775" s="6">
        <f t="shared" si="1"/>
        <v>207.6474074</v>
      </c>
      <c r="J775" s="6">
        <f t="shared" si="2"/>
        <v>10.13861037</v>
      </c>
      <c r="K775" s="8">
        <f t="shared" si="11"/>
        <v>6085.167235</v>
      </c>
      <c r="L775" s="6">
        <f t="shared" si="12"/>
        <v>10.96468593</v>
      </c>
      <c r="M775" s="8">
        <f t="shared" si="3"/>
        <v>321.3232873</v>
      </c>
      <c r="N775" s="29">
        <f t="shared" si="14"/>
        <v>11.44880869</v>
      </c>
      <c r="O775" s="9"/>
      <c r="P775" s="10">
        <f t="shared" si="15"/>
        <v>15.64760014</v>
      </c>
      <c r="Q775" s="10"/>
      <c r="R775" s="31">
        <f t="shared" si="16"/>
        <v>0.03496436017</v>
      </c>
      <c r="S775" s="7">
        <f t="shared" si="4"/>
        <v>1.004747658</v>
      </c>
      <c r="T775" s="7">
        <f t="shared" si="13"/>
        <v>13.37358959</v>
      </c>
      <c r="U775" s="13">
        <f t="shared" si="5"/>
        <v>0.06265395585</v>
      </c>
      <c r="V775" s="13">
        <f t="shared" si="6"/>
        <v>0.001349818952</v>
      </c>
      <c r="W775" s="13">
        <f t="shared" si="7"/>
        <v>0.0613041369</v>
      </c>
      <c r="X775" s="13">
        <f t="shared" si="8"/>
        <v>-0.0001940828173</v>
      </c>
      <c r="Y775" s="14"/>
      <c r="Z775" s="30"/>
      <c r="AA775" s="30"/>
    </row>
    <row r="776" ht="12.75" customHeight="1">
      <c r="A776" s="4">
        <v>1934.12</v>
      </c>
      <c r="B776" s="5">
        <v>9.26</v>
      </c>
      <c r="C776" s="6">
        <v>0.45</v>
      </c>
      <c r="D776" s="6">
        <f t="shared" si="9"/>
        <v>0.51</v>
      </c>
      <c r="E776" s="5">
        <v>0.49</v>
      </c>
      <c r="F776" s="5">
        <v>13.4</v>
      </c>
      <c r="G776" s="6">
        <f t="shared" si="10"/>
        <v>1934.958333</v>
      </c>
      <c r="H776" s="7">
        <f>H765*1/12+H777*11/12</f>
        <v>2.8175</v>
      </c>
      <c r="I776" s="6">
        <f t="shared" si="1"/>
        <v>210.5613433</v>
      </c>
      <c r="J776" s="6">
        <f t="shared" si="2"/>
        <v>10.23246269</v>
      </c>
      <c r="K776" s="8">
        <f t="shared" si="11"/>
        <v>6195.54974</v>
      </c>
      <c r="L776" s="6">
        <f t="shared" si="12"/>
        <v>11.14201493</v>
      </c>
      <c r="M776" s="8">
        <f t="shared" si="3"/>
        <v>327.8422649</v>
      </c>
      <c r="N776" s="29">
        <f t="shared" si="14"/>
        <v>11.63933757</v>
      </c>
      <c r="O776" s="9"/>
      <c r="P776" s="10">
        <f t="shared" si="15"/>
        <v>15.91828783</v>
      </c>
      <c r="Q776" s="10"/>
      <c r="R776" s="31">
        <f t="shared" si="16"/>
        <v>0.0325188804</v>
      </c>
      <c r="S776" s="7">
        <f t="shared" si="4"/>
        <v>1.004727855</v>
      </c>
      <c r="T776" s="7">
        <f t="shared" si="13"/>
        <v>13.53735956</v>
      </c>
      <c r="U776" s="13">
        <f t="shared" si="5"/>
        <v>0.06287266207</v>
      </c>
      <c r="V776" s="13">
        <f t="shared" si="6"/>
        <v>-0.000152060947</v>
      </c>
      <c r="W776" s="13">
        <f t="shared" si="7"/>
        <v>0.06302472301</v>
      </c>
      <c r="X776" s="13">
        <f t="shared" si="8"/>
        <v>-0.0001928383198</v>
      </c>
      <c r="Y776" s="14"/>
      <c r="Z776" s="30"/>
      <c r="AA776" s="30"/>
    </row>
    <row r="777" ht="12.75" customHeight="1">
      <c r="A777" s="4">
        <v>1935.01</v>
      </c>
      <c r="B777" s="5">
        <v>9.26</v>
      </c>
      <c r="C777" s="6">
        <v>0.45</v>
      </c>
      <c r="D777" s="6">
        <f t="shared" si="9"/>
        <v>0.45</v>
      </c>
      <c r="E777" s="5">
        <v>0.57</v>
      </c>
      <c r="F777" s="5">
        <v>13.6</v>
      </c>
      <c r="G777" s="6">
        <f t="shared" si="10"/>
        <v>1935.041667</v>
      </c>
      <c r="H777" s="7">
        <v>2.79</v>
      </c>
      <c r="I777" s="6">
        <f t="shared" si="1"/>
        <v>207.4648529</v>
      </c>
      <c r="J777" s="6">
        <f t="shared" si="2"/>
        <v>10.08198529</v>
      </c>
      <c r="K777" s="8">
        <f t="shared" si="11"/>
        <v>6129.159714</v>
      </c>
      <c r="L777" s="6">
        <f t="shared" si="12"/>
        <v>12.77051471</v>
      </c>
      <c r="M777" s="8">
        <f t="shared" si="3"/>
        <v>377.2808895</v>
      </c>
      <c r="N777" s="29">
        <f t="shared" si="14"/>
        <v>11.49590797</v>
      </c>
      <c r="O777" s="9"/>
      <c r="P777" s="10">
        <f t="shared" si="15"/>
        <v>15.73197558</v>
      </c>
      <c r="Q777" s="10"/>
      <c r="R777" s="31">
        <f t="shared" si="16"/>
        <v>0.03531102516</v>
      </c>
      <c r="S777" s="7">
        <f t="shared" si="4"/>
        <v>1.003335232</v>
      </c>
      <c r="T777" s="7">
        <f t="shared" si="13"/>
        <v>13.40134219</v>
      </c>
      <c r="U777" s="13">
        <f t="shared" si="5"/>
        <v>0.06756774959</v>
      </c>
      <c r="V777" s="13">
        <f t="shared" si="6"/>
        <v>0.001137225304</v>
      </c>
      <c r="W777" s="13">
        <f t="shared" si="7"/>
        <v>0.06643052429</v>
      </c>
      <c r="X777" s="13">
        <f t="shared" si="8"/>
        <v>-0.000003469693224</v>
      </c>
      <c r="Y777" s="14"/>
      <c r="Z777" s="30"/>
      <c r="AA777" s="30"/>
    </row>
    <row r="778" ht="12.75" customHeight="1">
      <c r="A778" s="4">
        <v>1935.02</v>
      </c>
      <c r="B778" s="5">
        <v>8.98</v>
      </c>
      <c r="C778" s="6">
        <v>0.45</v>
      </c>
      <c r="D778" s="6">
        <f t="shared" si="9"/>
        <v>0.17</v>
      </c>
      <c r="E778" s="5">
        <v>0.65</v>
      </c>
      <c r="F778" s="5">
        <v>13.7</v>
      </c>
      <c r="G778" s="6">
        <f t="shared" si="10"/>
        <v>1935.125</v>
      </c>
      <c r="H778" s="7">
        <f>H777*11/12+H789*1/12</f>
        <v>2.778333333</v>
      </c>
      <c r="I778" s="6">
        <f t="shared" si="1"/>
        <v>199.7230657</v>
      </c>
      <c r="J778" s="6">
        <f t="shared" si="2"/>
        <v>10.00839416</v>
      </c>
      <c r="K778" s="8">
        <f t="shared" si="11"/>
        <v>5925.083074</v>
      </c>
      <c r="L778" s="6">
        <f t="shared" si="12"/>
        <v>14.45656934</v>
      </c>
      <c r="M778" s="8">
        <f t="shared" si="3"/>
        <v>428.8757236</v>
      </c>
      <c r="N778" s="29">
        <f t="shared" si="14"/>
        <v>11.08781216</v>
      </c>
      <c r="O778" s="9"/>
      <c r="P778" s="10">
        <f t="shared" si="15"/>
        <v>15.17997314</v>
      </c>
      <c r="Q778" s="10"/>
      <c r="R778" s="31">
        <f t="shared" si="16"/>
        <v>0.03991129006</v>
      </c>
      <c r="S778" s="7">
        <f t="shared" si="4"/>
        <v>1.003326071</v>
      </c>
      <c r="T778" s="7">
        <f t="shared" si="13"/>
        <v>13.34789251</v>
      </c>
      <c r="U778" s="13">
        <f t="shared" si="5"/>
        <v>0.07512445941</v>
      </c>
      <c r="V778" s="13">
        <f t="shared" si="6"/>
        <v>0.00186745499</v>
      </c>
      <c r="W778" s="13">
        <f t="shared" si="7"/>
        <v>0.07325700443</v>
      </c>
      <c r="X778" s="13">
        <f t="shared" si="8"/>
        <v>-0.000003707427727</v>
      </c>
      <c r="Y778" s="14"/>
      <c r="Z778" s="30"/>
      <c r="AA778" s="30"/>
    </row>
    <row r="779" ht="12.75" customHeight="1">
      <c r="A779" s="4">
        <v>1935.03</v>
      </c>
      <c r="B779" s="5">
        <v>8.41</v>
      </c>
      <c r="C779" s="6">
        <v>0.45</v>
      </c>
      <c r="D779" s="6">
        <f t="shared" si="9"/>
        <v>-0.12</v>
      </c>
      <c r="E779" s="5">
        <v>0.73</v>
      </c>
      <c r="F779" s="5">
        <v>13.7</v>
      </c>
      <c r="G779" s="6">
        <f t="shared" si="10"/>
        <v>1935.208333</v>
      </c>
      <c r="H779" s="7">
        <f>H777*10/12+H789*2/12</f>
        <v>2.766666667</v>
      </c>
      <c r="I779" s="6">
        <f t="shared" si="1"/>
        <v>187.0457664</v>
      </c>
      <c r="J779" s="6">
        <f t="shared" si="2"/>
        <v>10.00839416</v>
      </c>
      <c r="K779" s="8">
        <f t="shared" si="11"/>
        <v>5573.734885</v>
      </c>
      <c r="L779" s="6">
        <f t="shared" si="12"/>
        <v>16.23583942</v>
      </c>
      <c r="M779" s="8">
        <f t="shared" si="3"/>
        <v>483.8081411</v>
      </c>
      <c r="N779" s="29">
        <f t="shared" si="14"/>
        <v>10.3982724</v>
      </c>
      <c r="O779" s="9"/>
      <c r="P779" s="10">
        <f t="shared" si="15"/>
        <v>14.24112075</v>
      </c>
      <c r="Q779" s="10"/>
      <c r="R779" s="31">
        <f t="shared" si="16"/>
        <v>0.04544215282</v>
      </c>
      <c r="S779" s="7">
        <f t="shared" si="4"/>
        <v>1.003316911</v>
      </c>
      <c r="T779" s="7">
        <f t="shared" si="13"/>
        <v>13.39228855</v>
      </c>
      <c r="U779" s="13">
        <f t="shared" si="5"/>
        <v>0.08205899021</v>
      </c>
      <c r="V779" s="13">
        <f t="shared" si="6"/>
        <v>0.001863740639</v>
      </c>
      <c r="W779" s="13">
        <f t="shared" si="7"/>
        <v>0.08019524957</v>
      </c>
      <c r="X779" s="13">
        <f t="shared" si="8"/>
        <v>-0.000003945115957</v>
      </c>
      <c r="Y779" s="14"/>
      <c r="Z779" s="30"/>
      <c r="AA779" s="30"/>
    </row>
    <row r="780" ht="12.75" customHeight="1">
      <c r="A780" s="4">
        <v>1935.04</v>
      </c>
      <c r="B780" s="5">
        <v>9.04</v>
      </c>
      <c r="C780" s="6">
        <v>0.446667</v>
      </c>
      <c r="D780" s="6">
        <f t="shared" si="9"/>
        <v>1.076667</v>
      </c>
      <c r="E780" s="5">
        <v>0.756667</v>
      </c>
      <c r="F780" s="5">
        <v>13.8</v>
      </c>
      <c r="G780" s="6">
        <f t="shared" si="10"/>
        <v>1935.291667</v>
      </c>
      <c r="H780" s="7">
        <f>H777*9/12+H789*3/12</f>
        <v>2.755</v>
      </c>
      <c r="I780" s="6">
        <f t="shared" si="1"/>
        <v>199.6005797</v>
      </c>
      <c r="J780" s="6">
        <f t="shared" si="2"/>
        <v>9.862277891</v>
      </c>
      <c r="K780" s="8">
        <f t="shared" si="11"/>
        <v>5972.343271</v>
      </c>
      <c r="L780" s="6">
        <f t="shared" si="12"/>
        <v>16.70698804</v>
      </c>
      <c r="M780" s="8">
        <f t="shared" si="3"/>
        <v>499.8976843</v>
      </c>
      <c r="N780" s="29">
        <f t="shared" si="14"/>
        <v>11.10421021</v>
      </c>
      <c r="O780" s="9"/>
      <c r="P780" s="10">
        <f t="shared" si="15"/>
        <v>15.20311445</v>
      </c>
      <c r="Q780" s="10"/>
      <c r="R780" s="31">
        <f t="shared" si="16"/>
        <v>0.04072261219</v>
      </c>
      <c r="S780" s="7">
        <f t="shared" si="4"/>
        <v>1.003307751</v>
      </c>
      <c r="T780" s="7">
        <f t="shared" si="13"/>
        <v>13.33934211</v>
      </c>
      <c r="U780" s="13">
        <f t="shared" si="5"/>
        <v>0.07768844317</v>
      </c>
      <c r="V780" s="13">
        <f t="shared" si="6"/>
        <v>0.002588681703</v>
      </c>
      <c r="W780" s="13">
        <f t="shared" si="7"/>
        <v>0.07509976147</v>
      </c>
      <c r="X780" s="13">
        <f t="shared" si="8"/>
        <v>-0.000004182757844</v>
      </c>
      <c r="Y780" s="14"/>
      <c r="Z780" s="30"/>
      <c r="AA780" s="30"/>
    </row>
    <row r="781" ht="12.75" customHeight="1">
      <c r="A781" s="4">
        <v>1935.05</v>
      </c>
      <c r="B781" s="5">
        <v>9.75</v>
      </c>
      <c r="C781" s="6">
        <v>0.443333</v>
      </c>
      <c r="D781" s="6">
        <f t="shared" si="9"/>
        <v>1.153333</v>
      </c>
      <c r="E781" s="5">
        <v>0.783333</v>
      </c>
      <c r="F781" s="5">
        <v>13.8</v>
      </c>
      <c r="G781" s="6">
        <f t="shared" si="10"/>
        <v>1935.375</v>
      </c>
      <c r="H781" s="7">
        <f>H777*8/12+H789*4/12</f>
        <v>2.743333333</v>
      </c>
      <c r="I781" s="6">
        <f t="shared" si="1"/>
        <v>215.2771739</v>
      </c>
      <c r="J781" s="6">
        <f t="shared" si="2"/>
        <v>9.788664138</v>
      </c>
      <c r="K781" s="8">
        <f t="shared" si="11"/>
        <v>6465.817658</v>
      </c>
      <c r="L781" s="6">
        <f t="shared" si="12"/>
        <v>17.29576559</v>
      </c>
      <c r="M781" s="8">
        <f t="shared" si="3"/>
        <v>519.4757276</v>
      </c>
      <c r="N781" s="29">
        <f t="shared" si="14"/>
        <v>11.98557668</v>
      </c>
      <c r="O781" s="9"/>
      <c r="P781" s="10">
        <f t="shared" si="15"/>
        <v>16.3970529</v>
      </c>
      <c r="Q781" s="10"/>
      <c r="R781" s="31">
        <f t="shared" si="16"/>
        <v>0.0336500432</v>
      </c>
      <c r="S781" s="7">
        <f t="shared" si="4"/>
        <v>1.003298591</v>
      </c>
      <c r="T781" s="7">
        <f t="shared" si="13"/>
        <v>13.38346533</v>
      </c>
      <c r="U781" s="13">
        <f t="shared" si="5"/>
        <v>0.07293273867</v>
      </c>
      <c r="V781" s="13">
        <f t="shared" si="6"/>
        <v>0.002022971969</v>
      </c>
      <c r="W781" s="13">
        <f t="shared" si="7"/>
        <v>0.0709097667</v>
      </c>
      <c r="X781" s="13">
        <f t="shared" si="8"/>
        <v>-0.000004420353317</v>
      </c>
      <c r="Y781" s="14"/>
      <c r="Z781" s="30"/>
      <c r="AA781" s="30"/>
    </row>
    <row r="782" ht="12.75" customHeight="1">
      <c r="A782" s="4">
        <v>1935.06</v>
      </c>
      <c r="B782" s="5">
        <v>10.12</v>
      </c>
      <c r="C782" s="6">
        <v>0.44</v>
      </c>
      <c r="D782" s="6">
        <f t="shared" si="9"/>
        <v>0.81</v>
      </c>
      <c r="E782" s="5">
        <v>0.81</v>
      </c>
      <c r="F782" s="5">
        <v>13.7</v>
      </c>
      <c r="G782" s="6">
        <f t="shared" si="10"/>
        <v>1935.458333</v>
      </c>
      <c r="H782" s="7">
        <f>H777*7/12+H789*5/12</f>
        <v>2.731666667</v>
      </c>
      <c r="I782" s="6">
        <f t="shared" si="1"/>
        <v>225.0776642</v>
      </c>
      <c r="J782" s="6">
        <f t="shared" si="2"/>
        <v>9.785985401</v>
      </c>
      <c r="K782" s="8">
        <f t="shared" si="11"/>
        <v>6784.6673</v>
      </c>
      <c r="L782" s="6">
        <f t="shared" si="12"/>
        <v>18.01510949</v>
      </c>
      <c r="M782" s="8">
        <f t="shared" si="3"/>
        <v>543.0415527</v>
      </c>
      <c r="N782" s="29">
        <f t="shared" si="14"/>
        <v>12.53951932</v>
      </c>
      <c r="O782" s="9"/>
      <c r="P782" s="10">
        <f t="shared" si="15"/>
        <v>17.1365051</v>
      </c>
      <c r="Q782" s="10"/>
      <c r="R782" s="31">
        <f t="shared" si="16"/>
        <v>0.02824791923</v>
      </c>
      <c r="S782" s="7">
        <f t="shared" si="4"/>
        <v>1.003289432</v>
      </c>
      <c r="T782" s="7">
        <f t="shared" si="13"/>
        <v>13.52562367</v>
      </c>
      <c r="U782" s="13">
        <f t="shared" si="5"/>
        <v>0.06890510254</v>
      </c>
      <c r="V782" s="13">
        <f t="shared" si="6"/>
        <v>0.0001781255407</v>
      </c>
      <c r="W782" s="13">
        <f t="shared" si="7"/>
        <v>0.068726977</v>
      </c>
      <c r="X782" s="13">
        <f t="shared" si="8"/>
        <v>-0.000004657902306</v>
      </c>
      <c r="Y782" s="14"/>
      <c r="Z782" s="30"/>
      <c r="AA782" s="30"/>
    </row>
    <row r="783" ht="12.75" customHeight="1">
      <c r="A783" s="4">
        <v>1935.07</v>
      </c>
      <c r="B783" s="5">
        <v>10.65</v>
      </c>
      <c r="C783" s="6">
        <v>0.44</v>
      </c>
      <c r="D783" s="6">
        <f t="shared" si="9"/>
        <v>0.97</v>
      </c>
      <c r="E783" s="5">
        <v>0.793333</v>
      </c>
      <c r="F783" s="5">
        <v>13.7</v>
      </c>
      <c r="G783" s="6">
        <f t="shared" si="10"/>
        <v>1935.541667</v>
      </c>
      <c r="H783" s="7">
        <f>H777*6/12+H789*6/12</f>
        <v>2.72</v>
      </c>
      <c r="I783" s="6">
        <f t="shared" si="1"/>
        <v>236.8653285</v>
      </c>
      <c r="J783" s="6">
        <f t="shared" si="2"/>
        <v>9.785985401</v>
      </c>
      <c r="K783" s="8">
        <f t="shared" si="11"/>
        <v>7164.572913</v>
      </c>
      <c r="L783" s="6">
        <f t="shared" si="12"/>
        <v>17.64442081</v>
      </c>
      <c r="M783" s="8">
        <f t="shared" si="3"/>
        <v>533.6987909</v>
      </c>
      <c r="N783" s="29">
        <f t="shared" si="14"/>
        <v>13.20213794</v>
      </c>
      <c r="O783" s="9"/>
      <c r="P783" s="10">
        <f t="shared" si="15"/>
        <v>18.01698951</v>
      </c>
      <c r="Q783" s="10"/>
      <c r="R783" s="31">
        <f t="shared" si="16"/>
        <v>0.0232537554</v>
      </c>
      <c r="S783" s="7">
        <f t="shared" si="4"/>
        <v>1.003280274</v>
      </c>
      <c r="T783" s="7">
        <f t="shared" si="13"/>
        <v>13.57011529</v>
      </c>
      <c r="U783" s="13">
        <f t="shared" si="5"/>
        <v>0.0612829319</v>
      </c>
      <c r="V783" s="13">
        <f t="shared" si="6"/>
        <v>0.0001734668087</v>
      </c>
      <c r="W783" s="13">
        <f t="shared" si="7"/>
        <v>0.06110946509</v>
      </c>
      <c r="X783" s="13">
        <f t="shared" si="8"/>
        <v>-0.000004895404739</v>
      </c>
      <c r="Y783" s="14"/>
      <c r="Z783" s="30"/>
      <c r="AA783" s="30"/>
    </row>
    <row r="784" ht="12.75" customHeight="1">
      <c r="A784" s="4">
        <v>1935.08</v>
      </c>
      <c r="B784" s="5">
        <v>11.37</v>
      </c>
      <c r="C784" s="6">
        <v>0.44</v>
      </c>
      <c r="D784" s="6">
        <f t="shared" si="9"/>
        <v>1.16</v>
      </c>
      <c r="E784" s="5">
        <v>0.776667</v>
      </c>
      <c r="F784" s="5">
        <v>13.7</v>
      </c>
      <c r="G784" s="6">
        <f t="shared" si="10"/>
        <v>1935.625</v>
      </c>
      <c r="H784" s="7">
        <f>H777*5/12+H789*7/12</f>
        <v>2.708333333</v>
      </c>
      <c r="I784" s="6">
        <f t="shared" si="1"/>
        <v>252.8787591</v>
      </c>
      <c r="J784" s="6">
        <f t="shared" si="2"/>
        <v>9.785985401</v>
      </c>
      <c r="K784" s="8">
        <f t="shared" si="11"/>
        <v>7673.605167</v>
      </c>
      <c r="L784" s="6">
        <f t="shared" si="12"/>
        <v>17.27375437</v>
      </c>
      <c r="M784" s="8">
        <f t="shared" si="3"/>
        <v>524.1720232</v>
      </c>
      <c r="N784" s="29">
        <f t="shared" si="14"/>
        <v>14.10505685</v>
      </c>
      <c r="O784" s="9"/>
      <c r="P784" s="10">
        <f t="shared" si="15"/>
        <v>19.21922654</v>
      </c>
      <c r="Q784" s="10"/>
      <c r="R784" s="31">
        <f t="shared" si="16"/>
        <v>0.01852167375</v>
      </c>
      <c r="S784" s="7">
        <f t="shared" si="4"/>
        <v>1.003271115</v>
      </c>
      <c r="T784" s="7">
        <f t="shared" si="13"/>
        <v>13.61462898</v>
      </c>
      <c r="U784" s="13">
        <f t="shared" si="5"/>
        <v>0.05476787871</v>
      </c>
      <c r="V784" s="13">
        <f t="shared" si="6"/>
        <v>0.0001685705547</v>
      </c>
      <c r="W784" s="13">
        <f t="shared" si="7"/>
        <v>0.05459930815</v>
      </c>
      <c r="X784" s="13">
        <f t="shared" si="8"/>
        <v>-0.000005132860546</v>
      </c>
      <c r="Y784" s="14"/>
      <c r="Z784" s="30"/>
      <c r="AA784" s="30"/>
    </row>
    <row r="785" ht="12.75" customHeight="1">
      <c r="A785" s="4">
        <v>1935.09</v>
      </c>
      <c r="B785" s="5">
        <v>11.61</v>
      </c>
      <c r="C785" s="6">
        <v>0.44</v>
      </c>
      <c r="D785" s="6">
        <f t="shared" si="9"/>
        <v>0.68</v>
      </c>
      <c r="E785" s="5">
        <v>0.76</v>
      </c>
      <c r="F785" s="5">
        <v>13.7</v>
      </c>
      <c r="G785" s="6">
        <f t="shared" si="10"/>
        <v>1935.708333</v>
      </c>
      <c r="H785" s="7">
        <f>H777*4/12+H789*8/12</f>
        <v>2.696666667</v>
      </c>
      <c r="I785" s="6">
        <f t="shared" si="1"/>
        <v>258.2165693</v>
      </c>
      <c r="J785" s="6">
        <f t="shared" si="2"/>
        <v>9.785985401</v>
      </c>
      <c r="K785" s="8">
        <f t="shared" si="11"/>
        <v>7860.32731</v>
      </c>
      <c r="L785" s="6">
        <f t="shared" si="12"/>
        <v>16.90306569</v>
      </c>
      <c r="M785" s="8">
        <f t="shared" si="3"/>
        <v>514.5433898</v>
      </c>
      <c r="N785" s="29">
        <f t="shared" si="14"/>
        <v>14.4188917</v>
      </c>
      <c r="O785" s="9"/>
      <c r="P785" s="10">
        <f t="shared" si="15"/>
        <v>19.61552149</v>
      </c>
      <c r="Q785" s="10"/>
      <c r="R785" s="31">
        <f t="shared" si="16"/>
        <v>0.01709523905</v>
      </c>
      <c r="S785" s="7">
        <f t="shared" si="4"/>
        <v>1.003261958</v>
      </c>
      <c r="T785" s="7">
        <f t="shared" si="13"/>
        <v>13.65916401</v>
      </c>
      <c r="U785" s="13">
        <f t="shared" si="5"/>
        <v>0.05955795285</v>
      </c>
      <c r="V785" s="13">
        <f t="shared" si="6"/>
        <v>0.0001634368289</v>
      </c>
      <c r="W785" s="13">
        <f t="shared" si="7"/>
        <v>0.05939451602</v>
      </c>
      <c r="X785" s="13">
        <f t="shared" si="8"/>
        <v>-0.000005370269656</v>
      </c>
      <c r="Y785" s="14"/>
      <c r="Z785" s="30"/>
      <c r="AA785" s="30"/>
    </row>
    <row r="786" ht="12.75" customHeight="1">
      <c r="A786" s="4">
        <v>1935.1</v>
      </c>
      <c r="B786" s="5">
        <v>11.92</v>
      </c>
      <c r="C786" s="6">
        <v>0.45</v>
      </c>
      <c r="D786" s="6">
        <f t="shared" si="9"/>
        <v>0.76</v>
      </c>
      <c r="E786" s="5">
        <v>0.76</v>
      </c>
      <c r="F786" s="5">
        <v>13.7</v>
      </c>
      <c r="G786" s="6">
        <f t="shared" si="10"/>
        <v>1935.791667</v>
      </c>
      <c r="H786" s="7">
        <f>H777*3/12+H789*9/12</f>
        <v>2.685</v>
      </c>
      <c r="I786" s="6">
        <f t="shared" si="1"/>
        <v>265.1112409</v>
      </c>
      <c r="J786" s="6">
        <f t="shared" si="2"/>
        <v>10.00839416</v>
      </c>
      <c r="K786" s="8">
        <f t="shared" si="11"/>
        <v>8095.595504</v>
      </c>
      <c r="L786" s="6">
        <f t="shared" si="12"/>
        <v>16.90306569</v>
      </c>
      <c r="M786" s="8">
        <f t="shared" si="3"/>
        <v>516.1621295</v>
      </c>
      <c r="N786" s="29">
        <f t="shared" si="14"/>
        <v>14.82623263</v>
      </c>
      <c r="O786" s="9"/>
      <c r="P786" s="10">
        <f t="shared" si="15"/>
        <v>20.13776492</v>
      </c>
      <c r="Q786" s="10"/>
      <c r="R786" s="31">
        <f t="shared" si="16"/>
        <v>0.01530646538</v>
      </c>
      <c r="S786" s="7">
        <f t="shared" si="4"/>
        <v>1.0032528</v>
      </c>
      <c r="T786" s="7">
        <f t="shared" si="13"/>
        <v>13.70371962</v>
      </c>
      <c r="U786" s="13">
        <f t="shared" si="5"/>
        <v>0.06111217938</v>
      </c>
      <c r="V786" s="13">
        <f t="shared" si="6"/>
        <v>0.0001580656816</v>
      </c>
      <c r="W786" s="13">
        <f t="shared" si="7"/>
        <v>0.0609541137</v>
      </c>
      <c r="X786" s="13">
        <f t="shared" si="8"/>
        <v>-0.000005607631998</v>
      </c>
      <c r="Y786" s="14"/>
      <c r="Z786" s="30"/>
      <c r="AA786" s="30"/>
    </row>
    <row r="787" ht="12.75" customHeight="1">
      <c r="A787" s="4">
        <v>1935.11</v>
      </c>
      <c r="B787" s="5">
        <v>13.04</v>
      </c>
      <c r="C787" s="6">
        <v>0.46</v>
      </c>
      <c r="D787" s="6">
        <f t="shared" si="9"/>
        <v>1.58</v>
      </c>
      <c r="E787" s="5">
        <v>0.76</v>
      </c>
      <c r="F787" s="5">
        <v>13.8</v>
      </c>
      <c r="G787" s="6">
        <f t="shared" si="10"/>
        <v>1935.875</v>
      </c>
      <c r="H787" s="7">
        <f>H777*2/12+H789*10/12</f>
        <v>2.673333333</v>
      </c>
      <c r="I787" s="6">
        <f t="shared" si="1"/>
        <v>287.9194203</v>
      </c>
      <c r="J787" s="6">
        <f t="shared" si="2"/>
        <v>10.15666667</v>
      </c>
      <c r="K787" s="8">
        <f t="shared" si="11"/>
        <v>8817.925558</v>
      </c>
      <c r="L787" s="6">
        <f t="shared" si="12"/>
        <v>16.78057971</v>
      </c>
      <c r="M787" s="8">
        <f t="shared" si="3"/>
        <v>513.9281767</v>
      </c>
      <c r="N787" s="29">
        <f t="shared" si="14"/>
        <v>16.12960516</v>
      </c>
      <c r="O787" s="9"/>
      <c r="P787" s="10">
        <f t="shared" si="15"/>
        <v>21.86806017</v>
      </c>
      <c r="Q787" s="10"/>
      <c r="R787" s="31">
        <f t="shared" si="16"/>
        <v>0.009044033083</v>
      </c>
      <c r="S787" s="7">
        <f t="shared" si="4"/>
        <v>1.003243643</v>
      </c>
      <c r="T787" s="7">
        <f t="shared" si="13"/>
        <v>13.64866976</v>
      </c>
      <c r="U787" s="13">
        <f t="shared" si="5"/>
        <v>0.0558155469</v>
      </c>
      <c r="V787" s="13">
        <f t="shared" si="6"/>
        <v>0.0008801085441</v>
      </c>
      <c r="W787" s="13">
        <f t="shared" si="7"/>
        <v>0.05493543835</v>
      </c>
      <c r="X787" s="13">
        <f t="shared" si="8"/>
        <v>-0.000005844947501</v>
      </c>
      <c r="Y787" s="14"/>
      <c r="Z787" s="30"/>
      <c r="AA787" s="30"/>
    </row>
    <row r="788" ht="12.75" customHeight="1">
      <c r="A788" s="4">
        <v>1935.12</v>
      </c>
      <c r="B788" s="5">
        <v>13.04</v>
      </c>
      <c r="C788" s="6">
        <v>0.47</v>
      </c>
      <c r="D788" s="6">
        <f t="shared" si="9"/>
        <v>0.47</v>
      </c>
      <c r="E788" s="5">
        <v>0.76</v>
      </c>
      <c r="F788" s="5">
        <v>13.8</v>
      </c>
      <c r="G788" s="6">
        <f t="shared" si="10"/>
        <v>1935.958333</v>
      </c>
      <c r="H788" s="7">
        <f>H777*1/12+H789*11/12</f>
        <v>2.661666667</v>
      </c>
      <c r="I788" s="6">
        <f t="shared" si="1"/>
        <v>287.9194203</v>
      </c>
      <c r="J788" s="6">
        <f t="shared" si="2"/>
        <v>10.37746377</v>
      </c>
      <c r="K788" s="8">
        <f t="shared" si="11"/>
        <v>8844.410892</v>
      </c>
      <c r="L788" s="6">
        <f t="shared" si="12"/>
        <v>16.78057971</v>
      </c>
      <c r="M788" s="8">
        <f t="shared" si="3"/>
        <v>515.4718004</v>
      </c>
      <c r="N788" s="29">
        <f t="shared" si="14"/>
        <v>16.15919271</v>
      </c>
      <c r="O788" s="9"/>
      <c r="P788" s="10">
        <f t="shared" si="15"/>
        <v>21.86991308</v>
      </c>
      <c r="Q788" s="10"/>
      <c r="R788" s="31">
        <f t="shared" si="16"/>
        <v>0.009589829642</v>
      </c>
      <c r="S788" s="7">
        <f t="shared" si="4"/>
        <v>1.003234487</v>
      </c>
      <c r="T788" s="7">
        <f t="shared" si="13"/>
        <v>13.69294117</v>
      </c>
      <c r="U788" s="13">
        <f t="shared" si="5"/>
        <v>0.05703418686</v>
      </c>
      <c r="V788" s="13">
        <f t="shared" si="6"/>
        <v>0.0003229630714</v>
      </c>
      <c r="W788" s="13">
        <f t="shared" si="7"/>
        <v>0.05671122379</v>
      </c>
      <c r="X788" s="13">
        <f t="shared" si="8"/>
        <v>-0.000006082216093</v>
      </c>
      <c r="Y788" s="14"/>
      <c r="Z788" s="30"/>
      <c r="AA788" s="30"/>
    </row>
    <row r="789" ht="12.75" customHeight="1">
      <c r="A789" s="4">
        <v>1936.01</v>
      </c>
      <c r="B789" s="5">
        <v>13.76</v>
      </c>
      <c r="C789" s="6">
        <v>0.48</v>
      </c>
      <c r="D789" s="6">
        <f t="shared" si="9"/>
        <v>1.2</v>
      </c>
      <c r="E789" s="5">
        <v>0.77</v>
      </c>
      <c r="F789" s="5">
        <v>13.8</v>
      </c>
      <c r="G789" s="6">
        <f t="shared" si="10"/>
        <v>1936.041667</v>
      </c>
      <c r="H789" s="7">
        <v>2.65</v>
      </c>
      <c r="I789" s="6">
        <f t="shared" si="1"/>
        <v>303.8168116</v>
      </c>
      <c r="J789" s="6">
        <f t="shared" si="2"/>
        <v>10.59826087</v>
      </c>
      <c r="K789" s="8">
        <f t="shared" si="11"/>
        <v>9359.882692</v>
      </c>
      <c r="L789" s="6">
        <f t="shared" si="12"/>
        <v>17.00137681</v>
      </c>
      <c r="M789" s="8">
        <f t="shared" si="3"/>
        <v>523.7725053</v>
      </c>
      <c r="N789" s="29">
        <f t="shared" si="14"/>
        <v>17.08735985</v>
      </c>
      <c r="O789" s="9"/>
      <c r="P789" s="10">
        <f t="shared" si="15"/>
        <v>23.0822907</v>
      </c>
      <c r="Q789" s="10"/>
      <c r="R789" s="31">
        <f t="shared" si="16"/>
        <v>0.006345008355</v>
      </c>
      <c r="S789" s="7">
        <f t="shared" si="4"/>
        <v>1.001990553</v>
      </c>
      <c r="T789" s="7">
        <f t="shared" si="13"/>
        <v>13.73723081</v>
      </c>
      <c r="U789" s="13">
        <f t="shared" si="5"/>
        <v>0.05549989227</v>
      </c>
      <c r="V789" s="13">
        <f t="shared" si="6"/>
        <v>0.0003168788909</v>
      </c>
      <c r="W789" s="13">
        <f t="shared" si="7"/>
        <v>0.05518301338</v>
      </c>
      <c r="X789" s="13">
        <f t="shared" si="8"/>
        <v>-0.00006097226142</v>
      </c>
      <c r="Y789" s="14"/>
      <c r="Z789" s="30"/>
      <c r="AA789" s="30"/>
    </row>
    <row r="790" ht="12.75" customHeight="1">
      <c r="A790" s="4">
        <v>1936.02</v>
      </c>
      <c r="B790" s="5">
        <v>14.55</v>
      </c>
      <c r="C790" s="6">
        <v>0.49</v>
      </c>
      <c r="D790" s="6">
        <f t="shared" si="9"/>
        <v>1.28</v>
      </c>
      <c r="E790" s="5">
        <v>0.78</v>
      </c>
      <c r="F790" s="5">
        <v>13.8</v>
      </c>
      <c r="G790" s="6">
        <f t="shared" si="10"/>
        <v>1936.125</v>
      </c>
      <c r="H790" s="7">
        <f>H789*11/12+H801*1/12</f>
        <v>2.6525</v>
      </c>
      <c r="I790" s="6">
        <f t="shared" si="1"/>
        <v>321.2597826</v>
      </c>
      <c r="J790" s="6">
        <f t="shared" si="2"/>
        <v>10.81905797</v>
      </c>
      <c r="K790" s="8">
        <f t="shared" si="11"/>
        <v>9925.035493</v>
      </c>
      <c r="L790" s="6">
        <f t="shared" si="12"/>
        <v>17.22217391</v>
      </c>
      <c r="M790" s="8">
        <f t="shared" si="3"/>
        <v>532.0637584</v>
      </c>
      <c r="N790" s="29">
        <f t="shared" si="14"/>
        <v>18.10453646</v>
      </c>
      <c r="O790" s="9"/>
      <c r="P790" s="10">
        <f t="shared" si="15"/>
        <v>24.40681643</v>
      </c>
      <c r="Q790" s="10"/>
      <c r="R790" s="31">
        <f t="shared" si="16"/>
        <v>0.003031991832</v>
      </c>
      <c r="S790" s="7">
        <f t="shared" si="4"/>
        <v>1.001992662</v>
      </c>
      <c r="T790" s="7">
        <f t="shared" si="13"/>
        <v>13.76457549</v>
      </c>
      <c r="U790" s="13">
        <f t="shared" si="5"/>
        <v>0.0505247614</v>
      </c>
      <c r="V790" s="13">
        <f t="shared" si="6"/>
        <v>0.0008071457232</v>
      </c>
      <c r="W790" s="13">
        <f t="shared" si="7"/>
        <v>0.04971761568</v>
      </c>
      <c r="X790" s="13">
        <f t="shared" si="8"/>
        <v>-0.00006075600068</v>
      </c>
      <c r="Y790" s="14"/>
      <c r="Z790" s="30"/>
      <c r="AA790" s="30"/>
    </row>
    <row r="791" ht="12.75" customHeight="1">
      <c r="A791" s="4">
        <v>1936.03</v>
      </c>
      <c r="B791" s="5">
        <v>14.86</v>
      </c>
      <c r="C791" s="6">
        <v>0.5</v>
      </c>
      <c r="D791" s="6">
        <f t="shared" si="9"/>
        <v>0.81</v>
      </c>
      <c r="E791" s="5">
        <v>0.79</v>
      </c>
      <c r="F791" s="5">
        <v>13.7</v>
      </c>
      <c r="G791" s="6">
        <f t="shared" si="10"/>
        <v>1936.208333</v>
      </c>
      <c r="H791" s="7">
        <f>H789*10/12+H801*2/12</f>
        <v>2.655</v>
      </c>
      <c r="I791" s="6">
        <f t="shared" si="1"/>
        <v>330.4994161</v>
      </c>
      <c r="J791" s="6">
        <f t="shared" si="2"/>
        <v>11.12043796</v>
      </c>
      <c r="K791" s="8">
        <f t="shared" si="11"/>
        <v>10239.11543</v>
      </c>
      <c r="L791" s="6">
        <f t="shared" si="12"/>
        <v>17.57029197</v>
      </c>
      <c r="M791" s="8">
        <f t="shared" si="3"/>
        <v>544.3405914</v>
      </c>
      <c r="N791" s="29">
        <f t="shared" si="14"/>
        <v>18.6604782</v>
      </c>
      <c r="O791" s="9"/>
      <c r="P791" s="10">
        <f t="shared" si="15"/>
        <v>25.10458582</v>
      </c>
      <c r="Q791" s="10"/>
      <c r="R791" s="31">
        <f t="shared" si="16"/>
        <v>0.001198664129</v>
      </c>
      <c r="S791" s="7">
        <f t="shared" si="4"/>
        <v>1.001994771</v>
      </c>
      <c r="T791" s="7">
        <f t="shared" si="13"/>
        <v>13.8926752</v>
      </c>
      <c r="U791" s="13">
        <f t="shared" si="5"/>
        <v>0.04327438101</v>
      </c>
      <c r="V791" s="13">
        <f t="shared" si="6"/>
        <v>-0.001079542655</v>
      </c>
      <c r="W791" s="13">
        <f t="shared" si="7"/>
        <v>0.04435392367</v>
      </c>
      <c r="X791" s="13">
        <f t="shared" si="8"/>
        <v>-0.00006053974437</v>
      </c>
      <c r="Y791" s="14"/>
      <c r="Z791" s="30"/>
      <c r="AA791" s="30"/>
    </row>
    <row r="792" ht="12.75" customHeight="1">
      <c r="A792" s="4">
        <v>1936.04</v>
      </c>
      <c r="B792" s="5">
        <v>14.88</v>
      </c>
      <c r="C792" s="6">
        <v>0.516667</v>
      </c>
      <c r="D792" s="6">
        <f t="shared" si="9"/>
        <v>0.536667</v>
      </c>
      <c r="E792" s="5">
        <v>0.82</v>
      </c>
      <c r="F792" s="5">
        <v>13.7</v>
      </c>
      <c r="G792" s="6">
        <f t="shared" si="10"/>
        <v>1936.291667</v>
      </c>
      <c r="H792" s="7">
        <f>H789*9/12+H801*3/12</f>
        <v>2.6575</v>
      </c>
      <c r="I792" s="6">
        <f t="shared" si="1"/>
        <v>330.9442336</v>
      </c>
      <c r="J792" s="6">
        <f t="shared" si="2"/>
        <v>11.49112664</v>
      </c>
      <c r="K792" s="8">
        <f t="shared" si="11"/>
        <v>10282.56317</v>
      </c>
      <c r="L792" s="6">
        <f t="shared" si="12"/>
        <v>18.23751825</v>
      </c>
      <c r="M792" s="8">
        <f t="shared" si="3"/>
        <v>566.6466261</v>
      </c>
      <c r="N792" s="29">
        <f t="shared" si="14"/>
        <v>18.71899967</v>
      </c>
      <c r="O792" s="9"/>
      <c r="P792" s="10">
        <f t="shared" si="15"/>
        <v>25.13235183</v>
      </c>
      <c r="Q792" s="10"/>
      <c r="R792" s="31">
        <f t="shared" si="16"/>
        <v>0.0004605313201</v>
      </c>
      <c r="S792" s="7">
        <f t="shared" si="4"/>
        <v>1.001996881</v>
      </c>
      <c r="T792" s="7">
        <f t="shared" si="13"/>
        <v>13.92038791</v>
      </c>
      <c r="U792" s="13">
        <f t="shared" si="5"/>
        <v>0.04911388216</v>
      </c>
      <c r="V792" s="13">
        <f t="shared" si="6"/>
        <v>-0.001684207962</v>
      </c>
      <c r="W792" s="13">
        <f t="shared" si="7"/>
        <v>0.05079809012</v>
      </c>
      <c r="X792" s="13">
        <f t="shared" si="8"/>
        <v>-0.00006032349248</v>
      </c>
      <c r="Y792" s="14"/>
      <c r="Z792" s="30"/>
      <c r="AA792" s="30"/>
    </row>
    <row r="793" ht="12.75" customHeight="1">
      <c r="A793" s="4">
        <v>1936.05</v>
      </c>
      <c r="B793" s="5">
        <v>14.09</v>
      </c>
      <c r="C793" s="6">
        <v>0.533333</v>
      </c>
      <c r="D793" s="6">
        <f t="shared" si="9"/>
        <v>-0.256667</v>
      </c>
      <c r="E793" s="5">
        <v>0.85</v>
      </c>
      <c r="F793" s="5">
        <v>13.7</v>
      </c>
      <c r="G793" s="6">
        <f t="shared" si="10"/>
        <v>1936.375</v>
      </c>
      <c r="H793" s="7">
        <f>H789*8/12+H801*4/12</f>
        <v>2.66</v>
      </c>
      <c r="I793" s="6">
        <f t="shared" si="1"/>
        <v>313.3739416</v>
      </c>
      <c r="J793" s="6">
        <f t="shared" si="2"/>
        <v>11.86179307</v>
      </c>
      <c r="K793" s="8">
        <f t="shared" si="11"/>
        <v>9767.36005</v>
      </c>
      <c r="L793" s="6">
        <f t="shared" si="12"/>
        <v>18.90474453</v>
      </c>
      <c r="M793" s="8">
        <f t="shared" si="3"/>
        <v>589.2303791</v>
      </c>
      <c r="N793" s="29">
        <f t="shared" si="14"/>
        <v>17.75019252</v>
      </c>
      <c r="O793" s="9"/>
      <c r="P793" s="10">
        <f t="shared" si="15"/>
        <v>23.78763741</v>
      </c>
      <c r="Q793" s="10"/>
      <c r="R793" s="31">
        <f t="shared" si="16"/>
        <v>0.003896886536</v>
      </c>
      <c r="S793" s="7">
        <f t="shared" si="4"/>
        <v>1.00199899</v>
      </c>
      <c r="T793" s="7">
        <f t="shared" si="13"/>
        <v>13.94818526</v>
      </c>
      <c r="U793" s="13">
        <f t="shared" si="5"/>
        <v>0.05449388162</v>
      </c>
      <c r="V793" s="13">
        <f t="shared" si="6"/>
        <v>-0.002285344508</v>
      </c>
      <c r="W793" s="13">
        <f t="shared" si="7"/>
        <v>0.05677922613</v>
      </c>
      <c r="X793" s="13">
        <f t="shared" si="8"/>
        <v>-0.00006010724502</v>
      </c>
      <c r="Y793" s="14"/>
      <c r="Z793" s="30"/>
      <c r="AA793" s="30"/>
    </row>
    <row r="794" ht="12.75" customHeight="1">
      <c r="A794" s="4">
        <v>1936.06</v>
      </c>
      <c r="B794" s="5">
        <v>14.69</v>
      </c>
      <c r="C794" s="6">
        <v>0.55</v>
      </c>
      <c r="D794" s="6">
        <f t="shared" si="9"/>
        <v>1.15</v>
      </c>
      <c r="E794" s="5">
        <v>0.88</v>
      </c>
      <c r="F794" s="5">
        <v>13.8</v>
      </c>
      <c r="G794" s="6">
        <f t="shared" si="10"/>
        <v>1936.458333</v>
      </c>
      <c r="H794" s="7">
        <f>H789*7/12+H801*5/12</f>
        <v>2.6625</v>
      </c>
      <c r="I794" s="6">
        <f t="shared" si="1"/>
        <v>324.350942</v>
      </c>
      <c r="J794" s="6">
        <f t="shared" si="2"/>
        <v>12.14384058</v>
      </c>
      <c r="K794" s="8">
        <f t="shared" si="11"/>
        <v>10141.03743</v>
      </c>
      <c r="L794" s="6">
        <f t="shared" si="12"/>
        <v>19.43014493</v>
      </c>
      <c r="M794" s="8">
        <f t="shared" si="3"/>
        <v>607.4957753</v>
      </c>
      <c r="N794" s="29">
        <f t="shared" si="14"/>
        <v>18.39300107</v>
      </c>
      <c r="O794" s="9"/>
      <c r="P794" s="10">
        <f t="shared" si="15"/>
        <v>24.60018864</v>
      </c>
      <c r="Q794" s="10"/>
      <c r="R794" s="31">
        <f t="shared" si="16"/>
        <v>0.00316109417</v>
      </c>
      <c r="S794" s="7">
        <f t="shared" si="4"/>
        <v>1.002001099</v>
      </c>
      <c r="T794" s="7">
        <f t="shared" si="13"/>
        <v>13.87479169</v>
      </c>
      <c r="U794" s="13">
        <f t="shared" si="5"/>
        <v>0.04905732523</v>
      </c>
      <c r="V794" s="13">
        <f t="shared" si="6"/>
        <v>-0.002692441051</v>
      </c>
      <c r="W794" s="13">
        <f t="shared" si="7"/>
        <v>0.05174976628</v>
      </c>
      <c r="X794" s="13">
        <f t="shared" si="8"/>
        <v>-0.00005989100198</v>
      </c>
      <c r="Y794" s="14"/>
      <c r="Z794" s="30"/>
      <c r="AA794" s="30"/>
    </row>
    <row r="795" ht="12.75" customHeight="1">
      <c r="A795" s="4">
        <v>1936.07</v>
      </c>
      <c r="B795" s="5">
        <v>15.56</v>
      </c>
      <c r="C795" s="6">
        <v>0.57</v>
      </c>
      <c r="D795" s="6">
        <f t="shared" si="9"/>
        <v>1.44</v>
      </c>
      <c r="E795" s="5">
        <v>0.9</v>
      </c>
      <c r="F795" s="5">
        <v>13.9</v>
      </c>
      <c r="G795" s="6">
        <f t="shared" si="10"/>
        <v>1936.541667</v>
      </c>
      <c r="H795" s="7">
        <f>H789*6/12+H801*6/12</f>
        <v>2.665</v>
      </c>
      <c r="I795" s="6">
        <f t="shared" si="1"/>
        <v>341.0886331</v>
      </c>
      <c r="J795" s="6">
        <f t="shared" si="2"/>
        <v>12.49489209</v>
      </c>
      <c r="K795" s="8">
        <f t="shared" si="11"/>
        <v>10696.90699</v>
      </c>
      <c r="L795" s="6">
        <f t="shared" si="12"/>
        <v>19.72877698</v>
      </c>
      <c r="M795" s="8">
        <f t="shared" si="3"/>
        <v>618.7157001</v>
      </c>
      <c r="N795" s="29">
        <f t="shared" si="14"/>
        <v>19.36046451</v>
      </c>
      <c r="O795" s="9"/>
      <c r="P795" s="10">
        <f t="shared" si="15"/>
        <v>25.83897713</v>
      </c>
      <c r="Q795" s="10"/>
      <c r="R795" s="31">
        <f t="shared" si="16"/>
        <v>0.002233642936</v>
      </c>
      <c r="S795" s="7">
        <f t="shared" si="4"/>
        <v>1.002003208</v>
      </c>
      <c r="T795" s="7">
        <f t="shared" si="13"/>
        <v>13.80253813</v>
      </c>
      <c r="U795" s="13">
        <f t="shared" si="5"/>
        <v>0.03485433857</v>
      </c>
      <c r="V795" s="13">
        <f t="shared" si="6"/>
        <v>-0.007719829439</v>
      </c>
      <c r="W795" s="13">
        <f t="shared" si="7"/>
        <v>0.04257416801</v>
      </c>
      <c r="X795" s="13">
        <f t="shared" si="8"/>
        <v>-0.00005967476337</v>
      </c>
      <c r="Y795" s="14"/>
      <c r="Z795" s="30"/>
      <c r="AA795" s="30"/>
    </row>
    <row r="796" ht="12.75" customHeight="1">
      <c r="A796" s="4">
        <v>1936.08</v>
      </c>
      <c r="B796" s="5">
        <v>15.87</v>
      </c>
      <c r="C796" s="6">
        <v>0.59</v>
      </c>
      <c r="D796" s="6">
        <f t="shared" si="9"/>
        <v>0.9</v>
      </c>
      <c r="E796" s="5">
        <v>0.92</v>
      </c>
      <c r="F796" s="5">
        <v>14.0</v>
      </c>
      <c r="G796" s="6">
        <f t="shared" si="10"/>
        <v>1936.625</v>
      </c>
      <c r="H796" s="7">
        <f>H789*5/12+H801*7/12</f>
        <v>2.6675</v>
      </c>
      <c r="I796" s="6">
        <f t="shared" si="1"/>
        <v>345.3992143</v>
      </c>
      <c r="J796" s="6">
        <f t="shared" si="2"/>
        <v>12.84092857</v>
      </c>
      <c r="K796" s="8">
        <f t="shared" si="11"/>
        <v>10865.65024</v>
      </c>
      <c r="L796" s="6">
        <f t="shared" si="12"/>
        <v>20.02314286</v>
      </c>
      <c r="M796" s="8">
        <f t="shared" si="3"/>
        <v>629.8927676</v>
      </c>
      <c r="N796" s="29">
        <f t="shared" si="14"/>
        <v>19.62306016</v>
      </c>
      <c r="O796" s="9"/>
      <c r="P796" s="10">
        <f t="shared" si="15"/>
        <v>26.1333908</v>
      </c>
      <c r="Q796" s="10"/>
      <c r="R796" s="31">
        <f t="shared" si="16"/>
        <v>0.00277880182</v>
      </c>
      <c r="S796" s="7">
        <f t="shared" si="4"/>
        <v>1.002005318</v>
      </c>
      <c r="T796" s="7">
        <f t="shared" si="13"/>
        <v>13.73140044</v>
      </c>
      <c r="U796" s="13">
        <f t="shared" si="5"/>
        <v>0.02948646008</v>
      </c>
      <c r="V796" s="13">
        <f t="shared" si="6"/>
        <v>-0.009051462469</v>
      </c>
      <c r="W796" s="13">
        <f t="shared" si="7"/>
        <v>0.03853792255</v>
      </c>
      <c r="X796" s="13">
        <f t="shared" si="8"/>
        <v>-0.00005945852918</v>
      </c>
      <c r="Y796" s="14"/>
      <c r="Z796" s="30"/>
      <c r="AA796" s="30"/>
    </row>
    <row r="797" ht="12.75" customHeight="1">
      <c r="A797" s="4">
        <v>1936.09</v>
      </c>
      <c r="B797" s="5">
        <v>16.05</v>
      </c>
      <c r="C797" s="6">
        <v>0.61</v>
      </c>
      <c r="D797" s="6">
        <f t="shared" si="9"/>
        <v>0.79</v>
      </c>
      <c r="E797" s="5">
        <v>0.94</v>
      </c>
      <c r="F797" s="5">
        <v>14.0</v>
      </c>
      <c r="G797" s="6">
        <f t="shared" si="10"/>
        <v>1936.708333</v>
      </c>
      <c r="H797" s="7">
        <f>H789*4/12+H801*8/12</f>
        <v>2.67</v>
      </c>
      <c r="I797" s="6">
        <f t="shared" si="1"/>
        <v>349.3167857</v>
      </c>
      <c r="J797" s="6">
        <f t="shared" si="2"/>
        <v>13.27621429</v>
      </c>
      <c r="K797" s="8">
        <f t="shared" si="11"/>
        <v>11023.69399</v>
      </c>
      <c r="L797" s="6">
        <f t="shared" si="12"/>
        <v>20.45842857</v>
      </c>
      <c r="M797" s="8">
        <f t="shared" si="3"/>
        <v>645.6244454</v>
      </c>
      <c r="N797" s="29">
        <f t="shared" si="14"/>
        <v>19.86202424</v>
      </c>
      <c r="O797" s="9"/>
      <c r="P797" s="10">
        <f t="shared" si="15"/>
        <v>26.39571021</v>
      </c>
      <c r="Q797" s="10"/>
      <c r="R797" s="31">
        <f t="shared" si="16"/>
        <v>0.001580104129</v>
      </c>
      <c r="S797" s="7">
        <f t="shared" si="4"/>
        <v>1.002007427</v>
      </c>
      <c r="T797" s="7">
        <f t="shared" si="13"/>
        <v>13.75893626</v>
      </c>
      <c r="U797" s="13">
        <f t="shared" si="5"/>
        <v>0.01111926703</v>
      </c>
      <c r="V797" s="13">
        <f t="shared" si="6"/>
        <v>-0.01008615588</v>
      </c>
      <c r="W797" s="13">
        <f t="shared" si="7"/>
        <v>0.02120542291</v>
      </c>
      <c r="X797" s="13">
        <f t="shared" si="8"/>
        <v>-0.0000592422994</v>
      </c>
      <c r="Y797" s="14"/>
      <c r="Z797" s="30"/>
      <c r="AA797" s="30"/>
    </row>
    <row r="798" ht="12.75" customHeight="1">
      <c r="A798" s="4">
        <v>1936.1</v>
      </c>
      <c r="B798" s="5">
        <v>16.89</v>
      </c>
      <c r="C798" s="6">
        <v>0.646667</v>
      </c>
      <c r="D798" s="6">
        <f t="shared" si="9"/>
        <v>1.486667</v>
      </c>
      <c r="E798" s="5">
        <v>0.966667</v>
      </c>
      <c r="F798" s="5">
        <v>14.0</v>
      </c>
      <c r="G798" s="6">
        <f t="shared" si="10"/>
        <v>1936.791667</v>
      </c>
      <c r="H798" s="7">
        <f>H789*3/12+H801*9/12</f>
        <v>2.6725</v>
      </c>
      <c r="I798" s="6">
        <f t="shared" si="1"/>
        <v>367.5987857</v>
      </c>
      <c r="J798" s="6">
        <f t="shared" si="2"/>
        <v>14.07424535</v>
      </c>
      <c r="K798" s="8">
        <f t="shared" si="11"/>
        <v>11637.64775</v>
      </c>
      <c r="L798" s="6">
        <f t="shared" si="12"/>
        <v>21.03881678</v>
      </c>
      <c r="M798" s="8">
        <f t="shared" si="3"/>
        <v>666.0586168</v>
      </c>
      <c r="N798" s="29">
        <f t="shared" si="14"/>
        <v>20.91309185</v>
      </c>
      <c r="O798" s="9"/>
      <c r="P798" s="10">
        <f t="shared" si="15"/>
        <v>27.73333727</v>
      </c>
      <c r="Q798" s="10"/>
      <c r="R798" s="31">
        <f t="shared" si="16"/>
        <v>-0.001532363678</v>
      </c>
      <c r="S798" s="7">
        <f t="shared" si="4"/>
        <v>1.002009536</v>
      </c>
      <c r="T798" s="7">
        <f t="shared" si="13"/>
        <v>13.78655632</v>
      </c>
      <c r="U798" s="13">
        <f t="shared" si="5"/>
        <v>0.001811800466</v>
      </c>
      <c r="V798" s="13">
        <f t="shared" si="6"/>
        <v>-0.012065045</v>
      </c>
      <c r="W798" s="13">
        <f t="shared" si="7"/>
        <v>0.01387684546</v>
      </c>
      <c r="X798" s="13">
        <f t="shared" si="8"/>
        <v>-0.00005902607405</v>
      </c>
      <c r="Y798" s="14"/>
      <c r="Z798" s="30"/>
      <c r="AA798" s="30"/>
    </row>
    <row r="799" ht="12.75" customHeight="1">
      <c r="A799" s="4">
        <v>1936.11</v>
      </c>
      <c r="B799" s="5">
        <v>17.36</v>
      </c>
      <c r="C799" s="6">
        <v>0.683333</v>
      </c>
      <c r="D799" s="6">
        <f t="shared" si="9"/>
        <v>1.153333</v>
      </c>
      <c r="E799" s="5">
        <v>0.993333</v>
      </c>
      <c r="F799" s="5">
        <v>14.0</v>
      </c>
      <c r="G799" s="6">
        <f t="shared" si="10"/>
        <v>1936.875</v>
      </c>
      <c r="H799" s="7">
        <f>H789*2/12+H801*10/12</f>
        <v>2.675</v>
      </c>
      <c r="I799" s="6">
        <f t="shared" si="1"/>
        <v>377.828</v>
      </c>
      <c r="J799" s="6">
        <f t="shared" si="2"/>
        <v>14.87225465</v>
      </c>
      <c r="K799" s="8">
        <f t="shared" si="11"/>
        <v>12000.72611</v>
      </c>
      <c r="L799" s="6">
        <f t="shared" si="12"/>
        <v>21.61918322</v>
      </c>
      <c r="M799" s="8">
        <f t="shared" si="3"/>
        <v>686.6772621</v>
      </c>
      <c r="N799" s="29">
        <f t="shared" si="14"/>
        <v>21.49976534</v>
      </c>
      <c r="O799" s="9"/>
      <c r="P799" s="10">
        <f t="shared" si="15"/>
        <v>28.45147494</v>
      </c>
      <c r="Q799" s="10"/>
      <c r="R799" s="31">
        <f t="shared" si="16"/>
        <v>-0.003415763908</v>
      </c>
      <c r="S799" s="7">
        <f t="shared" si="4"/>
        <v>1.002011646</v>
      </c>
      <c r="T799" s="7">
        <f t="shared" si="13"/>
        <v>13.8142609</v>
      </c>
      <c r="U799" s="13">
        <f t="shared" si="5"/>
        <v>-0.003640204485</v>
      </c>
      <c r="V799" s="13">
        <f t="shared" si="6"/>
        <v>-0.01446718472</v>
      </c>
      <c r="W799" s="13">
        <f t="shared" si="7"/>
        <v>0.01082698023</v>
      </c>
      <c r="X799" s="13">
        <f t="shared" si="8"/>
        <v>-0.00005880985311</v>
      </c>
      <c r="Y799" s="14"/>
      <c r="Z799" s="30"/>
      <c r="AA799" s="30"/>
    </row>
    <row r="800" ht="12.75" customHeight="1">
      <c r="A800" s="4">
        <v>1936.12</v>
      </c>
      <c r="B800" s="5">
        <v>17.06</v>
      </c>
      <c r="C800" s="6">
        <v>0.72</v>
      </c>
      <c r="D800" s="6">
        <f t="shared" si="9"/>
        <v>0.42</v>
      </c>
      <c r="E800" s="5">
        <v>1.02</v>
      </c>
      <c r="F800" s="5">
        <v>14.0</v>
      </c>
      <c r="G800" s="6">
        <f t="shared" si="10"/>
        <v>1936.958333</v>
      </c>
      <c r="H800" s="7">
        <f>H789*1/12+H801*11/12</f>
        <v>2.6775</v>
      </c>
      <c r="I800" s="6">
        <f t="shared" si="1"/>
        <v>371.2987143</v>
      </c>
      <c r="J800" s="6">
        <f t="shared" si="2"/>
        <v>15.67028571</v>
      </c>
      <c r="K800" s="8">
        <f t="shared" si="11"/>
        <v>11834.81745</v>
      </c>
      <c r="L800" s="6">
        <f t="shared" si="12"/>
        <v>22.19957143</v>
      </c>
      <c r="M800" s="8">
        <f t="shared" si="3"/>
        <v>707.5916649</v>
      </c>
      <c r="N800" s="29">
        <f t="shared" si="14"/>
        <v>21.12566355</v>
      </c>
      <c r="O800" s="9"/>
      <c r="P800" s="10">
        <f t="shared" si="15"/>
        <v>27.90276108</v>
      </c>
      <c r="Q800" s="10"/>
      <c r="R800" s="31">
        <f t="shared" si="16"/>
        <v>-0.002617108203</v>
      </c>
      <c r="S800" s="7">
        <f t="shared" si="4"/>
        <v>1.002013755</v>
      </c>
      <c r="T800" s="7">
        <f t="shared" si="13"/>
        <v>13.8420503</v>
      </c>
      <c r="U800" s="13">
        <f t="shared" si="5"/>
        <v>0.0001522594739</v>
      </c>
      <c r="V800" s="13">
        <f t="shared" si="6"/>
        <v>-0.01544572475</v>
      </c>
      <c r="W800" s="13">
        <f t="shared" si="7"/>
        <v>0.01559798422</v>
      </c>
      <c r="X800" s="13">
        <f t="shared" si="8"/>
        <v>-0.00005859363659</v>
      </c>
      <c r="Y800" s="14"/>
      <c r="Z800" s="30"/>
      <c r="AA800" s="30"/>
    </row>
    <row r="801" ht="12.75" customHeight="1">
      <c r="A801" s="4">
        <v>1937.01</v>
      </c>
      <c r="B801" s="5">
        <v>17.59</v>
      </c>
      <c r="C801" s="6">
        <v>0.73</v>
      </c>
      <c r="D801" s="6">
        <f t="shared" si="9"/>
        <v>1.26</v>
      </c>
      <c r="E801" s="5">
        <v>1.05</v>
      </c>
      <c r="F801" s="5">
        <v>14.1</v>
      </c>
      <c r="G801" s="6">
        <f t="shared" si="10"/>
        <v>1937.041667</v>
      </c>
      <c r="H801" s="7">
        <v>2.68</v>
      </c>
      <c r="I801" s="6">
        <f t="shared" si="1"/>
        <v>380.1186525</v>
      </c>
      <c r="J801" s="6">
        <f t="shared" si="2"/>
        <v>15.77524823</v>
      </c>
      <c r="K801" s="8">
        <f t="shared" si="11"/>
        <v>12157.84701</v>
      </c>
      <c r="L801" s="6">
        <f t="shared" si="12"/>
        <v>22.69042553</v>
      </c>
      <c r="M801" s="8">
        <f t="shared" si="3"/>
        <v>725.7384512</v>
      </c>
      <c r="N801" s="29">
        <f t="shared" si="14"/>
        <v>21.61874158</v>
      </c>
      <c r="O801" s="9"/>
      <c r="P801" s="10">
        <f t="shared" si="15"/>
        <v>28.49563793</v>
      </c>
      <c r="Q801" s="10"/>
      <c r="R801" s="31">
        <f t="shared" si="16"/>
        <v>-0.001914781797</v>
      </c>
      <c r="S801" s="7">
        <f t="shared" si="4"/>
        <v>1.003103729</v>
      </c>
      <c r="T801" s="7">
        <f t="shared" si="13"/>
        <v>13.77155653</v>
      </c>
      <c r="U801" s="13">
        <f t="shared" si="5"/>
        <v>-0.00162191339</v>
      </c>
      <c r="V801" s="13">
        <f t="shared" si="6"/>
        <v>-0.01480245167</v>
      </c>
      <c r="W801" s="13">
        <f t="shared" si="7"/>
        <v>0.01318053828</v>
      </c>
      <c r="X801" s="13">
        <f t="shared" si="8"/>
        <v>-0.0002628744338</v>
      </c>
      <c r="Y801" s="14"/>
      <c r="Z801" s="30"/>
      <c r="AA801" s="30"/>
    </row>
    <row r="802" ht="12.75" customHeight="1">
      <c r="A802" s="4">
        <v>1937.02</v>
      </c>
      <c r="B802" s="5">
        <v>18.11</v>
      </c>
      <c r="C802" s="6">
        <v>0.74</v>
      </c>
      <c r="D802" s="6">
        <f t="shared" si="9"/>
        <v>1.26</v>
      </c>
      <c r="E802" s="5">
        <v>1.08</v>
      </c>
      <c r="F802" s="5">
        <v>14.1</v>
      </c>
      <c r="G802" s="6">
        <f t="shared" si="10"/>
        <v>1937.125</v>
      </c>
      <c r="H802" s="7">
        <f>H801*11/12+H813*1/12</f>
        <v>2.67</v>
      </c>
      <c r="I802" s="6">
        <f t="shared" si="1"/>
        <v>391.3558156</v>
      </c>
      <c r="J802" s="6">
        <f t="shared" si="2"/>
        <v>15.99134752</v>
      </c>
      <c r="K802" s="8">
        <f t="shared" si="11"/>
        <v>12559.88307</v>
      </c>
      <c r="L802" s="6">
        <f t="shared" si="12"/>
        <v>23.3387234</v>
      </c>
      <c r="M802" s="8">
        <f t="shared" si="3"/>
        <v>749.0156662</v>
      </c>
      <c r="N802" s="29">
        <f t="shared" si="14"/>
        <v>22.24422155</v>
      </c>
      <c r="O802" s="9"/>
      <c r="P802" s="10">
        <f t="shared" si="15"/>
        <v>29.25692844</v>
      </c>
      <c r="Q802" s="10"/>
      <c r="R802" s="31">
        <f t="shared" si="16"/>
        <v>-0.002554466583</v>
      </c>
      <c r="S802" s="7">
        <f t="shared" si="4"/>
        <v>1.003095811</v>
      </c>
      <c r="T802" s="7">
        <f t="shared" si="13"/>
        <v>13.81429971</v>
      </c>
      <c r="U802" s="13">
        <f t="shared" si="5"/>
        <v>-0.0006933345052</v>
      </c>
      <c r="V802" s="13">
        <f t="shared" si="6"/>
        <v>-0.01506143492</v>
      </c>
      <c r="W802" s="13">
        <f t="shared" si="7"/>
        <v>0.01436810041</v>
      </c>
      <c r="X802" s="13">
        <f t="shared" si="8"/>
        <v>-0.0002606600509</v>
      </c>
      <c r="Y802" s="14"/>
      <c r="Z802" s="30"/>
      <c r="AA802" s="30"/>
    </row>
    <row r="803" ht="12.75" customHeight="1">
      <c r="A803" s="4">
        <v>1937.03</v>
      </c>
      <c r="B803" s="5">
        <v>18.09</v>
      </c>
      <c r="C803" s="6">
        <v>0.75</v>
      </c>
      <c r="D803" s="6">
        <f t="shared" si="9"/>
        <v>0.73</v>
      </c>
      <c r="E803" s="5">
        <v>1.11</v>
      </c>
      <c r="F803" s="5">
        <v>14.2</v>
      </c>
      <c r="G803" s="6">
        <f t="shared" si="10"/>
        <v>1937.208333</v>
      </c>
      <c r="H803" s="7">
        <f>H801*10/12+H813*2/12</f>
        <v>2.66</v>
      </c>
      <c r="I803" s="6">
        <f t="shared" si="1"/>
        <v>388.1706338</v>
      </c>
      <c r="J803" s="6">
        <f t="shared" si="2"/>
        <v>16.09330986</v>
      </c>
      <c r="K803" s="8">
        <f t="shared" si="11"/>
        <v>12500.70077</v>
      </c>
      <c r="L803" s="6">
        <f t="shared" si="12"/>
        <v>23.81809859</v>
      </c>
      <c r="M803" s="8">
        <f t="shared" si="3"/>
        <v>767.0413408</v>
      </c>
      <c r="N803" s="29">
        <f t="shared" si="14"/>
        <v>22.04219702</v>
      </c>
      <c r="O803" s="9"/>
      <c r="P803" s="10">
        <f t="shared" si="15"/>
        <v>28.92836199</v>
      </c>
      <c r="Q803" s="10"/>
      <c r="R803" s="31">
        <f t="shared" si="16"/>
        <v>-0.0007852409874</v>
      </c>
      <c r="S803" s="7">
        <f t="shared" si="4"/>
        <v>1.003087894</v>
      </c>
      <c r="T803" s="7">
        <f t="shared" si="13"/>
        <v>13.7594812</v>
      </c>
      <c r="U803" s="13">
        <f t="shared" si="5"/>
        <v>-0.005787775138</v>
      </c>
      <c r="V803" s="13">
        <f t="shared" si="6"/>
        <v>-0.0164367752</v>
      </c>
      <c r="W803" s="13">
        <f t="shared" si="7"/>
        <v>0.01064900006</v>
      </c>
      <c r="X803" s="13">
        <f t="shared" si="8"/>
        <v>-0.0002584458155</v>
      </c>
      <c r="Y803" s="14"/>
      <c r="Z803" s="30"/>
      <c r="AA803" s="30"/>
    </row>
    <row r="804" ht="12.75" customHeight="1">
      <c r="A804" s="4">
        <v>1937.04</v>
      </c>
      <c r="B804" s="5">
        <v>17.01</v>
      </c>
      <c r="C804" s="6">
        <v>0.78</v>
      </c>
      <c r="D804" s="6">
        <f t="shared" si="9"/>
        <v>-0.3</v>
      </c>
      <c r="E804" s="5">
        <v>1.13</v>
      </c>
      <c r="F804" s="5">
        <v>14.3</v>
      </c>
      <c r="G804" s="6">
        <f t="shared" si="10"/>
        <v>1937.291667</v>
      </c>
      <c r="H804" s="7">
        <f>H801*9/12+H813*3/12</f>
        <v>2.65</v>
      </c>
      <c r="I804" s="6">
        <f t="shared" si="1"/>
        <v>362.4438462</v>
      </c>
      <c r="J804" s="6">
        <f t="shared" si="2"/>
        <v>16.62</v>
      </c>
      <c r="K804" s="8">
        <f t="shared" si="11"/>
        <v>11716.79447</v>
      </c>
      <c r="L804" s="6">
        <f t="shared" si="12"/>
        <v>24.07769231</v>
      </c>
      <c r="M804" s="8">
        <f t="shared" si="3"/>
        <v>778.3643596</v>
      </c>
      <c r="N804" s="29">
        <f t="shared" si="14"/>
        <v>20.55657946</v>
      </c>
      <c r="O804" s="9"/>
      <c r="P804" s="10">
        <f t="shared" si="15"/>
        <v>26.92894687</v>
      </c>
      <c r="Q804" s="10"/>
      <c r="R804" s="31">
        <f t="shared" si="16"/>
        <v>0.003281733524</v>
      </c>
      <c r="S804" s="7">
        <f t="shared" si="4"/>
        <v>1.003079976</v>
      </c>
      <c r="T804" s="7">
        <f t="shared" si="13"/>
        <v>13.70545175</v>
      </c>
      <c r="U804" s="13">
        <f t="shared" si="5"/>
        <v>-0.002671058564</v>
      </c>
      <c r="V804" s="13">
        <f t="shared" si="6"/>
        <v>-0.01600068656</v>
      </c>
      <c r="W804" s="13">
        <f t="shared" si="7"/>
        <v>0.013329628</v>
      </c>
      <c r="X804" s="13">
        <f t="shared" si="8"/>
        <v>-0.0002562317275</v>
      </c>
      <c r="Y804" s="14"/>
      <c r="Z804" s="30"/>
      <c r="AA804" s="30"/>
    </row>
    <row r="805" ht="12.75" customHeight="1">
      <c r="A805" s="4">
        <v>1937.05</v>
      </c>
      <c r="B805" s="5">
        <v>16.25</v>
      </c>
      <c r="C805" s="6">
        <v>0.81</v>
      </c>
      <c r="D805" s="6">
        <f t="shared" si="9"/>
        <v>0.05</v>
      </c>
      <c r="E805" s="5">
        <v>1.15</v>
      </c>
      <c r="F805" s="5">
        <v>14.4</v>
      </c>
      <c r="G805" s="6">
        <f t="shared" si="10"/>
        <v>1937.375</v>
      </c>
      <c r="H805" s="7">
        <f>H801*8/12+H813*4/12</f>
        <v>2.64</v>
      </c>
      <c r="I805" s="6">
        <f t="shared" si="1"/>
        <v>343.8454861</v>
      </c>
      <c r="J805" s="6">
        <f t="shared" si="2"/>
        <v>17.139375</v>
      </c>
      <c r="K805" s="8">
        <f t="shared" si="11"/>
        <v>11161.73391</v>
      </c>
      <c r="L805" s="6">
        <f t="shared" si="12"/>
        <v>24.33368056</v>
      </c>
      <c r="M805" s="8">
        <f t="shared" si="3"/>
        <v>789.9073231</v>
      </c>
      <c r="N805" s="29">
        <f t="shared" si="14"/>
        <v>19.47417469</v>
      </c>
      <c r="O805" s="9"/>
      <c r="P805" s="10">
        <f t="shared" si="15"/>
        <v>25.47260247</v>
      </c>
      <c r="Q805" s="10"/>
      <c r="R805" s="31">
        <f t="shared" si="16"/>
        <v>0.00620379651</v>
      </c>
      <c r="S805" s="7">
        <f t="shared" si="4"/>
        <v>1.003072059</v>
      </c>
      <c r="T805" s="7">
        <f t="shared" si="13"/>
        <v>13.65219433</v>
      </c>
      <c r="U805" s="13">
        <f t="shared" si="5"/>
        <v>0.0008149910267</v>
      </c>
      <c r="V805" s="13">
        <f t="shared" si="6"/>
        <v>-0.01556703861</v>
      </c>
      <c r="W805" s="13">
        <f t="shared" si="7"/>
        <v>0.01638202963</v>
      </c>
      <c r="X805" s="13">
        <f t="shared" si="8"/>
        <v>-0.000254017787</v>
      </c>
      <c r="Y805" s="14"/>
      <c r="Z805" s="30"/>
      <c r="AA805" s="30"/>
    </row>
    <row r="806" ht="12.75" customHeight="1">
      <c r="A806" s="4">
        <v>1937.06</v>
      </c>
      <c r="B806" s="5">
        <v>15.64</v>
      </c>
      <c r="C806" s="6">
        <v>0.84</v>
      </c>
      <c r="D806" s="6">
        <f t="shared" si="9"/>
        <v>0.23</v>
      </c>
      <c r="E806" s="5">
        <v>1.17</v>
      </c>
      <c r="F806" s="5">
        <v>14.4</v>
      </c>
      <c r="G806" s="6">
        <f t="shared" si="10"/>
        <v>1937.458333</v>
      </c>
      <c r="H806" s="7">
        <f>H801*7/12+H813*5/12</f>
        <v>2.63</v>
      </c>
      <c r="I806" s="6">
        <f t="shared" si="1"/>
        <v>330.9380556</v>
      </c>
      <c r="J806" s="6">
        <f t="shared" si="2"/>
        <v>17.77416667</v>
      </c>
      <c r="K806" s="8">
        <f t="shared" si="11"/>
        <v>10790.82091</v>
      </c>
      <c r="L806" s="6">
        <f t="shared" si="12"/>
        <v>24.756875</v>
      </c>
      <c r="M806" s="8">
        <f t="shared" si="3"/>
        <v>807.2417177</v>
      </c>
      <c r="N806" s="29">
        <f t="shared" si="14"/>
        <v>18.71165996</v>
      </c>
      <c r="O806" s="9"/>
      <c r="P806" s="10">
        <f t="shared" si="15"/>
        <v>24.4465635</v>
      </c>
      <c r="Q806" s="10"/>
      <c r="R806" s="31">
        <f t="shared" si="16"/>
        <v>0.007275546932</v>
      </c>
      <c r="S806" s="7">
        <f t="shared" si="4"/>
        <v>1.003064142</v>
      </c>
      <c r="T806" s="7">
        <f t="shared" si="13"/>
        <v>13.69413467</v>
      </c>
      <c r="U806" s="13">
        <f t="shared" si="5"/>
        <v>0.007620720745</v>
      </c>
      <c r="V806" s="13">
        <f t="shared" si="6"/>
        <v>-0.01626537564</v>
      </c>
      <c r="W806" s="13">
        <f t="shared" si="7"/>
        <v>0.02388609638</v>
      </c>
      <c r="X806" s="13">
        <f t="shared" si="8"/>
        <v>-0.0002518039936</v>
      </c>
      <c r="Y806" s="14"/>
      <c r="Z806" s="30"/>
      <c r="AA806" s="30"/>
    </row>
    <row r="807" ht="12.75" customHeight="1">
      <c r="A807" s="4">
        <v>1937.07</v>
      </c>
      <c r="B807" s="5">
        <v>16.57</v>
      </c>
      <c r="C807" s="6">
        <v>0.816667</v>
      </c>
      <c r="D807" s="6">
        <f t="shared" si="9"/>
        <v>1.746667</v>
      </c>
      <c r="E807" s="5">
        <v>1.18667</v>
      </c>
      <c r="F807" s="5">
        <v>14.5</v>
      </c>
      <c r="G807" s="6">
        <f t="shared" si="10"/>
        <v>1937.541667</v>
      </c>
      <c r="H807" s="7">
        <f>H801*6/12+H813*6/12</f>
        <v>2.62</v>
      </c>
      <c r="I807" s="6">
        <f t="shared" si="1"/>
        <v>348.1985517</v>
      </c>
      <c r="J807" s="6">
        <f t="shared" si="2"/>
        <v>17.16127137</v>
      </c>
      <c r="K807" s="8">
        <f t="shared" si="11"/>
        <v>11400.26107</v>
      </c>
      <c r="L807" s="6">
        <f t="shared" si="12"/>
        <v>24.93643786</v>
      </c>
      <c r="M807" s="8">
        <f t="shared" si="3"/>
        <v>816.4361979</v>
      </c>
      <c r="N807" s="29">
        <f t="shared" si="14"/>
        <v>19.64672328</v>
      </c>
      <c r="O807" s="9"/>
      <c r="P807" s="10">
        <f t="shared" si="15"/>
        <v>25.62875609</v>
      </c>
      <c r="Q807" s="10"/>
      <c r="R807" s="31">
        <f t="shared" si="16"/>
        <v>0.007198237783</v>
      </c>
      <c r="S807" s="7">
        <f t="shared" si="4"/>
        <v>1.003056226</v>
      </c>
      <c r="T807" s="7">
        <f t="shared" si="13"/>
        <v>13.64136376</v>
      </c>
      <c r="U807" s="13">
        <f t="shared" si="5"/>
        <v>0.007706732972</v>
      </c>
      <c r="V807" s="13">
        <f t="shared" si="6"/>
        <v>-0.01672248463</v>
      </c>
      <c r="W807" s="13">
        <f t="shared" si="7"/>
        <v>0.02442921761</v>
      </c>
      <c r="X807" s="13">
        <f t="shared" si="8"/>
        <v>-0.0002495903473</v>
      </c>
      <c r="Y807" s="14"/>
      <c r="Z807" s="30"/>
      <c r="AA807" s="30"/>
    </row>
    <row r="808" ht="12.75" customHeight="1">
      <c r="A808" s="4">
        <v>1937.08</v>
      </c>
      <c r="B808" s="5">
        <v>16.74</v>
      </c>
      <c r="C808" s="6">
        <v>0.793333</v>
      </c>
      <c r="D808" s="6">
        <f t="shared" si="9"/>
        <v>0.963333</v>
      </c>
      <c r="E808" s="5">
        <v>1.20333</v>
      </c>
      <c r="F808" s="5">
        <v>14.5</v>
      </c>
      <c r="G808" s="6">
        <f t="shared" si="10"/>
        <v>1937.625</v>
      </c>
      <c r="H808" s="7">
        <f>H801*5/12+H813*7/12</f>
        <v>2.61</v>
      </c>
      <c r="I808" s="6">
        <f t="shared" si="1"/>
        <v>351.7708966</v>
      </c>
      <c r="J808" s="6">
        <f t="shared" si="2"/>
        <v>16.67093552</v>
      </c>
      <c r="K808" s="8">
        <f t="shared" si="11"/>
        <v>11562.70693</v>
      </c>
      <c r="L808" s="6">
        <f t="shared" si="12"/>
        <v>25.28652766</v>
      </c>
      <c r="M808" s="8">
        <f t="shared" si="3"/>
        <v>831.1679888</v>
      </c>
      <c r="N808" s="29">
        <f t="shared" si="14"/>
        <v>19.80698258</v>
      </c>
      <c r="O808" s="9"/>
      <c r="P808" s="10">
        <f t="shared" si="15"/>
        <v>25.79355196</v>
      </c>
      <c r="Q808" s="10"/>
      <c r="R808" s="31">
        <f t="shared" si="16"/>
        <v>0.007456142262</v>
      </c>
      <c r="S808" s="7">
        <f t="shared" si="4"/>
        <v>1.003048309</v>
      </c>
      <c r="T808" s="7">
        <f t="shared" si="13"/>
        <v>13.68305484</v>
      </c>
      <c r="U808" s="13">
        <f t="shared" si="5"/>
        <v>0.003359865817</v>
      </c>
      <c r="V808" s="13">
        <f t="shared" si="6"/>
        <v>-0.01828654199</v>
      </c>
      <c r="W808" s="13">
        <f t="shared" si="7"/>
        <v>0.02164640781</v>
      </c>
      <c r="X808" s="13">
        <f t="shared" si="8"/>
        <v>-0.0002473768481</v>
      </c>
      <c r="Y808" s="14"/>
      <c r="Z808" s="30"/>
      <c r="AA808" s="30"/>
    </row>
    <row r="809" ht="12.75" customHeight="1">
      <c r="A809" s="4">
        <v>1937.09</v>
      </c>
      <c r="B809" s="5">
        <v>14.37</v>
      </c>
      <c r="C809" s="6">
        <v>0.77</v>
      </c>
      <c r="D809" s="6">
        <f t="shared" si="9"/>
        <v>-1.6</v>
      </c>
      <c r="E809" s="5">
        <v>1.22</v>
      </c>
      <c r="F809" s="5">
        <v>14.6</v>
      </c>
      <c r="G809" s="6">
        <f t="shared" si="10"/>
        <v>1937.708333</v>
      </c>
      <c r="H809" s="7">
        <f>H801*4/12+H813*8/12</f>
        <v>2.6</v>
      </c>
      <c r="I809" s="6">
        <f t="shared" si="1"/>
        <v>299.8999315</v>
      </c>
      <c r="J809" s="6">
        <f t="shared" si="2"/>
        <v>16.06979452</v>
      </c>
      <c r="K809" s="8">
        <f t="shared" si="11"/>
        <v>9901.726506</v>
      </c>
      <c r="L809" s="6">
        <f t="shared" si="12"/>
        <v>25.46123288</v>
      </c>
      <c r="M809" s="8">
        <f t="shared" si="3"/>
        <v>840.6476226</v>
      </c>
      <c r="N809" s="29">
        <f t="shared" si="14"/>
        <v>16.84788286</v>
      </c>
      <c r="O809" s="9"/>
      <c r="P809" s="10">
        <f t="shared" si="15"/>
        <v>21.91340053</v>
      </c>
      <c r="Q809" s="10"/>
      <c r="R809" s="31">
        <f t="shared" si="16"/>
        <v>0.01652929551</v>
      </c>
      <c r="S809" s="7">
        <f t="shared" si="4"/>
        <v>1.003040393</v>
      </c>
      <c r="T809" s="7">
        <f t="shared" si="13"/>
        <v>13.63075979</v>
      </c>
      <c r="U809" s="13">
        <f t="shared" si="5"/>
        <v>0.01458405986</v>
      </c>
      <c r="V809" s="13">
        <f t="shared" si="6"/>
        <v>-0.0200108881</v>
      </c>
      <c r="W809" s="13">
        <f t="shared" si="7"/>
        <v>0.03459494797</v>
      </c>
      <c r="X809" s="13">
        <f t="shared" si="8"/>
        <v>-0.0002451634957</v>
      </c>
      <c r="Y809" s="14"/>
      <c r="Z809" s="30"/>
      <c r="AA809" s="30"/>
    </row>
    <row r="810" ht="12.75" customHeight="1">
      <c r="A810" s="4">
        <v>1937.1</v>
      </c>
      <c r="B810" s="5">
        <v>12.28</v>
      </c>
      <c r="C810" s="6">
        <v>0.78</v>
      </c>
      <c r="D810" s="6">
        <f t="shared" si="9"/>
        <v>-1.31</v>
      </c>
      <c r="E810" s="5">
        <v>1.19</v>
      </c>
      <c r="F810" s="5">
        <v>14.6</v>
      </c>
      <c r="G810" s="6">
        <f t="shared" si="10"/>
        <v>1937.791667</v>
      </c>
      <c r="H810" s="7">
        <f>H801*3/12+H813*9/12</f>
        <v>2.59</v>
      </c>
      <c r="I810" s="6">
        <f t="shared" si="1"/>
        <v>256.2819178</v>
      </c>
      <c r="J810" s="6">
        <f t="shared" si="2"/>
        <v>16.27849315</v>
      </c>
      <c r="K810" s="8">
        <f t="shared" si="11"/>
        <v>8506.389264</v>
      </c>
      <c r="L810" s="6">
        <f t="shared" si="12"/>
        <v>24.83513699</v>
      </c>
      <c r="M810" s="8">
        <f t="shared" si="3"/>
        <v>824.3162234</v>
      </c>
      <c r="N810" s="29">
        <f t="shared" si="14"/>
        <v>14.36165957</v>
      </c>
      <c r="O810" s="9"/>
      <c r="P810" s="10">
        <f t="shared" si="15"/>
        <v>18.67277487</v>
      </c>
      <c r="Q810" s="10"/>
      <c r="R810" s="31">
        <f t="shared" si="16"/>
        <v>0.0263379832</v>
      </c>
      <c r="S810" s="7">
        <f t="shared" si="4"/>
        <v>1.003032478</v>
      </c>
      <c r="T810" s="7">
        <f t="shared" si="13"/>
        <v>13.67220266</v>
      </c>
      <c r="U810" s="13">
        <f t="shared" si="5"/>
        <v>0.03319787215</v>
      </c>
      <c r="V810" s="13">
        <f t="shared" si="6"/>
        <v>-0.02025114566</v>
      </c>
      <c r="W810" s="13">
        <f t="shared" si="7"/>
        <v>0.05344901781</v>
      </c>
      <c r="X810" s="13">
        <f t="shared" si="8"/>
        <v>-0.00024295029</v>
      </c>
      <c r="Y810" s="14"/>
      <c r="Z810" s="30"/>
      <c r="AA810" s="30"/>
    </row>
    <row r="811" ht="12.75" customHeight="1">
      <c r="A811" s="4">
        <v>1937.11</v>
      </c>
      <c r="B811" s="5">
        <v>11.2</v>
      </c>
      <c r="C811" s="6">
        <v>0.79</v>
      </c>
      <c r="D811" s="6">
        <f t="shared" si="9"/>
        <v>-0.29</v>
      </c>
      <c r="E811" s="5">
        <v>1.16</v>
      </c>
      <c r="F811" s="5">
        <v>14.5</v>
      </c>
      <c r="G811" s="6">
        <f t="shared" si="10"/>
        <v>1937.875</v>
      </c>
      <c r="H811" s="7">
        <f>H801*2/12+H813*10/12</f>
        <v>2.58</v>
      </c>
      <c r="I811" s="6">
        <f t="shared" si="1"/>
        <v>235.3544828</v>
      </c>
      <c r="J811" s="6">
        <f t="shared" si="2"/>
        <v>16.60089655</v>
      </c>
      <c r="K811" s="8">
        <f t="shared" si="11"/>
        <v>7857.693082</v>
      </c>
      <c r="L811" s="6">
        <f t="shared" si="12"/>
        <v>24.376</v>
      </c>
      <c r="M811" s="8">
        <f t="shared" si="3"/>
        <v>813.8324978</v>
      </c>
      <c r="N811" s="29">
        <f t="shared" si="14"/>
        <v>13.15811917</v>
      </c>
      <c r="O811" s="9"/>
      <c r="P811" s="10">
        <f t="shared" si="15"/>
        <v>17.11371804</v>
      </c>
      <c r="Q811" s="10"/>
      <c r="R811" s="31">
        <f t="shared" si="16"/>
        <v>0.03269786862</v>
      </c>
      <c r="S811" s="7">
        <f t="shared" si="4"/>
        <v>1.003024562</v>
      </c>
      <c r="T811" s="7">
        <f t="shared" si="13"/>
        <v>13.80824029</v>
      </c>
      <c r="U811" s="13">
        <f t="shared" si="5"/>
        <v>0.04022158912</v>
      </c>
      <c r="V811" s="13">
        <f t="shared" si="6"/>
        <v>-0.02158671767</v>
      </c>
      <c r="W811" s="13">
        <f t="shared" si="7"/>
        <v>0.06180830679</v>
      </c>
      <c r="X811" s="13">
        <f t="shared" si="8"/>
        <v>-0.000240737231</v>
      </c>
      <c r="Y811" s="14"/>
      <c r="Z811" s="30"/>
      <c r="AA811" s="30"/>
    </row>
    <row r="812" ht="12.75" customHeight="1">
      <c r="A812" s="4">
        <v>1937.12</v>
      </c>
      <c r="B812" s="5">
        <v>11.02</v>
      </c>
      <c r="C812" s="6">
        <v>0.8</v>
      </c>
      <c r="D812" s="6">
        <f t="shared" si="9"/>
        <v>0.62</v>
      </c>
      <c r="E812" s="5">
        <v>1.13</v>
      </c>
      <c r="F812" s="5">
        <v>14.4</v>
      </c>
      <c r="G812" s="6">
        <f t="shared" si="10"/>
        <v>1937.958333</v>
      </c>
      <c r="H812" s="7">
        <f>H801*1/12+H813*11/12</f>
        <v>2.57</v>
      </c>
      <c r="I812" s="6">
        <f t="shared" si="1"/>
        <v>233.1801389</v>
      </c>
      <c r="J812" s="6">
        <f t="shared" si="2"/>
        <v>16.92777778</v>
      </c>
      <c r="K812" s="8">
        <f t="shared" si="11"/>
        <v>7832.195855</v>
      </c>
      <c r="L812" s="6">
        <f t="shared" si="12"/>
        <v>23.91048611</v>
      </c>
      <c r="M812" s="8">
        <f t="shared" si="3"/>
        <v>803.1199017</v>
      </c>
      <c r="N812" s="29">
        <f t="shared" si="14"/>
        <v>13.00848303</v>
      </c>
      <c r="O812" s="9"/>
      <c r="P812" s="10">
        <f t="shared" si="15"/>
        <v>16.928806</v>
      </c>
      <c r="Q812" s="10"/>
      <c r="R812" s="31">
        <f t="shared" si="16"/>
        <v>0.03299238138</v>
      </c>
      <c r="S812" s="7">
        <f t="shared" si="4"/>
        <v>1.003016647</v>
      </c>
      <c r="T812" s="7">
        <f t="shared" si="13"/>
        <v>13.94618476</v>
      </c>
      <c r="U812" s="13">
        <f t="shared" si="5"/>
        <v>0.0380551288</v>
      </c>
      <c r="V812" s="13">
        <f t="shared" si="6"/>
        <v>-0.02375946205</v>
      </c>
      <c r="W812" s="13">
        <f t="shared" si="7"/>
        <v>0.06181459085</v>
      </c>
      <c r="X812" s="13">
        <f t="shared" si="8"/>
        <v>-0.0002385243186</v>
      </c>
      <c r="Y812" s="14"/>
      <c r="Z812" s="30"/>
      <c r="AA812" s="30"/>
    </row>
    <row r="813" ht="12.75" customHeight="1">
      <c r="A813" s="4">
        <v>1938.01</v>
      </c>
      <c r="B813" s="5">
        <v>11.31</v>
      </c>
      <c r="C813" s="6">
        <v>0.793333</v>
      </c>
      <c r="D813" s="6">
        <f t="shared" si="9"/>
        <v>1.083333</v>
      </c>
      <c r="E813" s="5">
        <v>1.07667</v>
      </c>
      <c r="F813" s="5">
        <v>14.2</v>
      </c>
      <c r="G813" s="6">
        <f t="shared" si="10"/>
        <v>1938.041667</v>
      </c>
      <c r="H813" s="7">
        <v>2.56</v>
      </c>
      <c r="I813" s="6">
        <f t="shared" si="1"/>
        <v>242.6871127</v>
      </c>
      <c r="J813" s="6">
        <f t="shared" si="2"/>
        <v>17.02313839</v>
      </c>
      <c r="K813" s="8">
        <f t="shared" si="11"/>
        <v>8199.170478</v>
      </c>
      <c r="L813" s="6">
        <f t="shared" si="12"/>
        <v>23.1029119</v>
      </c>
      <c r="M813" s="8">
        <f t="shared" si="3"/>
        <v>780.5305817</v>
      </c>
      <c r="N813" s="29">
        <f t="shared" si="14"/>
        <v>13.51146192</v>
      </c>
      <c r="O813" s="9"/>
      <c r="P813" s="10">
        <f t="shared" si="15"/>
        <v>17.59120205</v>
      </c>
      <c r="Q813" s="10"/>
      <c r="R813" s="31">
        <f t="shared" si="16"/>
        <v>0.02885846681</v>
      </c>
      <c r="S813" s="7">
        <f t="shared" si="4"/>
        <v>1.003592796</v>
      </c>
      <c r="T813" s="7">
        <f t="shared" si="13"/>
        <v>14.18527316</v>
      </c>
      <c r="U813" s="13">
        <f t="shared" si="5"/>
        <v>0.03110304712</v>
      </c>
      <c r="V813" s="13">
        <f t="shared" si="6"/>
        <v>-0.02659724341</v>
      </c>
      <c r="W813" s="13">
        <f t="shared" si="7"/>
        <v>0.05770029053</v>
      </c>
      <c r="X813" s="13">
        <f t="shared" si="8"/>
        <v>-0.00006036094682</v>
      </c>
      <c r="Y813" s="14"/>
      <c r="Z813" s="30"/>
      <c r="AA813" s="30"/>
    </row>
    <row r="814" ht="12.75" customHeight="1">
      <c r="A814" s="4">
        <v>1938.02</v>
      </c>
      <c r="B814" s="5">
        <v>11.04</v>
      </c>
      <c r="C814" s="6">
        <v>0.786667</v>
      </c>
      <c r="D814" s="6">
        <f t="shared" si="9"/>
        <v>0.516667</v>
      </c>
      <c r="E814" s="5">
        <v>1.02333</v>
      </c>
      <c r="F814" s="5">
        <v>14.1</v>
      </c>
      <c r="G814" s="6">
        <f t="shared" si="10"/>
        <v>1938.125</v>
      </c>
      <c r="H814" s="7">
        <f>H813*11/12+H825*1/12</f>
        <v>2.543333333</v>
      </c>
      <c r="I814" s="6">
        <f t="shared" si="1"/>
        <v>238.573617</v>
      </c>
      <c r="J814" s="6">
        <f t="shared" si="2"/>
        <v>16.99981808</v>
      </c>
      <c r="K814" s="8">
        <f t="shared" si="11"/>
        <v>8108.05775</v>
      </c>
      <c r="L814" s="6">
        <f t="shared" si="12"/>
        <v>22.11408872</v>
      </c>
      <c r="M814" s="8">
        <f t="shared" si="3"/>
        <v>751.5596682</v>
      </c>
      <c r="N814" s="29">
        <f t="shared" si="14"/>
        <v>13.26307624</v>
      </c>
      <c r="O814" s="9"/>
      <c r="P814" s="10">
        <f t="shared" si="15"/>
        <v>17.27813116</v>
      </c>
      <c r="Q814" s="10"/>
      <c r="R814" s="31">
        <f t="shared" si="16"/>
        <v>0.03085845814</v>
      </c>
      <c r="S814" s="7">
        <f t="shared" si="4"/>
        <v>1.003580071</v>
      </c>
      <c r="T814" s="7">
        <f t="shared" si="13"/>
        <v>14.33720418</v>
      </c>
      <c r="U814" s="13">
        <f t="shared" si="5"/>
        <v>0.02844246273</v>
      </c>
      <c r="V814" s="13">
        <f t="shared" si="6"/>
        <v>-0.02651899503</v>
      </c>
      <c r="W814" s="13">
        <f t="shared" si="7"/>
        <v>0.05496145776</v>
      </c>
      <c r="X814" s="13">
        <f t="shared" si="8"/>
        <v>-0.00005994371958</v>
      </c>
      <c r="Y814" s="14"/>
      <c r="Z814" s="30"/>
      <c r="AA814" s="30"/>
    </row>
    <row r="815" ht="12.75" customHeight="1">
      <c r="A815" s="4">
        <v>1938.03</v>
      </c>
      <c r="B815" s="5">
        <v>10.31</v>
      </c>
      <c r="C815" s="6">
        <v>0.78</v>
      </c>
      <c r="D815" s="6">
        <f t="shared" si="9"/>
        <v>0.05</v>
      </c>
      <c r="E815" s="5">
        <v>0.97</v>
      </c>
      <c r="F815" s="5">
        <v>14.1</v>
      </c>
      <c r="G815" s="6">
        <f t="shared" si="10"/>
        <v>1938.208333</v>
      </c>
      <c r="H815" s="7">
        <f>H813*10/12+H825*2/12</f>
        <v>2.526666667</v>
      </c>
      <c r="I815" s="6">
        <f t="shared" si="1"/>
        <v>222.7983688</v>
      </c>
      <c r="J815" s="6">
        <f t="shared" si="2"/>
        <v>16.85574468</v>
      </c>
      <c r="K815" s="8">
        <f t="shared" si="11"/>
        <v>7619.664779</v>
      </c>
      <c r="L815" s="6">
        <f t="shared" si="12"/>
        <v>20.96163121</v>
      </c>
      <c r="M815" s="8">
        <f t="shared" si="3"/>
        <v>716.8840771</v>
      </c>
      <c r="N815" s="29">
        <f t="shared" si="14"/>
        <v>12.37728623</v>
      </c>
      <c r="O815" s="9"/>
      <c r="P815" s="10">
        <f t="shared" si="15"/>
        <v>16.14061</v>
      </c>
      <c r="Q815" s="10"/>
      <c r="R815" s="31">
        <f t="shared" si="16"/>
        <v>0.03642098978</v>
      </c>
      <c r="S815" s="7">
        <f t="shared" si="4"/>
        <v>1.003567347</v>
      </c>
      <c r="T815" s="7">
        <f t="shared" si="13"/>
        <v>14.3885324</v>
      </c>
      <c r="U815" s="13">
        <f t="shared" si="5"/>
        <v>0.03726465851</v>
      </c>
      <c r="V815" s="13">
        <f t="shared" si="6"/>
        <v>-0.02616215434</v>
      </c>
      <c r="W815" s="13">
        <f t="shared" si="7"/>
        <v>0.06342681285</v>
      </c>
      <c r="X815" s="13">
        <f t="shared" si="8"/>
        <v>-0.00005952657513</v>
      </c>
      <c r="Y815" s="14"/>
      <c r="Z815" s="30"/>
      <c r="AA815" s="30"/>
    </row>
    <row r="816" ht="12.75" customHeight="1">
      <c r="A816" s="4">
        <v>1938.04</v>
      </c>
      <c r="B816" s="5">
        <v>9.89</v>
      </c>
      <c r="C816" s="6">
        <v>0.766667</v>
      </c>
      <c r="D816" s="6">
        <f t="shared" si="9"/>
        <v>0.346667</v>
      </c>
      <c r="E816" s="5">
        <v>0.903333</v>
      </c>
      <c r="F816" s="5">
        <v>14.2</v>
      </c>
      <c r="G816" s="6">
        <f t="shared" si="10"/>
        <v>1938.291667</v>
      </c>
      <c r="H816" s="7">
        <f>H813*9/12+H825*3/12</f>
        <v>2.51</v>
      </c>
      <c r="I816" s="6">
        <f t="shared" si="1"/>
        <v>212.2171127</v>
      </c>
      <c r="J816" s="6">
        <f t="shared" si="2"/>
        <v>16.45094612</v>
      </c>
      <c r="K816" s="8">
        <f t="shared" si="11"/>
        <v>7304.672646</v>
      </c>
      <c r="L816" s="6">
        <f t="shared" si="12"/>
        <v>19.3834905</v>
      </c>
      <c r="M816" s="8">
        <f t="shared" si="3"/>
        <v>667.1943231</v>
      </c>
      <c r="N816" s="29">
        <f t="shared" si="14"/>
        <v>11.78951772</v>
      </c>
      <c r="O816" s="9"/>
      <c r="P816" s="10">
        <f t="shared" si="15"/>
        <v>15.39361014</v>
      </c>
      <c r="Q816" s="10"/>
      <c r="R816" s="31">
        <f t="shared" si="16"/>
        <v>0.04130907318</v>
      </c>
      <c r="S816" s="7">
        <f t="shared" si="4"/>
        <v>1.003554625</v>
      </c>
      <c r="T816" s="7">
        <f t="shared" si="13"/>
        <v>14.33817213</v>
      </c>
      <c r="U816" s="13">
        <f t="shared" si="5"/>
        <v>0.0481048936</v>
      </c>
      <c r="V816" s="13">
        <f t="shared" si="6"/>
        <v>-0.02718197558</v>
      </c>
      <c r="W816" s="13">
        <f t="shared" si="7"/>
        <v>0.07528686918</v>
      </c>
      <c r="X816" s="13">
        <f t="shared" si="8"/>
        <v>-0.00005910951361</v>
      </c>
      <c r="Y816" s="14"/>
      <c r="Z816" s="30"/>
      <c r="AA816" s="30"/>
    </row>
    <row r="817" ht="12.75" customHeight="1">
      <c r="A817" s="4">
        <v>1938.05</v>
      </c>
      <c r="B817" s="5">
        <v>9.98</v>
      </c>
      <c r="C817" s="6">
        <v>0.753333</v>
      </c>
      <c r="D817" s="6">
        <f t="shared" si="9"/>
        <v>0.843333</v>
      </c>
      <c r="E817" s="5">
        <v>0.836667</v>
      </c>
      <c r="F817" s="5">
        <v>14.1</v>
      </c>
      <c r="G817" s="6">
        <f t="shared" si="10"/>
        <v>1938.375</v>
      </c>
      <c r="H817" s="7">
        <f>H813*8/12+H825*4/12</f>
        <v>2.493333333</v>
      </c>
      <c r="I817" s="6">
        <f t="shared" si="1"/>
        <v>215.6670922</v>
      </c>
      <c r="J817" s="6">
        <f t="shared" si="2"/>
        <v>16.2794727</v>
      </c>
      <c r="K817" s="8">
        <f t="shared" si="11"/>
        <v>7470.119511</v>
      </c>
      <c r="L817" s="6">
        <f t="shared" si="12"/>
        <v>18.08031453</v>
      </c>
      <c r="M817" s="8">
        <f t="shared" si="3"/>
        <v>626.2527536</v>
      </c>
      <c r="N817" s="29">
        <f t="shared" si="14"/>
        <v>11.99227593</v>
      </c>
      <c r="O817" s="9"/>
      <c r="P817" s="10">
        <f t="shared" si="15"/>
        <v>15.67782127</v>
      </c>
      <c r="Q817" s="10"/>
      <c r="R817" s="31">
        <f t="shared" si="16"/>
        <v>0.03877639074</v>
      </c>
      <c r="S817" s="7">
        <f t="shared" si="4"/>
        <v>1.003541904</v>
      </c>
      <c r="T817" s="7">
        <f t="shared" si="13"/>
        <v>14.49118958</v>
      </c>
      <c r="U817" s="13">
        <f t="shared" si="5"/>
        <v>0.05076408263</v>
      </c>
      <c r="V817" s="13">
        <f t="shared" si="6"/>
        <v>-0.02833419471</v>
      </c>
      <c r="W817" s="13">
        <f t="shared" si="7"/>
        <v>0.07909827734</v>
      </c>
      <c r="X817" s="13">
        <f t="shared" si="8"/>
        <v>-0.00005869253515</v>
      </c>
      <c r="Y817" s="14"/>
      <c r="Z817" s="30"/>
      <c r="AA817" s="30"/>
    </row>
    <row r="818" ht="12.75" customHeight="1">
      <c r="A818" s="4">
        <v>1938.06</v>
      </c>
      <c r="B818" s="5">
        <v>10.21</v>
      </c>
      <c r="C818" s="6">
        <v>0.74</v>
      </c>
      <c r="D818" s="6">
        <f t="shared" si="9"/>
        <v>0.97</v>
      </c>
      <c r="E818" s="5">
        <v>0.77</v>
      </c>
      <c r="F818" s="5">
        <v>14.1</v>
      </c>
      <c r="G818" s="6">
        <f t="shared" si="10"/>
        <v>1938.458333</v>
      </c>
      <c r="H818" s="7">
        <f>H813*7/12+H825*5/12</f>
        <v>2.476666667</v>
      </c>
      <c r="I818" s="6">
        <f t="shared" si="1"/>
        <v>220.6373759</v>
      </c>
      <c r="J818" s="6">
        <f t="shared" si="2"/>
        <v>15.99134752</v>
      </c>
      <c r="K818" s="8">
        <f t="shared" si="11"/>
        <v>7688.434627</v>
      </c>
      <c r="L818" s="6">
        <f t="shared" si="12"/>
        <v>16.63964539</v>
      </c>
      <c r="M818" s="8">
        <f t="shared" si="3"/>
        <v>579.8329738</v>
      </c>
      <c r="N818" s="29">
        <f t="shared" si="14"/>
        <v>12.28896631</v>
      </c>
      <c r="O818" s="9"/>
      <c r="P818" s="10">
        <f t="shared" si="15"/>
        <v>16.08360605</v>
      </c>
      <c r="Q818" s="10"/>
      <c r="R818" s="31">
        <f t="shared" si="16"/>
        <v>0.03750164444</v>
      </c>
      <c r="S818" s="7">
        <f t="shared" si="4"/>
        <v>1.003529184</v>
      </c>
      <c r="T818" s="7">
        <f t="shared" si="13"/>
        <v>14.54251598</v>
      </c>
      <c r="U818" s="13">
        <f t="shared" si="5"/>
        <v>0.05157468469</v>
      </c>
      <c r="V818" s="13">
        <f t="shared" si="6"/>
        <v>-0.02920056563</v>
      </c>
      <c r="W818" s="13">
        <f t="shared" si="7"/>
        <v>0.08077525032</v>
      </c>
      <c r="X818" s="13">
        <f t="shared" si="8"/>
        <v>-0.00005827563989</v>
      </c>
      <c r="Y818" s="14"/>
      <c r="Z818" s="30"/>
      <c r="AA818" s="30"/>
    </row>
    <row r="819" ht="12.75" customHeight="1">
      <c r="A819" s="4">
        <v>1938.07</v>
      </c>
      <c r="B819" s="5">
        <v>12.24</v>
      </c>
      <c r="C819" s="6">
        <v>0.713333</v>
      </c>
      <c r="D819" s="6">
        <f t="shared" si="9"/>
        <v>2.743333</v>
      </c>
      <c r="E819" s="5">
        <v>0.72</v>
      </c>
      <c r="F819" s="5">
        <v>14.1</v>
      </c>
      <c r="G819" s="6">
        <f t="shared" si="10"/>
        <v>1938.541667</v>
      </c>
      <c r="H819" s="7">
        <f>H813*6/12+H825*6/12</f>
        <v>2.46</v>
      </c>
      <c r="I819" s="6">
        <f t="shared" si="1"/>
        <v>264.5055319</v>
      </c>
      <c r="J819" s="6">
        <f t="shared" si="2"/>
        <v>15.41507554</v>
      </c>
      <c r="K819" s="8">
        <f t="shared" si="11"/>
        <v>9261.848614</v>
      </c>
      <c r="L819" s="6">
        <f t="shared" si="12"/>
        <v>15.55914894</v>
      </c>
      <c r="M819" s="8">
        <f t="shared" si="3"/>
        <v>544.8146243</v>
      </c>
      <c r="N819" s="29">
        <f t="shared" si="14"/>
        <v>14.77032802</v>
      </c>
      <c r="O819" s="9"/>
      <c r="P819" s="10">
        <f t="shared" si="15"/>
        <v>19.33214211</v>
      </c>
      <c r="Q819" s="10"/>
      <c r="R819" s="31">
        <f t="shared" si="16"/>
        <v>0.02399780534</v>
      </c>
      <c r="S819" s="7">
        <f t="shared" si="4"/>
        <v>1.003516465</v>
      </c>
      <c r="T819" s="7">
        <f t="shared" si="13"/>
        <v>14.59383919</v>
      </c>
      <c r="U819" s="13">
        <f t="shared" si="5"/>
        <v>0.02886878933</v>
      </c>
      <c r="V819" s="13">
        <f t="shared" si="6"/>
        <v>-0.03045733136</v>
      </c>
      <c r="W819" s="13">
        <f t="shared" si="7"/>
        <v>0.05932612069</v>
      </c>
      <c r="X819" s="13">
        <f t="shared" si="8"/>
        <v>-0.00005785882797</v>
      </c>
      <c r="Y819" s="14"/>
      <c r="Z819" s="30"/>
      <c r="AA819" s="30"/>
    </row>
    <row r="820" ht="12.75" customHeight="1">
      <c r="A820" s="4">
        <v>1938.08</v>
      </c>
      <c r="B820" s="5">
        <v>12.31</v>
      </c>
      <c r="C820" s="6">
        <v>0.686667</v>
      </c>
      <c r="D820" s="6">
        <f t="shared" si="9"/>
        <v>0.756667</v>
      </c>
      <c r="E820" s="5">
        <v>0.67</v>
      </c>
      <c r="F820" s="5">
        <v>14.1</v>
      </c>
      <c r="G820" s="6">
        <f t="shared" si="10"/>
        <v>1938.625</v>
      </c>
      <c r="H820" s="7">
        <f>H813*5/12+H825*7/12</f>
        <v>2.443333333</v>
      </c>
      <c r="I820" s="6">
        <f t="shared" si="1"/>
        <v>266.018227</v>
      </c>
      <c r="J820" s="6">
        <f t="shared" si="2"/>
        <v>14.83882517</v>
      </c>
      <c r="K820" s="8">
        <f t="shared" si="11"/>
        <v>9358.116034</v>
      </c>
      <c r="L820" s="6">
        <f t="shared" si="12"/>
        <v>14.47865248</v>
      </c>
      <c r="M820" s="8">
        <f t="shared" si="3"/>
        <v>509.3369409</v>
      </c>
      <c r="N820" s="29">
        <f t="shared" si="14"/>
        <v>14.90358851</v>
      </c>
      <c r="O820" s="9"/>
      <c r="P820" s="10">
        <f t="shared" si="15"/>
        <v>19.50514047</v>
      </c>
      <c r="Q820" s="10"/>
      <c r="R820" s="31">
        <f t="shared" si="16"/>
        <v>0.02355910265</v>
      </c>
      <c r="S820" s="7">
        <f t="shared" si="4"/>
        <v>1.003503748</v>
      </c>
      <c r="T820" s="7">
        <f t="shared" si="13"/>
        <v>14.64515791</v>
      </c>
      <c r="U820" s="13">
        <f t="shared" si="5"/>
        <v>0.0248029919</v>
      </c>
      <c r="V820" s="13">
        <f t="shared" si="6"/>
        <v>-0.03090986546</v>
      </c>
      <c r="W820" s="13">
        <f t="shared" si="7"/>
        <v>0.05571285737</v>
      </c>
      <c r="X820" s="13">
        <f t="shared" si="8"/>
        <v>-0.00005744209951</v>
      </c>
      <c r="Y820" s="14"/>
      <c r="Z820" s="30"/>
      <c r="AA820" s="30"/>
    </row>
    <row r="821" ht="12.75" customHeight="1">
      <c r="A821" s="4">
        <v>1938.09</v>
      </c>
      <c r="B821" s="5">
        <v>11.75</v>
      </c>
      <c r="C821" s="6">
        <v>0.66</v>
      </c>
      <c r="D821" s="6">
        <f t="shared" si="9"/>
        <v>0.1</v>
      </c>
      <c r="E821" s="5">
        <v>0.62</v>
      </c>
      <c r="F821" s="5">
        <v>14.1</v>
      </c>
      <c r="G821" s="6">
        <f t="shared" si="10"/>
        <v>1938.708333</v>
      </c>
      <c r="H821" s="7">
        <f>H813*4/12+H825*8/12</f>
        <v>2.426666667</v>
      </c>
      <c r="I821" s="6">
        <f t="shared" si="1"/>
        <v>253.9166667</v>
      </c>
      <c r="J821" s="6">
        <f t="shared" si="2"/>
        <v>14.26255319</v>
      </c>
      <c r="K821" s="8">
        <f t="shared" si="11"/>
        <v>8974.212817</v>
      </c>
      <c r="L821" s="6">
        <f t="shared" si="12"/>
        <v>13.39815603</v>
      </c>
      <c r="M821" s="8">
        <f t="shared" si="3"/>
        <v>473.5329316</v>
      </c>
      <c r="N821" s="29">
        <f t="shared" si="14"/>
        <v>14.28233051</v>
      </c>
      <c r="O821" s="9"/>
      <c r="P821" s="10">
        <f t="shared" si="15"/>
        <v>18.69288647</v>
      </c>
      <c r="Q821" s="10"/>
      <c r="R821" s="31">
        <f t="shared" si="16"/>
        <v>0.02550449467</v>
      </c>
      <c r="S821" s="7">
        <f t="shared" si="4"/>
        <v>1.003491031</v>
      </c>
      <c r="T821" s="7">
        <f t="shared" si="13"/>
        <v>14.69647085</v>
      </c>
      <c r="U821" s="13">
        <f t="shared" si="5"/>
        <v>0.02840862138</v>
      </c>
      <c r="V821" s="13">
        <f t="shared" si="6"/>
        <v>-0.03096553203</v>
      </c>
      <c r="W821" s="13">
        <f t="shared" si="7"/>
        <v>0.05937415341</v>
      </c>
      <c r="X821" s="13">
        <f t="shared" si="8"/>
        <v>-0.00005702545465</v>
      </c>
      <c r="Y821" s="14"/>
      <c r="Z821" s="30"/>
      <c r="AA821" s="30"/>
    </row>
    <row r="822" ht="12.75" customHeight="1">
      <c r="A822" s="4">
        <v>1938.1</v>
      </c>
      <c r="B822" s="5">
        <v>13.06</v>
      </c>
      <c r="C822" s="6">
        <v>0.61</v>
      </c>
      <c r="D822" s="6">
        <f t="shared" si="9"/>
        <v>1.92</v>
      </c>
      <c r="E822" s="5">
        <v>0.626667</v>
      </c>
      <c r="F822" s="5">
        <v>14.0</v>
      </c>
      <c r="G822" s="6">
        <f t="shared" si="10"/>
        <v>1938.791667</v>
      </c>
      <c r="H822" s="7">
        <f>H813*3/12+H825*9/12</f>
        <v>2.41</v>
      </c>
      <c r="I822" s="6">
        <f t="shared" si="1"/>
        <v>284.2415714</v>
      </c>
      <c r="J822" s="6">
        <f t="shared" si="2"/>
        <v>13.27621429</v>
      </c>
      <c r="K822" s="8">
        <f t="shared" si="11"/>
        <v>10085.09216</v>
      </c>
      <c r="L822" s="6">
        <f t="shared" si="12"/>
        <v>13.63895964</v>
      </c>
      <c r="M822" s="8">
        <f t="shared" si="3"/>
        <v>483.9199425</v>
      </c>
      <c r="N822" s="29">
        <f t="shared" si="14"/>
        <v>16.06114764</v>
      </c>
      <c r="O822" s="9"/>
      <c r="P822" s="10">
        <f t="shared" si="15"/>
        <v>21.00776069</v>
      </c>
      <c r="Q822" s="10"/>
      <c r="R822" s="31">
        <f t="shared" si="16"/>
        <v>0.01778727493</v>
      </c>
      <c r="S822" s="7">
        <f t="shared" si="4"/>
        <v>1.003478317</v>
      </c>
      <c r="T822" s="7">
        <f t="shared" si="13"/>
        <v>14.85311796</v>
      </c>
      <c r="U822" s="13">
        <f t="shared" si="5"/>
        <v>0.02009952225</v>
      </c>
      <c r="V822" s="13">
        <f t="shared" si="6"/>
        <v>-0.03131410402</v>
      </c>
      <c r="W822" s="13">
        <f t="shared" si="7"/>
        <v>0.05141362628</v>
      </c>
      <c r="X822" s="13">
        <f t="shared" si="8"/>
        <v>-0.00005660889354</v>
      </c>
      <c r="Y822" s="14"/>
      <c r="Z822" s="30"/>
      <c r="AA822" s="30"/>
    </row>
    <row r="823" ht="12.75" customHeight="1">
      <c r="A823" s="4">
        <v>1938.11</v>
      </c>
      <c r="B823" s="5">
        <v>13.07</v>
      </c>
      <c r="C823" s="6">
        <v>0.56</v>
      </c>
      <c r="D823" s="6">
        <f t="shared" si="9"/>
        <v>0.57</v>
      </c>
      <c r="E823" s="5">
        <v>0.633333</v>
      </c>
      <c r="F823" s="5">
        <v>14.0</v>
      </c>
      <c r="G823" s="6">
        <f t="shared" si="10"/>
        <v>1938.875</v>
      </c>
      <c r="H823" s="7">
        <f>H813*2/12+H825*10/12</f>
        <v>2.393333333</v>
      </c>
      <c r="I823" s="6">
        <f t="shared" si="1"/>
        <v>284.4592143</v>
      </c>
      <c r="J823" s="6">
        <f t="shared" si="2"/>
        <v>12.188</v>
      </c>
      <c r="K823" s="8">
        <f t="shared" si="11"/>
        <v>10128.85086</v>
      </c>
      <c r="L823" s="6">
        <f t="shared" si="12"/>
        <v>13.78404036</v>
      </c>
      <c r="M823" s="8">
        <f t="shared" si="3"/>
        <v>490.8137337</v>
      </c>
      <c r="N823" s="29">
        <f t="shared" si="14"/>
        <v>16.1495718</v>
      </c>
      <c r="O823" s="9"/>
      <c r="P823" s="10">
        <f t="shared" si="15"/>
        <v>21.10073947</v>
      </c>
      <c r="Q823" s="10"/>
      <c r="R823" s="31">
        <f t="shared" si="16"/>
        <v>0.01761303662</v>
      </c>
      <c r="S823" s="7">
        <f t="shared" si="4"/>
        <v>1.003465603</v>
      </c>
      <c r="T823" s="7">
        <f t="shared" si="13"/>
        <v>14.9047818</v>
      </c>
      <c r="U823" s="13">
        <f t="shared" si="5"/>
        <v>0.01517961078</v>
      </c>
      <c r="V823" s="13">
        <f t="shared" si="6"/>
        <v>-0.03057138038</v>
      </c>
      <c r="W823" s="13">
        <f t="shared" si="7"/>
        <v>0.04575099116</v>
      </c>
      <c r="X823" s="13">
        <f t="shared" si="8"/>
        <v>-0.00005619241629</v>
      </c>
      <c r="Y823" s="14"/>
      <c r="Z823" s="30"/>
      <c r="AA823" s="30"/>
    </row>
    <row r="824" ht="12.75" customHeight="1">
      <c r="A824" s="4">
        <v>1938.12</v>
      </c>
      <c r="B824" s="5">
        <v>12.69</v>
      </c>
      <c r="C824" s="6">
        <v>0.51</v>
      </c>
      <c r="D824" s="6">
        <f t="shared" si="9"/>
        <v>0.13</v>
      </c>
      <c r="E824" s="5">
        <v>0.64</v>
      </c>
      <c r="F824" s="5">
        <v>14.0</v>
      </c>
      <c r="G824" s="6">
        <f t="shared" si="10"/>
        <v>1938.958333</v>
      </c>
      <c r="H824" s="7">
        <f>H813*1/12+H825*11/12</f>
        <v>2.376666667</v>
      </c>
      <c r="I824" s="6">
        <f t="shared" si="1"/>
        <v>276.1887857</v>
      </c>
      <c r="J824" s="6">
        <f t="shared" si="2"/>
        <v>11.09978571</v>
      </c>
      <c r="K824" s="8">
        <f t="shared" si="11"/>
        <v>9867.298662</v>
      </c>
      <c r="L824" s="6">
        <f t="shared" si="12"/>
        <v>13.92914286</v>
      </c>
      <c r="M824" s="8">
        <f t="shared" si="3"/>
        <v>497.6415401</v>
      </c>
      <c r="N824" s="29">
        <f t="shared" si="14"/>
        <v>15.75648444</v>
      </c>
      <c r="O824" s="9"/>
      <c r="P824" s="10">
        <f t="shared" si="15"/>
        <v>20.55860179</v>
      </c>
      <c r="Q824" s="10"/>
      <c r="R824" s="31">
        <f t="shared" si="16"/>
        <v>0.01989586901</v>
      </c>
      <c r="S824" s="7">
        <f t="shared" si="4"/>
        <v>1.003452891</v>
      </c>
      <c r="T824" s="7">
        <f t="shared" si="13"/>
        <v>14.95643586</v>
      </c>
      <c r="U824" s="13">
        <f t="shared" si="5"/>
        <v>0.01811058709</v>
      </c>
      <c r="V824" s="13">
        <f t="shared" si="6"/>
        <v>-0.03022437407</v>
      </c>
      <c r="W824" s="13">
        <f t="shared" si="7"/>
        <v>0.04833496115</v>
      </c>
      <c r="X824" s="13">
        <f t="shared" si="8"/>
        <v>-0.00005577602306</v>
      </c>
      <c r="Y824" s="14"/>
      <c r="Z824" s="30"/>
      <c r="AA824" s="30"/>
    </row>
    <row r="825" ht="12.75" customHeight="1">
      <c r="A825" s="4">
        <v>1939.01</v>
      </c>
      <c r="B825" s="5">
        <v>12.5</v>
      </c>
      <c r="C825" s="6">
        <v>0.513333</v>
      </c>
      <c r="D825" s="6">
        <f t="shared" si="9"/>
        <v>0.323333</v>
      </c>
      <c r="E825" s="5">
        <v>0.663333</v>
      </c>
      <c r="F825" s="5">
        <v>14.0</v>
      </c>
      <c r="G825" s="6">
        <f t="shared" si="10"/>
        <v>1939.041667</v>
      </c>
      <c r="H825" s="7">
        <v>2.36</v>
      </c>
      <c r="I825" s="6">
        <f t="shared" si="1"/>
        <v>272.0535714</v>
      </c>
      <c r="J825" s="6">
        <f t="shared" si="2"/>
        <v>11.17232608</v>
      </c>
      <c r="K825" s="8">
        <f t="shared" si="11"/>
        <v>9752.823807</v>
      </c>
      <c r="L825" s="6">
        <f t="shared" si="12"/>
        <v>14.43696894</v>
      </c>
      <c r="M825" s="8">
        <f t="shared" si="3"/>
        <v>517.54959</v>
      </c>
      <c r="N825" s="29">
        <f t="shared" si="14"/>
        <v>15.59963441</v>
      </c>
      <c r="O825" s="9"/>
      <c r="P825" s="10">
        <f t="shared" si="15"/>
        <v>20.32496652</v>
      </c>
      <c r="Q825" s="10"/>
      <c r="R825" s="31">
        <f t="shared" si="16"/>
        <v>0.02070066816</v>
      </c>
      <c r="S825" s="7">
        <f t="shared" si="4"/>
        <v>1.003071581</v>
      </c>
      <c r="T825" s="7">
        <f t="shared" si="13"/>
        <v>15.0080788</v>
      </c>
      <c r="U825" s="13">
        <f t="shared" si="5"/>
        <v>0.02138188269</v>
      </c>
      <c r="V825" s="13">
        <f t="shared" si="6"/>
        <v>-0.02987516925</v>
      </c>
      <c r="W825" s="13">
        <f t="shared" si="7"/>
        <v>0.05125705194</v>
      </c>
      <c r="X825" s="13">
        <f t="shared" si="8"/>
        <v>-0.000121730087</v>
      </c>
      <c r="Y825" s="14"/>
      <c r="Z825" s="30"/>
      <c r="AA825" s="30"/>
    </row>
    <row r="826" ht="12.75" customHeight="1">
      <c r="A826" s="4">
        <v>1939.02</v>
      </c>
      <c r="B826" s="5">
        <v>12.4</v>
      </c>
      <c r="C826" s="6">
        <v>0.516667</v>
      </c>
      <c r="D826" s="6">
        <f t="shared" si="9"/>
        <v>0.416667</v>
      </c>
      <c r="E826" s="5">
        <v>0.686667</v>
      </c>
      <c r="F826" s="5">
        <v>13.9</v>
      </c>
      <c r="G826" s="6">
        <f t="shared" si="10"/>
        <v>1939.125</v>
      </c>
      <c r="H826" s="7">
        <f>H825*11/12+H837*1/12</f>
        <v>2.3475</v>
      </c>
      <c r="I826" s="6">
        <f t="shared" si="1"/>
        <v>271.818705</v>
      </c>
      <c r="J826" s="6">
        <f t="shared" si="2"/>
        <v>11.32578668</v>
      </c>
      <c r="K826" s="8">
        <f t="shared" si="11"/>
        <v>9778.238862</v>
      </c>
      <c r="L826" s="6">
        <f t="shared" si="12"/>
        <v>15.05233345</v>
      </c>
      <c r="M826" s="8">
        <f t="shared" si="3"/>
        <v>541.4833826</v>
      </c>
      <c r="N826" s="29">
        <f t="shared" si="14"/>
        <v>15.66469693</v>
      </c>
      <c r="O826" s="9"/>
      <c r="P826" s="10">
        <f t="shared" si="15"/>
        <v>20.37879532</v>
      </c>
      <c r="Q826" s="10"/>
      <c r="R826" s="31">
        <f t="shared" si="16"/>
        <v>0.01985701408</v>
      </c>
      <c r="S826" s="7">
        <f t="shared" si="4"/>
        <v>1.003061827</v>
      </c>
      <c r="T826" s="7">
        <f t="shared" si="13"/>
        <v>15.16248076</v>
      </c>
      <c r="U826" s="13">
        <f t="shared" si="5"/>
        <v>0.01852780231</v>
      </c>
      <c r="V826" s="13">
        <f t="shared" si="6"/>
        <v>-0.02987687811</v>
      </c>
      <c r="W826" s="13">
        <f t="shared" si="7"/>
        <v>0.04840468042</v>
      </c>
      <c r="X826" s="13">
        <f t="shared" si="8"/>
        <v>-0.0001206882207</v>
      </c>
      <c r="Y826" s="14"/>
      <c r="Z826" s="30"/>
      <c r="AA826" s="30"/>
    </row>
    <row r="827" ht="12.75" customHeight="1">
      <c r="A827" s="4">
        <v>1939.03</v>
      </c>
      <c r="B827" s="5">
        <v>12.39</v>
      </c>
      <c r="C827" s="6">
        <v>0.52</v>
      </c>
      <c r="D827" s="6">
        <f t="shared" si="9"/>
        <v>0.51</v>
      </c>
      <c r="E827" s="5">
        <v>0.71</v>
      </c>
      <c r="F827" s="5">
        <v>13.9</v>
      </c>
      <c r="G827" s="6">
        <f t="shared" si="10"/>
        <v>1939.208333</v>
      </c>
      <c r="H827" s="7">
        <f>H825*10/12+H837*2/12</f>
        <v>2.335</v>
      </c>
      <c r="I827" s="6">
        <f t="shared" si="1"/>
        <v>271.5994964</v>
      </c>
      <c r="J827" s="6">
        <f t="shared" si="2"/>
        <v>11.39884892</v>
      </c>
      <c r="K827" s="8">
        <f t="shared" si="11"/>
        <v>9804.52445</v>
      </c>
      <c r="L827" s="6">
        <f t="shared" si="12"/>
        <v>15.56381295</v>
      </c>
      <c r="M827" s="8">
        <f t="shared" si="3"/>
        <v>561.8411912</v>
      </c>
      <c r="N827" s="29">
        <f t="shared" si="14"/>
        <v>15.72922374</v>
      </c>
      <c r="O827" s="9"/>
      <c r="P827" s="10">
        <f t="shared" si="15"/>
        <v>20.42899921</v>
      </c>
      <c r="Q827" s="10"/>
      <c r="R827" s="31">
        <f t="shared" si="16"/>
        <v>0.02029478245</v>
      </c>
      <c r="S827" s="7">
        <f t="shared" si="4"/>
        <v>1.003052074</v>
      </c>
      <c r="T827" s="7">
        <f t="shared" si="13"/>
        <v>15.20890565</v>
      </c>
      <c r="U827" s="13">
        <f t="shared" si="5"/>
        <v>0.01977237084</v>
      </c>
      <c r="V827" s="13">
        <f t="shared" si="6"/>
        <v>-0.02999396054</v>
      </c>
      <c r="W827" s="13">
        <f t="shared" si="7"/>
        <v>0.04976633138</v>
      </c>
      <c r="X827" s="13">
        <f t="shared" si="8"/>
        <v>-0.0001196463983</v>
      </c>
      <c r="Y827" s="14"/>
      <c r="Z827" s="30"/>
      <c r="AA827" s="30"/>
    </row>
    <row r="828" ht="12.75" customHeight="1">
      <c r="A828" s="4">
        <v>1939.04</v>
      </c>
      <c r="B828" s="5">
        <v>10.83</v>
      </c>
      <c r="C828" s="6">
        <v>0.523333</v>
      </c>
      <c r="D828" s="6">
        <f t="shared" si="9"/>
        <v>-1.036667</v>
      </c>
      <c r="E828" s="5">
        <v>0.726667</v>
      </c>
      <c r="F828" s="5">
        <v>13.8</v>
      </c>
      <c r="G828" s="6">
        <f t="shared" si="10"/>
        <v>1939.291667</v>
      </c>
      <c r="H828" s="7">
        <f>H825*9/12+H837*3/12</f>
        <v>2.3225</v>
      </c>
      <c r="I828" s="6">
        <f t="shared" si="1"/>
        <v>239.1232609</v>
      </c>
      <c r="J828" s="6">
        <f t="shared" si="2"/>
        <v>11.55504095</v>
      </c>
      <c r="K828" s="8">
        <f t="shared" si="11"/>
        <v>8666.918983</v>
      </c>
      <c r="L828" s="6">
        <f t="shared" si="12"/>
        <v>16.04459673</v>
      </c>
      <c r="M828" s="8">
        <f t="shared" si="3"/>
        <v>581.5294568</v>
      </c>
      <c r="N828" s="29">
        <f t="shared" si="14"/>
        <v>13.91699458</v>
      </c>
      <c r="O828" s="9"/>
      <c r="P828" s="10">
        <f t="shared" si="15"/>
        <v>18.05203776</v>
      </c>
      <c r="Q828" s="10"/>
      <c r="R828" s="31">
        <f t="shared" si="16"/>
        <v>0.02856903647</v>
      </c>
      <c r="S828" s="7">
        <f t="shared" si="4"/>
        <v>1.003042321</v>
      </c>
      <c r="T828" s="7">
        <f t="shared" si="13"/>
        <v>15.36587018</v>
      </c>
      <c r="U828" s="13">
        <f t="shared" si="5"/>
        <v>0.0324280611</v>
      </c>
      <c r="V828" s="13">
        <f t="shared" si="6"/>
        <v>-0.0312163345</v>
      </c>
      <c r="W828" s="13">
        <f t="shared" si="7"/>
        <v>0.0636443956</v>
      </c>
      <c r="X828" s="13">
        <f t="shared" si="8"/>
        <v>-0.0001186046199</v>
      </c>
      <c r="Y828" s="14"/>
      <c r="Z828" s="30"/>
      <c r="AA828" s="30"/>
    </row>
    <row r="829" ht="12.75" customHeight="1">
      <c r="A829" s="4">
        <v>1939.05</v>
      </c>
      <c r="B829" s="5">
        <v>11.23</v>
      </c>
      <c r="C829" s="6">
        <v>0.526667</v>
      </c>
      <c r="D829" s="6">
        <f t="shared" si="9"/>
        <v>0.926667</v>
      </c>
      <c r="E829" s="5">
        <v>0.743333</v>
      </c>
      <c r="F829" s="5">
        <v>13.8</v>
      </c>
      <c r="G829" s="6">
        <f t="shared" si="10"/>
        <v>1939.375</v>
      </c>
      <c r="H829" s="7">
        <f>H825*8/12+H837*4/12</f>
        <v>2.31</v>
      </c>
      <c r="I829" s="6">
        <f t="shared" si="1"/>
        <v>247.9551449</v>
      </c>
      <c r="J829" s="6">
        <f t="shared" si="2"/>
        <v>11.6286547</v>
      </c>
      <c r="K829" s="8">
        <f t="shared" si="11"/>
        <v>9022.149757</v>
      </c>
      <c r="L829" s="6">
        <f t="shared" si="12"/>
        <v>16.41257718</v>
      </c>
      <c r="M829" s="8">
        <f t="shared" si="3"/>
        <v>597.191598</v>
      </c>
      <c r="N829" s="29">
        <f t="shared" si="14"/>
        <v>14.5029295</v>
      </c>
      <c r="O829" s="9"/>
      <c r="P829" s="10">
        <f t="shared" si="15"/>
        <v>18.78255295</v>
      </c>
      <c r="Q829" s="10"/>
      <c r="R829" s="31">
        <f t="shared" si="16"/>
        <v>0.02521306224</v>
      </c>
      <c r="S829" s="7">
        <f t="shared" si="4"/>
        <v>1.003032569</v>
      </c>
      <c r="T829" s="7">
        <f t="shared" si="13"/>
        <v>15.41261809</v>
      </c>
      <c r="U829" s="13">
        <f t="shared" si="5"/>
        <v>0.02853989319</v>
      </c>
      <c r="V829" s="13">
        <f t="shared" si="6"/>
        <v>-0.03092500054</v>
      </c>
      <c r="W829" s="13">
        <f t="shared" si="7"/>
        <v>0.05946489374</v>
      </c>
      <c r="X829" s="13">
        <f t="shared" si="8"/>
        <v>-0.0001175628854</v>
      </c>
      <c r="Y829" s="14"/>
      <c r="Z829" s="30"/>
      <c r="AA829" s="30"/>
    </row>
    <row r="830" ht="12.75" customHeight="1">
      <c r="A830" s="4">
        <v>1939.06</v>
      </c>
      <c r="B830" s="5">
        <v>11.43</v>
      </c>
      <c r="C830" s="6">
        <v>0.53</v>
      </c>
      <c r="D830" s="6">
        <f t="shared" si="9"/>
        <v>0.73</v>
      </c>
      <c r="E830" s="5">
        <v>0.76</v>
      </c>
      <c r="F830" s="5">
        <v>13.8</v>
      </c>
      <c r="G830" s="6">
        <f t="shared" si="10"/>
        <v>1939.458333</v>
      </c>
      <c r="H830" s="7">
        <f>H825*7/12+H837*5/12</f>
        <v>2.2975</v>
      </c>
      <c r="I830" s="6">
        <f t="shared" si="1"/>
        <v>252.371087</v>
      </c>
      <c r="J830" s="6">
        <f t="shared" si="2"/>
        <v>11.70224638</v>
      </c>
      <c r="K830" s="8">
        <f t="shared" si="11"/>
        <v>9218.312556</v>
      </c>
      <c r="L830" s="6">
        <f t="shared" si="12"/>
        <v>16.78057971</v>
      </c>
      <c r="M830" s="8">
        <f t="shared" si="3"/>
        <v>612.9411673</v>
      </c>
      <c r="N830" s="29">
        <f t="shared" si="14"/>
        <v>14.83382892</v>
      </c>
      <c r="O830" s="9"/>
      <c r="P830" s="10">
        <f t="shared" si="15"/>
        <v>19.17798664</v>
      </c>
      <c r="Q830" s="10"/>
      <c r="R830" s="31">
        <f t="shared" si="16"/>
        <v>0.02322571483</v>
      </c>
      <c r="S830" s="7">
        <f t="shared" si="4"/>
        <v>1.003022818</v>
      </c>
      <c r="T830" s="7">
        <f t="shared" si="13"/>
        <v>15.45935793</v>
      </c>
      <c r="U830" s="13">
        <f t="shared" si="5"/>
        <v>0.02075272607</v>
      </c>
      <c r="V830" s="13">
        <f t="shared" si="6"/>
        <v>-0.03144511622</v>
      </c>
      <c r="W830" s="13">
        <f t="shared" si="7"/>
        <v>0.05219784229</v>
      </c>
      <c r="X830" s="13">
        <f t="shared" si="8"/>
        <v>-0.0001165211951</v>
      </c>
      <c r="Y830" s="14"/>
      <c r="Z830" s="30"/>
      <c r="AA830" s="30"/>
    </row>
    <row r="831" ht="12.75" customHeight="1">
      <c r="A831" s="4">
        <v>1939.07</v>
      </c>
      <c r="B831" s="5">
        <v>11.71</v>
      </c>
      <c r="C831" s="6">
        <v>0.54</v>
      </c>
      <c r="D831" s="6">
        <f t="shared" si="9"/>
        <v>0.82</v>
      </c>
      <c r="E831" s="5">
        <v>0.776667</v>
      </c>
      <c r="F831" s="5">
        <v>13.8</v>
      </c>
      <c r="G831" s="6">
        <f t="shared" si="10"/>
        <v>1939.541667</v>
      </c>
      <c r="H831" s="7">
        <f>H825*6/12+H837*6/12</f>
        <v>2.285</v>
      </c>
      <c r="I831" s="6">
        <f t="shared" si="1"/>
        <v>258.5534058</v>
      </c>
      <c r="J831" s="6">
        <f t="shared" si="2"/>
        <v>11.92304348</v>
      </c>
      <c r="K831" s="8">
        <f t="shared" si="11"/>
        <v>9480.425555</v>
      </c>
      <c r="L831" s="6">
        <f t="shared" si="12"/>
        <v>17.14858224</v>
      </c>
      <c r="M831" s="8">
        <f t="shared" si="3"/>
        <v>628.7902369</v>
      </c>
      <c r="N831" s="29">
        <f t="shared" si="14"/>
        <v>15.2709526</v>
      </c>
      <c r="O831" s="9"/>
      <c r="P831" s="10">
        <f t="shared" si="15"/>
        <v>19.70650315</v>
      </c>
      <c r="Q831" s="10"/>
      <c r="R831" s="31">
        <f t="shared" si="16"/>
        <v>0.02028356037</v>
      </c>
      <c r="S831" s="7">
        <f t="shared" si="4"/>
        <v>1.003013067</v>
      </c>
      <c r="T831" s="7">
        <f t="shared" si="13"/>
        <v>15.50608875</v>
      </c>
      <c r="U831" s="13">
        <f t="shared" si="5"/>
        <v>0.0249622475</v>
      </c>
      <c r="V831" s="13">
        <f t="shared" si="6"/>
        <v>-0.03074380973</v>
      </c>
      <c r="W831" s="13">
        <f t="shared" si="7"/>
        <v>0.05570605723</v>
      </c>
      <c r="X831" s="13">
        <f t="shared" si="8"/>
        <v>-0.0001154795488</v>
      </c>
      <c r="Y831" s="14"/>
      <c r="Z831" s="30"/>
      <c r="AA831" s="30"/>
    </row>
    <row r="832" ht="12.75" customHeight="1">
      <c r="A832" s="4">
        <v>1939.08</v>
      </c>
      <c r="B832" s="5">
        <v>11.54</v>
      </c>
      <c r="C832" s="6">
        <v>0.55</v>
      </c>
      <c r="D832" s="6">
        <f t="shared" si="9"/>
        <v>0.38</v>
      </c>
      <c r="E832" s="5">
        <v>0.793333</v>
      </c>
      <c r="F832" s="5">
        <v>13.8</v>
      </c>
      <c r="G832" s="6">
        <f t="shared" si="10"/>
        <v>1939.625</v>
      </c>
      <c r="H832" s="7">
        <f>H825*5/12+H837*7/12</f>
        <v>2.2725</v>
      </c>
      <c r="I832" s="6">
        <f t="shared" si="1"/>
        <v>254.7998551</v>
      </c>
      <c r="J832" s="6">
        <f t="shared" si="2"/>
        <v>12.14384058</v>
      </c>
      <c r="K832" s="8">
        <f t="shared" si="11"/>
        <v>9379.90012</v>
      </c>
      <c r="L832" s="6">
        <f t="shared" si="12"/>
        <v>17.51656269</v>
      </c>
      <c r="M832" s="8">
        <f t="shared" si="3"/>
        <v>644.833995</v>
      </c>
      <c r="N832" s="29">
        <f t="shared" si="14"/>
        <v>15.12008234</v>
      </c>
      <c r="O832" s="9"/>
      <c r="P832" s="10">
        <f t="shared" si="15"/>
        <v>19.47632269</v>
      </c>
      <c r="Q832" s="10"/>
      <c r="R832" s="31">
        <f t="shared" si="16"/>
        <v>0.0210619667</v>
      </c>
      <c r="S832" s="7">
        <f t="shared" si="4"/>
        <v>1.003003317</v>
      </c>
      <c r="T832" s="7">
        <f t="shared" si="13"/>
        <v>15.55280963</v>
      </c>
      <c r="U832" s="13">
        <f t="shared" si="5"/>
        <v>0.02982631323</v>
      </c>
      <c r="V832" s="13">
        <f t="shared" si="6"/>
        <v>-0.03126371445</v>
      </c>
      <c r="W832" s="13">
        <f t="shared" si="7"/>
        <v>0.06109002768</v>
      </c>
      <c r="X832" s="13">
        <f t="shared" si="8"/>
        <v>-0.0001144379467</v>
      </c>
      <c r="Y832" s="14"/>
      <c r="Z832" s="30"/>
      <c r="AA832" s="30"/>
    </row>
    <row r="833" ht="12.75" customHeight="1">
      <c r="A833" s="4">
        <v>1939.09</v>
      </c>
      <c r="B833" s="5">
        <v>12.77</v>
      </c>
      <c r="C833" s="6">
        <v>0.56</v>
      </c>
      <c r="D833" s="6">
        <f t="shared" si="9"/>
        <v>1.79</v>
      </c>
      <c r="E833" s="5">
        <v>0.81</v>
      </c>
      <c r="F833" s="5">
        <v>14.1</v>
      </c>
      <c r="G833" s="6">
        <f t="shared" si="10"/>
        <v>1939.708333</v>
      </c>
      <c r="H833" s="7">
        <f>H825*4/12+H837*8/12</f>
        <v>2.26</v>
      </c>
      <c r="I833" s="6">
        <f t="shared" si="1"/>
        <v>275.9587943</v>
      </c>
      <c r="J833" s="6">
        <f t="shared" si="2"/>
        <v>12.10156028</v>
      </c>
      <c r="K833" s="8">
        <f t="shared" si="11"/>
        <v>10195.94463</v>
      </c>
      <c r="L833" s="6">
        <f t="shared" si="12"/>
        <v>17.50404255</v>
      </c>
      <c r="M833" s="8">
        <f t="shared" si="3"/>
        <v>646.7278895</v>
      </c>
      <c r="N833" s="29">
        <f t="shared" si="14"/>
        <v>16.45283558</v>
      </c>
      <c r="O833" s="9"/>
      <c r="P833" s="10">
        <f t="shared" si="15"/>
        <v>21.14500034</v>
      </c>
      <c r="Q833" s="10"/>
      <c r="R833" s="31">
        <f t="shared" si="16"/>
        <v>0.01793437351</v>
      </c>
      <c r="S833" s="7">
        <f t="shared" si="4"/>
        <v>1.002993567</v>
      </c>
      <c r="T833" s="7">
        <f t="shared" si="13"/>
        <v>15.26761497</v>
      </c>
      <c r="U833" s="13">
        <f t="shared" si="5"/>
        <v>0.02274100511</v>
      </c>
      <c r="V833" s="13">
        <f t="shared" si="6"/>
        <v>-0.0296961092</v>
      </c>
      <c r="W833" s="13">
        <f t="shared" si="7"/>
        <v>0.0524371143</v>
      </c>
      <c r="X833" s="13">
        <f t="shared" si="8"/>
        <v>-0.0001133963888</v>
      </c>
      <c r="Y833" s="14"/>
      <c r="Z833" s="30"/>
      <c r="AA833" s="30"/>
    </row>
    <row r="834" ht="12.75" customHeight="1">
      <c r="A834" s="4">
        <v>1939.1</v>
      </c>
      <c r="B834" s="5">
        <v>12.9</v>
      </c>
      <c r="C834" s="6">
        <v>0.58</v>
      </c>
      <c r="D834" s="6">
        <f t="shared" si="9"/>
        <v>0.71</v>
      </c>
      <c r="E834" s="5">
        <v>0.84</v>
      </c>
      <c r="F834" s="5">
        <v>14.0</v>
      </c>
      <c r="G834" s="6">
        <f t="shared" si="10"/>
        <v>1939.791667</v>
      </c>
      <c r="H834" s="7">
        <f>H825*3/12+H837*9/12</f>
        <v>2.2475</v>
      </c>
      <c r="I834" s="6">
        <f t="shared" si="1"/>
        <v>280.7592857</v>
      </c>
      <c r="J834" s="6">
        <f t="shared" si="2"/>
        <v>12.62328571</v>
      </c>
      <c r="K834" s="8">
        <f t="shared" si="11"/>
        <v>10412.17644</v>
      </c>
      <c r="L834" s="6">
        <f t="shared" si="12"/>
        <v>18.282</v>
      </c>
      <c r="M834" s="8">
        <f t="shared" si="3"/>
        <v>678.0021871</v>
      </c>
      <c r="N834" s="29">
        <f t="shared" si="14"/>
        <v>16.82120481</v>
      </c>
      <c r="O834" s="9"/>
      <c r="P834" s="10">
        <f t="shared" si="15"/>
        <v>21.56969282</v>
      </c>
      <c r="Q834" s="10"/>
      <c r="R834" s="31">
        <f t="shared" si="16"/>
        <v>0.01603126167</v>
      </c>
      <c r="S834" s="7">
        <f t="shared" si="4"/>
        <v>1.002983818</v>
      </c>
      <c r="T834" s="7">
        <f t="shared" si="13"/>
        <v>15.42270045</v>
      </c>
      <c r="U834" s="13">
        <f t="shared" si="5"/>
        <v>0.02463749491</v>
      </c>
      <c r="V834" s="13">
        <f t="shared" si="6"/>
        <v>-0.02968136873</v>
      </c>
      <c r="W834" s="13">
        <f t="shared" si="7"/>
        <v>0.05431886364</v>
      </c>
      <c r="X834" s="13">
        <f t="shared" si="8"/>
        <v>-0.0001123548752</v>
      </c>
      <c r="Y834" s="14"/>
      <c r="Z834" s="30"/>
      <c r="AA834" s="30"/>
    </row>
    <row r="835" ht="12.75" customHeight="1">
      <c r="A835" s="4">
        <v>1939.11</v>
      </c>
      <c r="B835" s="5">
        <v>12.67</v>
      </c>
      <c r="C835" s="6">
        <v>0.6</v>
      </c>
      <c r="D835" s="6">
        <f t="shared" si="9"/>
        <v>0.37</v>
      </c>
      <c r="E835" s="5">
        <v>0.87</v>
      </c>
      <c r="F835" s="5">
        <v>14.0</v>
      </c>
      <c r="G835" s="6">
        <f t="shared" si="10"/>
        <v>1939.875</v>
      </c>
      <c r="H835" s="7">
        <f>H825*2/12+H837*10/12</f>
        <v>2.235</v>
      </c>
      <c r="I835" s="6">
        <f t="shared" si="1"/>
        <v>275.7535</v>
      </c>
      <c r="J835" s="6">
        <f t="shared" si="2"/>
        <v>13.05857143</v>
      </c>
      <c r="K835" s="8">
        <f t="shared" si="11"/>
        <v>10266.89026</v>
      </c>
      <c r="L835" s="6">
        <f t="shared" si="12"/>
        <v>18.93492857</v>
      </c>
      <c r="M835" s="8">
        <f t="shared" si="3"/>
        <v>704.9877291</v>
      </c>
      <c r="N835" s="29">
        <f t="shared" si="14"/>
        <v>16.59923851</v>
      </c>
      <c r="O835" s="9"/>
      <c r="P835" s="10">
        <f t="shared" si="15"/>
        <v>21.23727018</v>
      </c>
      <c r="Q835" s="10"/>
      <c r="R835" s="31">
        <f t="shared" si="16"/>
        <v>0.01695121526</v>
      </c>
      <c r="S835" s="7">
        <f t="shared" si="4"/>
        <v>1.002974069</v>
      </c>
      <c r="T835" s="7">
        <f t="shared" si="13"/>
        <v>15.46871897</v>
      </c>
      <c r="U835" s="13">
        <f t="shared" si="5"/>
        <v>0.0276440508</v>
      </c>
      <c r="V835" s="13">
        <f t="shared" si="6"/>
        <v>-0.03019881268</v>
      </c>
      <c r="W835" s="13">
        <f t="shared" si="7"/>
        <v>0.05784286348</v>
      </c>
      <c r="X835" s="13">
        <f t="shared" si="8"/>
        <v>-0.0001113134059</v>
      </c>
      <c r="Y835" s="14"/>
      <c r="Z835" s="30"/>
      <c r="AA835" s="30"/>
    </row>
    <row r="836" ht="12.75" customHeight="1">
      <c r="A836" s="4">
        <v>1939.12</v>
      </c>
      <c r="B836" s="5">
        <v>12.37</v>
      </c>
      <c r="C836" s="6">
        <v>0.62</v>
      </c>
      <c r="D836" s="6">
        <f t="shared" si="9"/>
        <v>0.32</v>
      </c>
      <c r="E836" s="5">
        <v>0.9</v>
      </c>
      <c r="F836" s="5">
        <v>14.0</v>
      </c>
      <c r="G836" s="6">
        <f t="shared" si="10"/>
        <v>1939.958333</v>
      </c>
      <c r="H836" s="7">
        <f>H825*1/12+H837*11/12</f>
        <v>2.2225</v>
      </c>
      <c r="I836" s="6">
        <f t="shared" si="1"/>
        <v>269.2242143</v>
      </c>
      <c r="J836" s="6">
        <f t="shared" si="2"/>
        <v>13.49385714</v>
      </c>
      <c r="K836" s="8">
        <f t="shared" si="11"/>
        <v>10065.65813</v>
      </c>
      <c r="L836" s="6">
        <f t="shared" si="12"/>
        <v>19.58785714</v>
      </c>
      <c r="M836" s="8">
        <f t="shared" si="3"/>
        <v>732.3437606</v>
      </c>
      <c r="N836" s="29">
        <f t="shared" si="14"/>
        <v>16.2804129</v>
      </c>
      <c r="O836" s="9"/>
      <c r="P836" s="10">
        <f t="shared" si="15"/>
        <v>20.78401513</v>
      </c>
      <c r="Q836" s="10"/>
      <c r="R836" s="31">
        <f t="shared" si="16"/>
        <v>0.01882372711</v>
      </c>
      <c r="S836" s="7">
        <f t="shared" si="4"/>
        <v>1.002964321</v>
      </c>
      <c r="T836" s="7">
        <f t="shared" si="13"/>
        <v>15.51472401</v>
      </c>
      <c r="U836" s="13">
        <f t="shared" si="5"/>
        <v>0.03385970447</v>
      </c>
      <c r="V836" s="13">
        <f t="shared" si="6"/>
        <v>-0.02948810779</v>
      </c>
      <c r="W836" s="13">
        <f t="shared" si="7"/>
        <v>0.06334781226</v>
      </c>
      <c r="X836" s="13">
        <f t="shared" si="8"/>
        <v>-0.000110271981</v>
      </c>
      <c r="Y836" s="14"/>
      <c r="Z836" s="30"/>
      <c r="AA836" s="30"/>
    </row>
    <row r="837" ht="12.75" customHeight="1">
      <c r="A837" s="4">
        <v>1940.01</v>
      </c>
      <c r="B837" s="5">
        <v>12.3</v>
      </c>
      <c r="C837" s="6">
        <v>0.623333</v>
      </c>
      <c r="D837" s="6">
        <f t="shared" si="9"/>
        <v>0.553333</v>
      </c>
      <c r="E837" s="5">
        <v>0.93</v>
      </c>
      <c r="F837" s="5">
        <v>13.9</v>
      </c>
      <c r="G837" s="6">
        <f t="shared" si="10"/>
        <v>1940.041667</v>
      </c>
      <c r="H837" s="7">
        <v>2.21</v>
      </c>
      <c r="I837" s="6">
        <f t="shared" si="1"/>
        <v>269.6266187</v>
      </c>
      <c r="J837" s="6">
        <f t="shared" si="2"/>
        <v>13.66399749</v>
      </c>
      <c r="K837" s="8">
        <f t="shared" si="11"/>
        <v>10123.27514</v>
      </c>
      <c r="L837" s="6">
        <f t="shared" si="12"/>
        <v>20.38640288</v>
      </c>
      <c r="M837" s="8">
        <f t="shared" si="3"/>
        <v>765.4183639</v>
      </c>
      <c r="N837" s="29">
        <f t="shared" si="14"/>
        <v>16.37848034</v>
      </c>
      <c r="O837" s="9"/>
      <c r="P837" s="10">
        <f t="shared" si="15"/>
        <v>20.86077318</v>
      </c>
      <c r="Q837" s="10"/>
      <c r="R837" s="31">
        <f t="shared" si="16"/>
        <v>0.01844992616</v>
      </c>
      <c r="S837" s="7">
        <f t="shared" si="4"/>
        <v>1.003771555</v>
      </c>
      <c r="T837" s="7">
        <f t="shared" si="13"/>
        <v>15.67266221</v>
      </c>
      <c r="U837" s="13">
        <f t="shared" si="5"/>
        <v>0.03640069619</v>
      </c>
      <c r="V837" s="13">
        <f t="shared" si="6"/>
        <v>-0.02987865821</v>
      </c>
      <c r="W837" s="13">
        <f t="shared" si="7"/>
        <v>0.0662793544</v>
      </c>
      <c r="X837" s="13">
        <f t="shared" si="8"/>
        <v>-0.0003672569621</v>
      </c>
      <c r="Y837" s="14"/>
      <c r="Z837" s="30"/>
      <c r="AA837" s="30"/>
    </row>
    <row r="838" ht="12.75" customHeight="1">
      <c r="A838" s="4">
        <v>1940.02</v>
      </c>
      <c r="B838" s="5">
        <v>12.22</v>
      </c>
      <c r="C838" s="6">
        <v>0.626667</v>
      </c>
      <c r="D838" s="6">
        <f t="shared" si="9"/>
        <v>0.546667</v>
      </c>
      <c r="E838" s="5">
        <v>0.96</v>
      </c>
      <c r="F838" s="5">
        <v>14.0</v>
      </c>
      <c r="G838" s="6">
        <f t="shared" si="10"/>
        <v>1940.125</v>
      </c>
      <c r="H838" s="7">
        <f>H837*11/12+H849*1/12</f>
        <v>2.188333333</v>
      </c>
      <c r="I838" s="6">
        <f t="shared" si="1"/>
        <v>265.9595714</v>
      </c>
      <c r="J838" s="6">
        <f t="shared" si="2"/>
        <v>13.63895964</v>
      </c>
      <c r="K838" s="8">
        <f t="shared" si="11"/>
        <v>10028.26739</v>
      </c>
      <c r="L838" s="6">
        <f t="shared" si="12"/>
        <v>20.89371429</v>
      </c>
      <c r="M838" s="8">
        <f t="shared" si="3"/>
        <v>787.8180603</v>
      </c>
      <c r="N838" s="29">
        <f t="shared" si="14"/>
        <v>16.21611985</v>
      </c>
      <c r="O838" s="9"/>
      <c r="P838" s="10">
        <f t="shared" si="15"/>
        <v>20.60653362</v>
      </c>
      <c r="Q838" s="10"/>
      <c r="R838" s="31">
        <f t="shared" si="16"/>
        <v>0.02055536721</v>
      </c>
      <c r="S838" s="7">
        <f t="shared" si="4"/>
        <v>1.003755513</v>
      </c>
      <c r="T838" s="7">
        <f t="shared" si="13"/>
        <v>15.61940272</v>
      </c>
      <c r="U838" s="13">
        <f t="shared" si="5"/>
        <v>0.03997118975</v>
      </c>
      <c r="V838" s="13">
        <f t="shared" si="6"/>
        <v>-0.02953951774</v>
      </c>
      <c r="W838" s="13">
        <f t="shared" si="7"/>
        <v>0.06951070748</v>
      </c>
      <c r="X838" s="13">
        <f t="shared" si="8"/>
        <v>-0.0003637400986</v>
      </c>
      <c r="Y838" s="14"/>
      <c r="Z838" s="30"/>
      <c r="AA838" s="30"/>
    </row>
    <row r="839" ht="12.75" customHeight="1">
      <c r="A839" s="4">
        <v>1940.03</v>
      </c>
      <c r="B839" s="5">
        <v>12.15</v>
      </c>
      <c r="C839" s="6">
        <v>0.63</v>
      </c>
      <c r="D839" s="6">
        <f t="shared" si="9"/>
        <v>0.56</v>
      </c>
      <c r="E839" s="5">
        <v>0.99</v>
      </c>
      <c r="F839" s="5">
        <v>14.0</v>
      </c>
      <c r="G839" s="6">
        <f t="shared" si="10"/>
        <v>1940.208333</v>
      </c>
      <c r="H839" s="7">
        <f>H837*10/12+H849*2/12</f>
        <v>2.166666667</v>
      </c>
      <c r="I839" s="6">
        <f t="shared" si="1"/>
        <v>264.4360714</v>
      </c>
      <c r="J839" s="6">
        <f t="shared" si="2"/>
        <v>13.7115</v>
      </c>
      <c r="K839" s="8">
        <f t="shared" si="11"/>
        <v>10013.90613</v>
      </c>
      <c r="L839" s="6">
        <f t="shared" si="12"/>
        <v>21.54664286</v>
      </c>
      <c r="M839" s="8">
        <f t="shared" si="3"/>
        <v>815.9479065</v>
      </c>
      <c r="N839" s="29">
        <f t="shared" si="14"/>
        <v>16.17290631</v>
      </c>
      <c r="O839" s="9"/>
      <c r="P839" s="10">
        <f t="shared" si="15"/>
        <v>20.50575466</v>
      </c>
      <c r="Q839" s="10"/>
      <c r="R839" s="31">
        <f t="shared" si="16"/>
        <v>0.02151560518</v>
      </c>
      <c r="S839" s="7">
        <f t="shared" si="4"/>
        <v>1.003739474</v>
      </c>
      <c r="T839" s="7">
        <f t="shared" si="13"/>
        <v>15.6780616</v>
      </c>
      <c r="U839" s="13">
        <f t="shared" si="5"/>
        <v>0.04110460343</v>
      </c>
      <c r="V839" s="13">
        <f t="shared" si="6"/>
        <v>-0.03030436154</v>
      </c>
      <c r="W839" s="13">
        <f t="shared" si="7"/>
        <v>0.07140896496</v>
      </c>
      <c r="X839" s="13">
        <f t="shared" si="8"/>
        <v>-0.0003602237725</v>
      </c>
      <c r="Y839" s="14"/>
      <c r="Z839" s="30"/>
      <c r="AA839" s="30"/>
    </row>
    <row r="840" ht="12.75" customHeight="1">
      <c r="A840" s="4">
        <v>1940.04</v>
      </c>
      <c r="B840" s="5">
        <v>12.27</v>
      </c>
      <c r="C840" s="6">
        <v>0.636667</v>
      </c>
      <c r="D840" s="6">
        <f t="shared" si="9"/>
        <v>0.756667</v>
      </c>
      <c r="E840" s="5">
        <v>1.00667</v>
      </c>
      <c r="F840" s="5">
        <v>14.0</v>
      </c>
      <c r="G840" s="6">
        <f t="shared" si="10"/>
        <v>1940.291667</v>
      </c>
      <c r="H840" s="7">
        <f>H837*9/12+H849*3/12</f>
        <v>2.145</v>
      </c>
      <c r="I840" s="6">
        <f t="shared" si="1"/>
        <v>267.0477857</v>
      </c>
      <c r="J840" s="6">
        <f t="shared" si="2"/>
        <v>13.85660249</v>
      </c>
      <c r="K840" s="8">
        <f t="shared" si="11"/>
        <v>10156.53677</v>
      </c>
      <c r="L840" s="6">
        <f t="shared" si="12"/>
        <v>21.9094535</v>
      </c>
      <c r="M840" s="8">
        <f t="shared" si="3"/>
        <v>833.2747248</v>
      </c>
      <c r="N840" s="29">
        <f t="shared" si="14"/>
        <v>16.37098871</v>
      </c>
      <c r="O840" s="9"/>
      <c r="P840" s="10">
        <f t="shared" si="15"/>
        <v>20.7107203</v>
      </c>
      <c r="Q840" s="10"/>
      <c r="R840" s="31">
        <f t="shared" si="16"/>
        <v>0.02040533302</v>
      </c>
      <c r="S840" s="7">
        <f t="shared" si="4"/>
        <v>1.003723438</v>
      </c>
      <c r="T840" s="7">
        <f t="shared" si="13"/>
        <v>15.73668931</v>
      </c>
      <c r="U840" s="13">
        <f t="shared" si="5"/>
        <v>0.04310593137</v>
      </c>
      <c r="V840" s="13">
        <f t="shared" si="6"/>
        <v>-0.03065366896</v>
      </c>
      <c r="W840" s="13">
        <f t="shared" si="7"/>
        <v>0.07375960033</v>
      </c>
      <c r="X840" s="13">
        <f t="shared" si="8"/>
        <v>-0.0003567079838</v>
      </c>
      <c r="Y840" s="14"/>
      <c r="Z840" s="30"/>
      <c r="AA840" s="30"/>
    </row>
    <row r="841" ht="12.75" customHeight="1">
      <c r="A841" s="4">
        <v>1940.05</v>
      </c>
      <c r="B841" s="5">
        <v>10.58</v>
      </c>
      <c r="C841" s="6">
        <v>0.643333</v>
      </c>
      <c r="D841" s="6">
        <f t="shared" si="9"/>
        <v>-1.046667</v>
      </c>
      <c r="E841" s="5">
        <v>1.02333</v>
      </c>
      <c r="F841" s="5">
        <v>14.0</v>
      </c>
      <c r="G841" s="6">
        <f t="shared" si="10"/>
        <v>1940.375</v>
      </c>
      <c r="H841" s="7">
        <f>H837*8/12+H849*4/12</f>
        <v>2.123333333</v>
      </c>
      <c r="I841" s="6">
        <f t="shared" si="1"/>
        <v>230.2661429</v>
      </c>
      <c r="J841" s="6">
        <f t="shared" si="2"/>
        <v>14.00168322</v>
      </c>
      <c r="K841" s="8">
        <f t="shared" si="11"/>
        <v>8802.009942</v>
      </c>
      <c r="L841" s="6">
        <f t="shared" si="12"/>
        <v>22.2720465</v>
      </c>
      <c r="M841" s="8">
        <f t="shared" si="3"/>
        <v>851.3573567</v>
      </c>
      <c r="N841" s="29">
        <f t="shared" si="14"/>
        <v>14.13874769</v>
      </c>
      <c r="O841" s="9"/>
      <c r="P841" s="10">
        <f t="shared" si="15"/>
        <v>17.86179829</v>
      </c>
      <c r="Q841" s="10"/>
      <c r="R841" s="31">
        <f t="shared" si="16"/>
        <v>0.03084475465</v>
      </c>
      <c r="S841" s="7">
        <f t="shared" si="4"/>
        <v>1.003707405</v>
      </c>
      <c r="T841" s="7">
        <f t="shared" si="13"/>
        <v>15.7952839</v>
      </c>
      <c r="U841" s="13">
        <f t="shared" si="5"/>
        <v>0.06177059952</v>
      </c>
      <c r="V841" s="13">
        <f t="shared" si="6"/>
        <v>-0.03140908193</v>
      </c>
      <c r="W841" s="13">
        <f t="shared" si="7"/>
        <v>0.09317968145</v>
      </c>
      <c r="X841" s="13">
        <f t="shared" si="8"/>
        <v>-0.0003531927327</v>
      </c>
      <c r="Y841" s="14"/>
      <c r="Z841" s="30"/>
      <c r="AA841" s="30"/>
    </row>
    <row r="842" ht="12.75" customHeight="1">
      <c r="A842" s="4">
        <v>1940.06</v>
      </c>
      <c r="B842" s="5">
        <v>9.67</v>
      </c>
      <c r="C842" s="6">
        <v>0.65</v>
      </c>
      <c r="D842" s="6">
        <f t="shared" si="9"/>
        <v>-0.26</v>
      </c>
      <c r="E842" s="5">
        <v>1.04</v>
      </c>
      <c r="F842" s="5">
        <v>14.1</v>
      </c>
      <c r="G842" s="6">
        <f t="shared" si="10"/>
        <v>1940.458333</v>
      </c>
      <c r="H842" s="7">
        <f>H837*7/12+H849*5/12</f>
        <v>2.101666667</v>
      </c>
      <c r="I842" s="6">
        <f t="shared" si="1"/>
        <v>208.9680142</v>
      </c>
      <c r="J842" s="6">
        <f t="shared" si="2"/>
        <v>14.0464539</v>
      </c>
      <c r="K842" s="8">
        <f t="shared" si="11"/>
        <v>8032.62521</v>
      </c>
      <c r="L842" s="6">
        <f t="shared" si="12"/>
        <v>22.47432624</v>
      </c>
      <c r="M842" s="8">
        <f t="shared" si="3"/>
        <v>863.9017806</v>
      </c>
      <c r="N842" s="29">
        <f t="shared" si="14"/>
        <v>12.8437656</v>
      </c>
      <c r="O842" s="9"/>
      <c r="P842" s="10">
        <f t="shared" si="15"/>
        <v>16.21264775</v>
      </c>
      <c r="Q842" s="10"/>
      <c r="R842" s="31">
        <f t="shared" si="16"/>
        <v>0.03947430057</v>
      </c>
      <c r="S842" s="7">
        <f t="shared" si="4"/>
        <v>1.003691375</v>
      </c>
      <c r="T842" s="7">
        <f t="shared" si="13"/>
        <v>15.74140481</v>
      </c>
      <c r="U842" s="13">
        <f t="shared" si="5"/>
        <v>0.07337695694</v>
      </c>
      <c r="V842" s="13">
        <f t="shared" si="6"/>
        <v>-0.03146967663</v>
      </c>
      <c r="W842" s="13">
        <f t="shared" si="7"/>
        <v>0.1048466336</v>
      </c>
      <c r="X842" s="13">
        <f t="shared" si="8"/>
        <v>-0.0003496780192</v>
      </c>
      <c r="Y842" s="14"/>
      <c r="Z842" s="30"/>
      <c r="AA842" s="30"/>
    </row>
    <row r="843" ht="12.75" customHeight="1">
      <c r="A843" s="4">
        <v>1940.07</v>
      </c>
      <c r="B843" s="5">
        <v>9.99</v>
      </c>
      <c r="C843" s="6">
        <v>0.656667</v>
      </c>
      <c r="D843" s="6">
        <f t="shared" si="9"/>
        <v>0.976667</v>
      </c>
      <c r="E843" s="5">
        <v>1.05333</v>
      </c>
      <c r="F843" s="5">
        <v>14.0</v>
      </c>
      <c r="G843" s="6">
        <f t="shared" si="10"/>
        <v>1940.541667</v>
      </c>
      <c r="H843" s="7">
        <f>H837*6/12+H849*6/12</f>
        <v>2.08</v>
      </c>
      <c r="I843" s="6">
        <f t="shared" si="1"/>
        <v>217.4252143</v>
      </c>
      <c r="J843" s="6">
        <f t="shared" si="2"/>
        <v>14.29188821</v>
      </c>
      <c r="K843" s="8">
        <f t="shared" si="11"/>
        <v>8403.496804</v>
      </c>
      <c r="L843" s="6">
        <f t="shared" si="12"/>
        <v>22.92497507</v>
      </c>
      <c r="M843" s="8">
        <f t="shared" si="3"/>
        <v>886.0515804</v>
      </c>
      <c r="N843" s="29">
        <f t="shared" si="14"/>
        <v>13.36988476</v>
      </c>
      <c r="O843" s="9"/>
      <c r="P843" s="10">
        <f t="shared" si="15"/>
        <v>16.86223031</v>
      </c>
      <c r="Q843" s="10"/>
      <c r="R843" s="31">
        <f t="shared" si="16"/>
        <v>0.0371046911</v>
      </c>
      <c r="S843" s="7">
        <f t="shared" si="4"/>
        <v>1.003675347</v>
      </c>
      <c r="T843" s="7">
        <f t="shared" si="13"/>
        <v>15.91236589</v>
      </c>
      <c r="U843" s="13">
        <f t="shared" si="5"/>
        <v>0.05982500066</v>
      </c>
      <c r="V843" s="13">
        <f t="shared" si="6"/>
        <v>-0.03370837291</v>
      </c>
      <c r="W843" s="13">
        <f t="shared" si="7"/>
        <v>0.09353337356</v>
      </c>
      <c r="X843" s="13">
        <f t="shared" si="8"/>
        <v>-0.0003461638433</v>
      </c>
      <c r="Y843" s="14"/>
      <c r="Z843" s="30"/>
      <c r="AA843" s="30"/>
    </row>
    <row r="844" ht="12.75" customHeight="1">
      <c r="A844" s="4">
        <v>1940.08</v>
      </c>
      <c r="B844" s="5">
        <v>10.2</v>
      </c>
      <c r="C844" s="6">
        <v>0.663333</v>
      </c>
      <c r="D844" s="6">
        <f t="shared" si="9"/>
        <v>0.873333</v>
      </c>
      <c r="E844" s="5">
        <v>1.06667</v>
      </c>
      <c r="F844" s="5">
        <v>14.0</v>
      </c>
      <c r="G844" s="6">
        <f t="shared" si="10"/>
        <v>1940.625</v>
      </c>
      <c r="H844" s="7">
        <f>H837*5/12+H849*7/12</f>
        <v>2.058333333</v>
      </c>
      <c r="I844" s="6">
        <f t="shared" si="1"/>
        <v>221.9957143</v>
      </c>
      <c r="J844" s="6">
        <f t="shared" si="2"/>
        <v>14.43696894</v>
      </c>
      <c r="K844" s="8">
        <f t="shared" si="11"/>
        <v>8626.646026</v>
      </c>
      <c r="L844" s="6">
        <f t="shared" si="12"/>
        <v>23.21531064</v>
      </c>
      <c r="M844" s="8">
        <f t="shared" si="3"/>
        <v>902.1357369</v>
      </c>
      <c r="N844" s="29">
        <f t="shared" si="14"/>
        <v>13.64939939</v>
      </c>
      <c r="O844" s="9"/>
      <c r="P844" s="10">
        <f t="shared" si="15"/>
        <v>17.19945024</v>
      </c>
      <c r="Q844" s="10"/>
      <c r="R844" s="31">
        <f t="shared" si="16"/>
        <v>0.03638389967</v>
      </c>
      <c r="S844" s="7">
        <f t="shared" si="4"/>
        <v>1.003659322</v>
      </c>
      <c r="T844" s="7">
        <f t="shared" si="13"/>
        <v>15.97084936</v>
      </c>
      <c r="U844" s="13">
        <f t="shared" si="5"/>
        <v>0.06300799797</v>
      </c>
      <c r="V844" s="13">
        <f t="shared" si="6"/>
        <v>-0.03484085456</v>
      </c>
      <c r="W844" s="13">
        <f t="shared" si="7"/>
        <v>0.09784885253</v>
      </c>
      <c r="X844" s="13">
        <f t="shared" si="8"/>
        <v>-0.0003426502052</v>
      </c>
      <c r="Y844" s="14"/>
      <c r="Z844" s="30"/>
      <c r="AA844" s="30"/>
    </row>
    <row r="845" ht="12.75" customHeight="1">
      <c r="A845" s="4">
        <v>1940.09</v>
      </c>
      <c r="B845" s="5">
        <v>10.63</v>
      </c>
      <c r="C845" s="6">
        <v>0.67</v>
      </c>
      <c r="D845" s="6">
        <f t="shared" si="9"/>
        <v>1.1</v>
      </c>
      <c r="E845" s="5">
        <v>1.08</v>
      </c>
      <c r="F845" s="5">
        <v>14.0</v>
      </c>
      <c r="G845" s="6">
        <f t="shared" si="10"/>
        <v>1940.708333</v>
      </c>
      <c r="H845" s="7">
        <f>H837*4/12+H849*8/12</f>
        <v>2.036666667</v>
      </c>
      <c r="I845" s="6">
        <f t="shared" si="1"/>
        <v>231.3543571</v>
      </c>
      <c r="J845" s="6">
        <f t="shared" si="2"/>
        <v>14.58207143</v>
      </c>
      <c r="K845" s="8">
        <f t="shared" si="11"/>
        <v>9037.539378</v>
      </c>
      <c r="L845" s="6">
        <f t="shared" si="12"/>
        <v>23.50542857</v>
      </c>
      <c r="M845" s="8">
        <f t="shared" si="3"/>
        <v>918.2071993</v>
      </c>
      <c r="N845" s="29">
        <f t="shared" si="14"/>
        <v>14.2148426</v>
      </c>
      <c r="O845" s="9"/>
      <c r="P845" s="10">
        <f t="shared" si="15"/>
        <v>17.8945273</v>
      </c>
      <c r="Q845" s="10"/>
      <c r="R845" s="31">
        <f t="shared" si="16"/>
        <v>0.03309206681</v>
      </c>
      <c r="S845" s="7">
        <f t="shared" si="4"/>
        <v>1.003643301</v>
      </c>
      <c r="T845" s="7">
        <f t="shared" si="13"/>
        <v>16.02929184</v>
      </c>
      <c r="U845" s="13">
        <f t="shared" si="5"/>
        <v>0.06192587808</v>
      </c>
      <c r="V845" s="13">
        <f t="shared" si="6"/>
        <v>-0.03556771919</v>
      </c>
      <c r="W845" s="13">
        <f t="shared" si="7"/>
        <v>0.09749359727</v>
      </c>
      <c r="X845" s="13">
        <f t="shared" si="8"/>
        <v>-0.000339137105</v>
      </c>
      <c r="Y845" s="14"/>
      <c r="Z845" s="30"/>
      <c r="AA845" s="30"/>
    </row>
    <row r="846" ht="12.75" customHeight="1">
      <c r="A846" s="4">
        <v>1940.1</v>
      </c>
      <c r="B846" s="5">
        <v>10.73</v>
      </c>
      <c r="C846" s="6">
        <v>0.67</v>
      </c>
      <c r="D846" s="6">
        <f t="shared" si="9"/>
        <v>0.77</v>
      </c>
      <c r="E846" s="5">
        <v>1.07</v>
      </c>
      <c r="F846" s="5">
        <v>14.0</v>
      </c>
      <c r="G846" s="6">
        <f t="shared" si="10"/>
        <v>1940.791667</v>
      </c>
      <c r="H846" s="7">
        <f>H837*3/12+H849*9/12</f>
        <v>2.015</v>
      </c>
      <c r="I846" s="6">
        <f t="shared" si="1"/>
        <v>233.5307857</v>
      </c>
      <c r="J846" s="6">
        <f t="shared" si="2"/>
        <v>14.58207143</v>
      </c>
      <c r="K846" s="8">
        <f t="shared" si="11"/>
        <v>9170.027608</v>
      </c>
      <c r="L846" s="6">
        <f t="shared" si="12"/>
        <v>23.28778571</v>
      </c>
      <c r="M846" s="8">
        <f t="shared" si="3"/>
        <v>914.4389134</v>
      </c>
      <c r="N846" s="29">
        <f t="shared" si="14"/>
        <v>14.32829032</v>
      </c>
      <c r="O846" s="9"/>
      <c r="P846" s="10">
        <f t="shared" si="15"/>
        <v>18.02116744</v>
      </c>
      <c r="Q846" s="10"/>
      <c r="R846" s="31">
        <f t="shared" si="16"/>
        <v>0.03334593345</v>
      </c>
      <c r="S846" s="7">
        <f t="shared" si="4"/>
        <v>1.003627282</v>
      </c>
      <c r="T846" s="7">
        <f t="shared" si="13"/>
        <v>16.08769138</v>
      </c>
      <c r="U846" s="13">
        <f t="shared" si="5"/>
        <v>0.06443612995</v>
      </c>
      <c r="V846" s="13">
        <f t="shared" si="6"/>
        <v>-0.03668150184</v>
      </c>
      <c r="W846" s="13">
        <f t="shared" si="7"/>
        <v>0.1011176318</v>
      </c>
      <c r="X846" s="13">
        <f t="shared" si="8"/>
        <v>-0.0003356245427</v>
      </c>
      <c r="Y846" s="14"/>
      <c r="Z846" s="30"/>
      <c r="AA846" s="30"/>
    </row>
    <row r="847" ht="12.75" customHeight="1">
      <c r="A847" s="4">
        <v>1940.11</v>
      </c>
      <c r="B847" s="5">
        <v>10.98</v>
      </c>
      <c r="C847" s="6">
        <v>0.67</v>
      </c>
      <c r="D847" s="6">
        <f t="shared" si="9"/>
        <v>0.92</v>
      </c>
      <c r="E847" s="5">
        <v>1.06</v>
      </c>
      <c r="F847" s="5">
        <v>14.0</v>
      </c>
      <c r="G847" s="6">
        <f t="shared" si="10"/>
        <v>1940.875</v>
      </c>
      <c r="H847" s="7">
        <f>H837*2/12+H849*10/12</f>
        <v>1.993333333</v>
      </c>
      <c r="I847" s="6">
        <f t="shared" si="1"/>
        <v>238.9718571</v>
      </c>
      <c r="J847" s="6">
        <f t="shared" si="2"/>
        <v>14.58207143</v>
      </c>
      <c r="K847" s="8">
        <f t="shared" si="11"/>
        <v>9431.397609</v>
      </c>
      <c r="L847" s="6">
        <f t="shared" si="12"/>
        <v>23.07014286</v>
      </c>
      <c r="M847" s="8">
        <f t="shared" si="3"/>
        <v>910.4992227</v>
      </c>
      <c r="N847" s="29">
        <f t="shared" si="14"/>
        <v>14.63668925</v>
      </c>
      <c r="O847" s="9"/>
      <c r="P847" s="10">
        <f t="shared" si="15"/>
        <v>18.39338133</v>
      </c>
      <c r="Q847" s="10"/>
      <c r="R847" s="31">
        <f t="shared" si="16"/>
        <v>0.03269024417</v>
      </c>
      <c r="S847" s="7">
        <f t="shared" si="4"/>
        <v>1.003611266</v>
      </c>
      <c r="T847" s="7">
        <f t="shared" si="13"/>
        <v>16.14604597</v>
      </c>
      <c r="U847" s="13">
        <f t="shared" si="5"/>
        <v>0.06143733802</v>
      </c>
      <c r="V847" s="13">
        <f t="shared" si="6"/>
        <v>-0.03739540389</v>
      </c>
      <c r="W847" s="13">
        <f t="shared" si="7"/>
        <v>0.09883274191</v>
      </c>
      <c r="X847" s="13">
        <f t="shared" si="8"/>
        <v>-0.0003321125184</v>
      </c>
      <c r="Y847" s="14"/>
      <c r="Z847" s="30"/>
      <c r="AA847" s="30"/>
    </row>
    <row r="848" ht="12.75" customHeight="1">
      <c r="A848" s="4">
        <v>1940.12</v>
      </c>
      <c r="B848" s="5">
        <v>10.53</v>
      </c>
      <c r="C848" s="6">
        <v>0.67</v>
      </c>
      <c r="D848" s="6">
        <f t="shared" si="9"/>
        <v>0.22</v>
      </c>
      <c r="E848" s="5">
        <v>1.05</v>
      </c>
      <c r="F848" s="5">
        <v>14.1</v>
      </c>
      <c r="G848" s="6">
        <f t="shared" si="10"/>
        <v>1940.958333</v>
      </c>
      <c r="H848" s="7">
        <f>H837*1/12+H849*11/12</f>
        <v>1.971666667</v>
      </c>
      <c r="I848" s="6">
        <f t="shared" si="1"/>
        <v>227.5525532</v>
      </c>
      <c r="J848" s="6">
        <f t="shared" si="2"/>
        <v>14.47865248</v>
      </c>
      <c r="K848" s="8">
        <f t="shared" si="11"/>
        <v>9028.335495</v>
      </c>
      <c r="L848" s="6">
        <f t="shared" si="12"/>
        <v>22.69042553</v>
      </c>
      <c r="M848" s="8">
        <f t="shared" si="3"/>
        <v>900.2613741</v>
      </c>
      <c r="N848" s="29">
        <f t="shared" si="14"/>
        <v>13.90842612</v>
      </c>
      <c r="O848" s="9"/>
      <c r="P848" s="10">
        <f t="shared" si="15"/>
        <v>17.47011511</v>
      </c>
      <c r="Q848" s="10"/>
      <c r="R848" s="31">
        <f t="shared" si="16"/>
        <v>0.03900533222</v>
      </c>
      <c r="S848" s="7">
        <f t="shared" si="4"/>
        <v>1.003595253</v>
      </c>
      <c r="T848" s="7">
        <f t="shared" si="13"/>
        <v>16.08942914</v>
      </c>
      <c r="U848" s="13">
        <f t="shared" si="5"/>
        <v>0.06502516779</v>
      </c>
      <c r="V848" s="13">
        <f t="shared" si="6"/>
        <v>-0.0381918019</v>
      </c>
      <c r="W848" s="13">
        <f t="shared" si="7"/>
        <v>0.1032169697</v>
      </c>
      <c r="X848" s="13">
        <f t="shared" si="8"/>
        <v>-0.0003286010322</v>
      </c>
      <c r="Y848" s="14"/>
      <c r="Z848" s="30"/>
      <c r="AA848" s="30"/>
    </row>
    <row r="849" ht="12.75" customHeight="1">
      <c r="A849" s="4">
        <v>1941.01</v>
      </c>
      <c r="B849" s="5">
        <v>10.55</v>
      </c>
      <c r="C849" s="6">
        <v>0.673333</v>
      </c>
      <c r="D849" s="6">
        <f t="shared" si="9"/>
        <v>0.693333</v>
      </c>
      <c r="E849" s="5">
        <v>1.05333</v>
      </c>
      <c r="F849" s="5">
        <v>14.1</v>
      </c>
      <c r="G849" s="6">
        <f t="shared" si="10"/>
        <v>1941.041667</v>
      </c>
      <c r="H849" s="7">
        <v>1.95</v>
      </c>
      <c r="I849" s="6">
        <f t="shared" si="1"/>
        <v>227.9847518</v>
      </c>
      <c r="J849" s="6">
        <f t="shared" si="2"/>
        <v>14.55067838</v>
      </c>
      <c r="K849" s="8">
        <f t="shared" si="11"/>
        <v>9093.592512</v>
      </c>
      <c r="L849" s="6">
        <f t="shared" si="12"/>
        <v>22.7623866</v>
      </c>
      <c r="M849" s="8">
        <f t="shared" si="3"/>
        <v>907.9197916</v>
      </c>
      <c r="N849" s="29">
        <f t="shared" si="14"/>
        <v>13.90415827</v>
      </c>
      <c r="O849" s="9"/>
      <c r="P849" s="10">
        <f t="shared" si="15"/>
        <v>17.45972403</v>
      </c>
      <c r="Q849" s="10"/>
      <c r="R849" s="31">
        <f t="shared" si="16"/>
        <v>0.04047838439</v>
      </c>
      <c r="S849" s="7">
        <f t="shared" si="4"/>
        <v>0.9978035431</v>
      </c>
      <c r="T849" s="7">
        <f t="shared" si="13"/>
        <v>16.14727472</v>
      </c>
      <c r="U849" s="13">
        <f t="shared" si="5"/>
        <v>0.07079913927</v>
      </c>
      <c r="V849" s="13">
        <f t="shared" si="6"/>
        <v>-0.04003285246</v>
      </c>
      <c r="W849" s="13">
        <f t="shared" si="7"/>
        <v>0.1108319917</v>
      </c>
      <c r="X849" s="13">
        <f t="shared" si="8"/>
        <v>0.0003538937124</v>
      </c>
      <c r="Y849" s="14"/>
      <c r="Z849" s="30"/>
      <c r="AA849" s="30"/>
    </row>
    <row r="850" ht="12.75" customHeight="1">
      <c r="A850" s="4">
        <v>1941.02</v>
      </c>
      <c r="B850" s="5">
        <v>9.89</v>
      </c>
      <c r="C850" s="6">
        <v>0.676667</v>
      </c>
      <c r="D850" s="6">
        <f t="shared" si="9"/>
        <v>0.016667</v>
      </c>
      <c r="E850" s="5">
        <v>1.05667</v>
      </c>
      <c r="F850" s="5">
        <v>14.1</v>
      </c>
      <c r="G850" s="6">
        <f t="shared" si="10"/>
        <v>1941.125</v>
      </c>
      <c r="H850" s="7">
        <f>H849*11/12+H861*1/12</f>
        <v>1.9925</v>
      </c>
      <c r="I850" s="6">
        <f t="shared" si="1"/>
        <v>213.7221986</v>
      </c>
      <c r="J850" s="6">
        <f t="shared" si="2"/>
        <v>14.62272588</v>
      </c>
      <c r="K850" s="8">
        <f t="shared" si="11"/>
        <v>8573.308794</v>
      </c>
      <c r="L850" s="6">
        <f t="shared" si="12"/>
        <v>22.83456376</v>
      </c>
      <c r="M850" s="8">
        <f t="shared" si="3"/>
        <v>915.9917294</v>
      </c>
      <c r="N850" s="29">
        <f t="shared" si="14"/>
        <v>13.0029433</v>
      </c>
      <c r="O850" s="9"/>
      <c r="P850" s="10">
        <f t="shared" si="15"/>
        <v>16.3304485</v>
      </c>
      <c r="Q850" s="10"/>
      <c r="R850" s="31">
        <f t="shared" si="16"/>
        <v>0.04628963307</v>
      </c>
      <c r="S850" s="7">
        <f t="shared" si="4"/>
        <v>0.9978467915</v>
      </c>
      <c r="T850" s="7">
        <f t="shared" si="13"/>
        <v>16.11180792</v>
      </c>
      <c r="U850" s="13">
        <f t="shared" si="5"/>
        <v>0.08041742736</v>
      </c>
      <c r="V850" s="13">
        <f t="shared" si="6"/>
        <v>-0.04082003923</v>
      </c>
      <c r="W850" s="13">
        <f t="shared" si="7"/>
        <v>0.1212374666</v>
      </c>
      <c r="X850" s="13">
        <f t="shared" si="8"/>
        <v>0.0003503561029</v>
      </c>
      <c r="Y850" s="14"/>
      <c r="Z850" s="30"/>
      <c r="AA850" s="30"/>
    </row>
    <row r="851" ht="12.75" customHeight="1">
      <c r="A851" s="4">
        <v>1941.03</v>
      </c>
      <c r="B851" s="5">
        <v>9.95</v>
      </c>
      <c r="C851" s="6">
        <v>0.68</v>
      </c>
      <c r="D851" s="6">
        <f t="shared" si="9"/>
        <v>0.74</v>
      </c>
      <c r="E851" s="5">
        <v>1.06</v>
      </c>
      <c r="F851" s="5">
        <v>14.2</v>
      </c>
      <c r="G851" s="6">
        <f t="shared" si="10"/>
        <v>1941.208333</v>
      </c>
      <c r="H851" s="7">
        <f>H849*10/12+H861*2/12</f>
        <v>2.035</v>
      </c>
      <c r="I851" s="6">
        <f t="shared" si="1"/>
        <v>213.5045775</v>
      </c>
      <c r="J851" s="6">
        <f t="shared" si="2"/>
        <v>14.59126761</v>
      </c>
      <c r="K851" s="8">
        <f t="shared" si="11"/>
        <v>8613.35558</v>
      </c>
      <c r="L851" s="6">
        <f t="shared" si="12"/>
        <v>22.74521127</v>
      </c>
      <c r="M851" s="8">
        <f t="shared" si="3"/>
        <v>917.6037101</v>
      </c>
      <c r="N851" s="29">
        <f t="shared" si="14"/>
        <v>12.95571982</v>
      </c>
      <c r="O851" s="9"/>
      <c r="P851" s="10">
        <f t="shared" si="15"/>
        <v>16.27420136</v>
      </c>
      <c r="Q851" s="10"/>
      <c r="R851" s="31">
        <f t="shared" si="16"/>
        <v>0.04747715934</v>
      </c>
      <c r="S851" s="7">
        <f t="shared" si="4"/>
        <v>0.9978900181</v>
      </c>
      <c r="T851" s="7">
        <f t="shared" si="13"/>
        <v>15.96389672</v>
      </c>
      <c r="U851" s="13">
        <f t="shared" si="5"/>
        <v>0.0782947713</v>
      </c>
      <c r="V851" s="13">
        <f t="shared" si="6"/>
        <v>-0.04017845808</v>
      </c>
      <c r="W851" s="13">
        <f t="shared" si="7"/>
        <v>0.1184732294</v>
      </c>
      <c r="X851" s="13">
        <f t="shared" si="8"/>
        <v>0.0003468208647</v>
      </c>
      <c r="Y851" s="14"/>
      <c r="Z851" s="30"/>
      <c r="AA851" s="30"/>
    </row>
    <row r="852" ht="12.75" customHeight="1">
      <c r="A852" s="4">
        <v>1941.04</v>
      </c>
      <c r="B852" s="5">
        <v>9.64</v>
      </c>
      <c r="C852" s="6">
        <v>0.683333</v>
      </c>
      <c r="D852" s="6">
        <f t="shared" si="9"/>
        <v>0.373333</v>
      </c>
      <c r="E852" s="5">
        <v>1.07</v>
      </c>
      <c r="F852" s="5">
        <v>14.3</v>
      </c>
      <c r="G852" s="6">
        <f t="shared" si="10"/>
        <v>1941.291667</v>
      </c>
      <c r="H852" s="7">
        <f>H849*9/12+H861*3/12</f>
        <v>2.0775</v>
      </c>
      <c r="I852" s="6">
        <f t="shared" si="1"/>
        <v>205.4061538</v>
      </c>
      <c r="J852" s="6">
        <f t="shared" si="2"/>
        <v>14.56024931</v>
      </c>
      <c r="K852" s="8">
        <f t="shared" si="11"/>
        <v>8335.593143</v>
      </c>
      <c r="L852" s="6">
        <f t="shared" si="12"/>
        <v>22.79923077</v>
      </c>
      <c r="M852" s="8">
        <f t="shared" si="3"/>
        <v>925.2162513</v>
      </c>
      <c r="N852" s="29">
        <f t="shared" si="14"/>
        <v>12.42937039</v>
      </c>
      <c r="O852" s="9"/>
      <c r="P852" s="10">
        <f t="shared" si="15"/>
        <v>15.62059635</v>
      </c>
      <c r="Q852" s="10"/>
      <c r="R852" s="31">
        <f t="shared" si="16"/>
        <v>0.05165392854</v>
      </c>
      <c r="S852" s="7">
        <f t="shared" si="4"/>
        <v>0.9979332227</v>
      </c>
      <c r="T852" s="7">
        <f t="shared" si="13"/>
        <v>15.81881309</v>
      </c>
      <c r="U852" s="13">
        <f t="shared" si="5"/>
        <v>0.08390673755</v>
      </c>
      <c r="V852" s="13">
        <f t="shared" si="6"/>
        <v>-0.03917154012</v>
      </c>
      <c r="W852" s="13">
        <f t="shared" si="7"/>
        <v>0.1230782777</v>
      </c>
      <c r="X852" s="13">
        <f t="shared" si="8"/>
        <v>0.0003432879904</v>
      </c>
      <c r="Y852" s="14"/>
      <c r="Z852" s="30"/>
      <c r="AA852" s="30"/>
    </row>
    <row r="853" ht="12.75" customHeight="1">
      <c r="A853" s="4">
        <v>1941.05</v>
      </c>
      <c r="B853" s="5">
        <v>9.43</v>
      </c>
      <c r="C853" s="6">
        <v>0.686667</v>
      </c>
      <c r="D853" s="6">
        <f t="shared" si="9"/>
        <v>0.476667</v>
      </c>
      <c r="E853" s="5">
        <v>1.08</v>
      </c>
      <c r="F853" s="5">
        <v>14.4</v>
      </c>
      <c r="G853" s="6">
        <f t="shared" si="10"/>
        <v>1941.375</v>
      </c>
      <c r="H853" s="7">
        <f>H849*8/12+H861*4/12</f>
        <v>2.12</v>
      </c>
      <c r="I853" s="6">
        <f t="shared" si="1"/>
        <v>199.5361806</v>
      </c>
      <c r="J853" s="6">
        <f t="shared" si="2"/>
        <v>14.52968298</v>
      </c>
      <c r="K853" s="8">
        <f t="shared" si="11"/>
        <v>8146.519376</v>
      </c>
      <c r="L853" s="6">
        <f t="shared" si="12"/>
        <v>22.8525</v>
      </c>
      <c r="M853" s="8">
        <f t="shared" si="3"/>
        <v>933.0054004</v>
      </c>
      <c r="N853" s="29">
        <f t="shared" si="14"/>
        <v>12.03720651</v>
      </c>
      <c r="O853" s="9"/>
      <c r="P853" s="10">
        <f t="shared" si="15"/>
        <v>15.13852474</v>
      </c>
      <c r="Q853" s="10"/>
      <c r="R853" s="31">
        <f t="shared" si="16"/>
        <v>0.05583163087</v>
      </c>
      <c r="S853" s="7">
        <f t="shared" si="4"/>
        <v>0.9979764056</v>
      </c>
      <c r="T853" s="7">
        <f t="shared" si="13"/>
        <v>15.6764933</v>
      </c>
      <c r="U853" s="13">
        <f t="shared" si="5"/>
        <v>0.08666245051</v>
      </c>
      <c r="V853" s="13">
        <f t="shared" si="6"/>
        <v>-0.03854367548</v>
      </c>
      <c r="W853" s="13">
        <f t="shared" si="7"/>
        <v>0.125206126</v>
      </c>
      <c r="X853" s="13">
        <f t="shared" si="8"/>
        <v>0.0003397574728</v>
      </c>
      <c r="Y853" s="14"/>
      <c r="Z853" s="30"/>
      <c r="AA853" s="30"/>
    </row>
    <row r="854" ht="12.75" customHeight="1">
      <c r="A854" s="4">
        <v>1941.06</v>
      </c>
      <c r="B854" s="5">
        <v>9.76</v>
      </c>
      <c r="C854" s="6">
        <v>0.69</v>
      </c>
      <c r="D854" s="6">
        <f t="shared" si="9"/>
        <v>1.02</v>
      </c>
      <c r="E854" s="5">
        <v>1.09</v>
      </c>
      <c r="F854" s="5">
        <v>14.7</v>
      </c>
      <c r="G854" s="6">
        <f t="shared" si="10"/>
        <v>1941.458333</v>
      </c>
      <c r="H854" s="7">
        <f>H849*7/12+H861*5/12</f>
        <v>2.1625</v>
      </c>
      <c r="I854" s="6">
        <f t="shared" si="1"/>
        <v>202.3042177</v>
      </c>
      <c r="J854" s="6">
        <f t="shared" si="2"/>
        <v>14.3022449</v>
      </c>
      <c r="K854" s="8">
        <f t="shared" si="11"/>
        <v>8308.190946</v>
      </c>
      <c r="L854" s="6">
        <f t="shared" si="12"/>
        <v>22.59340136</v>
      </c>
      <c r="M854" s="8">
        <f t="shared" si="3"/>
        <v>927.8614889</v>
      </c>
      <c r="N854" s="29">
        <f t="shared" si="14"/>
        <v>12.16430659</v>
      </c>
      <c r="O854" s="9"/>
      <c r="P854" s="10">
        <f t="shared" si="15"/>
        <v>15.30741538</v>
      </c>
      <c r="Q854" s="10"/>
      <c r="R854" s="31">
        <f t="shared" si="16"/>
        <v>0.05790160303</v>
      </c>
      <c r="S854" s="7">
        <f t="shared" si="4"/>
        <v>0.9980195668</v>
      </c>
      <c r="T854" s="7">
        <f t="shared" si="13"/>
        <v>15.32548941</v>
      </c>
      <c r="U854" s="13">
        <f t="shared" si="5"/>
        <v>0.08328639155</v>
      </c>
      <c r="V854" s="13">
        <f t="shared" si="6"/>
        <v>-0.0362318396</v>
      </c>
      <c r="W854" s="13">
        <f t="shared" si="7"/>
        <v>0.1195182311</v>
      </c>
      <c r="X854" s="13">
        <f t="shared" si="8"/>
        <v>0.0003362293046</v>
      </c>
      <c r="Y854" s="14"/>
      <c r="Z854" s="30"/>
      <c r="AA854" s="30"/>
    </row>
    <row r="855" ht="12.75" customHeight="1">
      <c r="A855" s="4">
        <v>1941.07</v>
      </c>
      <c r="B855" s="5">
        <v>10.26</v>
      </c>
      <c r="C855" s="6">
        <v>0.693333</v>
      </c>
      <c r="D855" s="6">
        <f t="shared" si="9"/>
        <v>1.193333</v>
      </c>
      <c r="E855" s="5">
        <v>1.12333</v>
      </c>
      <c r="F855" s="5">
        <v>14.7</v>
      </c>
      <c r="G855" s="6">
        <f t="shared" si="10"/>
        <v>1941.541667</v>
      </c>
      <c r="H855" s="7">
        <f>H849*6/12+H861*6/12</f>
        <v>2.205</v>
      </c>
      <c r="I855" s="6">
        <f t="shared" si="1"/>
        <v>212.6681633</v>
      </c>
      <c r="J855" s="6">
        <f t="shared" si="2"/>
        <v>14.37133096</v>
      </c>
      <c r="K855" s="8">
        <f t="shared" si="11"/>
        <v>8782.998739</v>
      </c>
      <c r="L855" s="6">
        <f t="shared" si="12"/>
        <v>23.28426197</v>
      </c>
      <c r="M855" s="8">
        <f t="shared" si="3"/>
        <v>961.6185159</v>
      </c>
      <c r="N855" s="29">
        <f t="shared" si="14"/>
        <v>12.74499628</v>
      </c>
      <c r="O855" s="9"/>
      <c r="P855" s="10">
        <f t="shared" si="15"/>
        <v>16.04505946</v>
      </c>
      <c r="Q855" s="10"/>
      <c r="R855" s="31">
        <f t="shared" si="16"/>
        <v>0.05373104058</v>
      </c>
      <c r="S855" s="7">
        <f t="shared" si="4"/>
        <v>0.9980627063</v>
      </c>
      <c r="T855" s="7">
        <f t="shared" si="13"/>
        <v>15.2951383</v>
      </c>
      <c r="U855" s="13">
        <f t="shared" si="5"/>
        <v>0.07979991462</v>
      </c>
      <c r="V855" s="13">
        <f t="shared" si="6"/>
        <v>-0.0359077925</v>
      </c>
      <c r="W855" s="13">
        <f t="shared" si="7"/>
        <v>0.1157077071</v>
      </c>
      <c r="X855" s="13">
        <f t="shared" si="8"/>
        <v>0.0003327034784</v>
      </c>
      <c r="Y855" s="14"/>
      <c r="Z855" s="30"/>
      <c r="AA855" s="30"/>
    </row>
    <row r="856" ht="12.75" customHeight="1">
      <c r="A856" s="4">
        <v>1941.08</v>
      </c>
      <c r="B856" s="5">
        <v>10.21</v>
      </c>
      <c r="C856" s="6">
        <v>0.696667</v>
      </c>
      <c r="D856" s="6">
        <f t="shared" si="9"/>
        <v>0.646667</v>
      </c>
      <c r="E856" s="5">
        <v>1.15667</v>
      </c>
      <c r="F856" s="5">
        <v>14.9</v>
      </c>
      <c r="G856" s="6">
        <f t="shared" si="10"/>
        <v>1941.625</v>
      </c>
      <c r="H856" s="7">
        <f>H849*5/12+H861*7/12</f>
        <v>2.2475</v>
      </c>
      <c r="I856" s="6">
        <f t="shared" si="1"/>
        <v>208.7910738</v>
      </c>
      <c r="J856" s="6">
        <f t="shared" si="2"/>
        <v>14.24660637</v>
      </c>
      <c r="K856" s="8">
        <f t="shared" si="11"/>
        <v>8671.909499</v>
      </c>
      <c r="L856" s="6">
        <f t="shared" si="12"/>
        <v>23.65351336</v>
      </c>
      <c r="M856" s="8">
        <f t="shared" si="3"/>
        <v>982.4228757</v>
      </c>
      <c r="N856" s="29">
        <f t="shared" si="14"/>
        <v>12.46317372</v>
      </c>
      <c r="O856" s="9"/>
      <c r="P856" s="10">
        <f t="shared" si="15"/>
        <v>15.69806213</v>
      </c>
      <c r="Q856" s="10"/>
      <c r="R856" s="31">
        <f t="shared" si="16"/>
        <v>0.05642892004</v>
      </c>
      <c r="S856" s="7">
        <f t="shared" si="4"/>
        <v>0.9981058243</v>
      </c>
      <c r="T856" s="7">
        <f t="shared" si="13"/>
        <v>15.06060099</v>
      </c>
      <c r="U856" s="13">
        <f t="shared" si="5"/>
        <v>0.08642205322</v>
      </c>
      <c r="V856" s="13">
        <f t="shared" si="6"/>
        <v>-0.03428287407</v>
      </c>
      <c r="W856" s="13">
        <f t="shared" si="7"/>
        <v>0.1207049273</v>
      </c>
      <c r="X856" s="13">
        <f t="shared" si="8"/>
        <v>0.0003291799871</v>
      </c>
      <c r="Y856" s="14"/>
      <c r="Z856" s="30"/>
      <c r="AA856" s="30"/>
    </row>
    <row r="857" ht="12.75" customHeight="1">
      <c r="A857" s="4">
        <v>1941.09</v>
      </c>
      <c r="B857" s="5">
        <v>10.24</v>
      </c>
      <c r="C857" s="6">
        <v>0.7</v>
      </c>
      <c r="D857" s="6">
        <f t="shared" si="9"/>
        <v>0.73</v>
      </c>
      <c r="E857" s="5">
        <v>1.19</v>
      </c>
      <c r="F857" s="5">
        <v>15.1</v>
      </c>
      <c r="G857" s="6">
        <f t="shared" si="10"/>
        <v>1941.708333</v>
      </c>
      <c r="H857" s="7">
        <f>H849*4/12+H861*8/12</f>
        <v>2.29</v>
      </c>
      <c r="I857" s="6">
        <f t="shared" si="1"/>
        <v>206.6309934</v>
      </c>
      <c r="J857" s="6">
        <f t="shared" si="2"/>
        <v>14.12516556</v>
      </c>
      <c r="K857" s="8">
        <f t="shared" si="11"/>
        <v>8631.082359</v>
      </c>
      <c r="L857" s="6">
        <f t="shared" si="12"/>
        <v>24.01278146</v>
      </c>
      <c r="M857" s="8">
        <f t="shared" si="3"/>
        <v>1003.026173</v>
      </c>
      <c r="N857" s="29">
        <f t="shared" si="14"/>
        <v>12.27972927</v>
      </c>
      <c r="O857" s="9"/>
      <c r="P857" s="10">
        <f t="shared" si="15"/>
        <v>15.47568981</v>
      </c>
      <c r="Q857" s="10"/>
      <c r="R857" s="31">
        <f t="shared" si="16"/>
        <v>0.05919969516</v>
      </c>
      <c r="S857" s="7">
        <f t="shared" si="4"/>
        <v>0.9981489207</v>
      </c>
      <c r="T857" s="7">
        <f t="shared" si="13"/>
        <v>14.83297325</v>
      </c>
      <c r="U857" s="13">
        <f t="shared" si="5"/>
        <v>0.08945258461</v>
      </c>
      <c r="V857" s="13">
        <f t="shared" si="6"/>
        <v>-0.03341986733</v>
      </c>
      <c r="W857" s="13">
        <f t="shared" si="7"/>
        <v>0.1228724519</v>
      </c>
      <c r="X857" s="13">
        <f t="shared" si="8"/>
        <v>0.0003256588235</v>
      </c>
      <c r="Y857" s="14"/>
      <c r="Z857" s="30"/>
      <c r="AA857" s="30"/>
    </row>
    <row r="858" ht="12.75" customHeight="1">
      <c r="A858" s="4">
        <v>1941.1</v>
      </c>
      <c r="B858" s="5">
        <v>9.83</v>
      </c>
      <c r="C858" s="6">
        <v>0.703333</v>
      </c>
      <c r="D858" s="6">
        <f t="shared" si="9"/>
        <v>0.293333</v>
      </c>
      <c r="E858" s="5">
        <v>1.18</v>
      </c>
      <c r="F858" s="5">
        <v>15.3</v>
      </c>
      <c r="G858" s="6">
        <f t="shared" si="10"/>
        <v>1941.791667</v>
      </c>
      <c r="H858" s="7">
        <f>H849*3/12+H861*9/12</f>
        <v>2.3325</v>
      </c>
      <c r="I858" s="6">
        <f t="shared" si="1"/>
        <v>195.7647712</v>
      </c>
      <c r="J858" s="6">
        <f t="shared" si="2"/>
        <v>14.00689968</v>
      </c>
      <c r="K858" s="8">
        <f t="shared" si="11"/>
        <v>8225.95098</v>
      </c>
      <c r="L858" s="6">
        <f t="shared" si="12"/>
        <v>23.49973856</v>
      </c>
      <c r="M858" s="8">
        <f t="shared" si="3"/>
        <v>987.448846</v>
      </c>
      <c r="N858" s="29">
        <f t="shared" si="14"/>
        <v>11.57781496</v>
      </c>
      <c r="O858" s="9"/>
      <c r="P858" s="10">
        <f t="shared" si="15"/>
        <v>14.60383369</v>
      </c>
      <c r="Q858" s="10"/>
      <c r="R858" s="31">
        <f t="shared" si="16"/>
        <v>0.06569975716</v>
      </c>
      <c r="S858" s="7">
        <f t="shared" si="4"/>
        <v>0.9981919957</v>
      </c>
      <c r="T858" s="7">
        <f t="shared" si="13"/>
        <v>14.61198008</v>
      </c>
      <c r="U858" s="13">
        <f t="shared" si="5"/>
        <v>0.09430113007</v>
      </c>
      <c r="V858" s="13">
        <f t="shared" si="6"/>
        <v>-0.03220217209</v>
      </c>
      <c r="W858" s="13">
        <f t="shared" si="7"/>
        <v>0.1265033022</v>
      </c>
      <c r="X858" s="13">
        <f t="shared" si="8"/>
        <v>0.0003221399803</v>
      </c>
      <c r="Y858" s="14"/>
      <c r="Z858" s="30"/>
      <c r="AA858" s="30"/>
    </row>
    <row r="859" ht="12.75" customHeight="1">
      <c r="A859" s="4">
        <v>1941.11</v>
      </c>
      <c r="B859" s="5">
        <v>9.37</v>
      </c>
      <c r="C859" s="6">
        <v>0.706667</v>
      </c>
      <c r="D859" s="6">
        <f t="shared" si="9"/>
        <v>0.246667</v>
      </c>
      <c r="E859" s="5">
        <v>1.17</v>
      </c>
      <c r="F859" s="5">
        <v>15.4</v>
      </c>
      <c r="G859" s="6">
        <f t="shared" si="10"/>
        <v>1941.875</v>
      </c>
      <c r="H859" s="7">
        <f>H849*2/12+H861*10/12</f>
        <v>2.375</v>
      </c>
      <c r="I859" s="6">
        <f t="shared" si="1"/>
        <v>185.3921429</v>
      </c>
      <c r="J859" s="6">
        <f t="shared" si="2"/>
        <v>13.98191136</v>
      </c>
      <c r="K859" s="8">
        <f t="shared" si="11"/>
        <v>7839.057112</v>
      </c>
      <c r="L859" s="6">
        <f t="shared" si="12"/>
        <v>23.14928571</v>
      </c>
      <c r="M859" s="8">
        <f t="shared" si="3"/>
        <v>978.8363736</v>
      </c>
      <c r="N859" s="29">
        <f t="shared" si="14"/>
        <v>10.91166869</v>
      </c>
      <c r="O859" s="9"/>
      <c r="P859" s="10">
        <f t="shared" si="15"/>
        <v>13.78218728</v>
      </c>
      <c r="Q859" s="10"/>
      <c r="R859" s="31">
        <f t="shared" si="16"/>
        <v>0.07255785022</v>
      </c>
      <c r="S859" s="7">
        <f t="shared" si="4"/>
        <v>0.9982350493</v>
      </c>
      <c r="T859" s="7">
        <f t="shared" si="13"/>
        <v>14.49085012</v>
      </c>
      <c r="U859" s="13">
        <f t="shared" si="5"/>
        <v>0.09623377273</v>
      </c>
      <c r="V859" s="13">
        <f t="shared" si="6"/>
        <v>-0.03199591601</v>
      </c>
      <c r="W859" s="13">
        <f t="shared" si="7"/>
        <v>0.1282296887</v>
      </c>
      <c r="X859" s="13">
        <f t="shared" si="8"/>
        <v>0.0003186234505</v>
      </c>
      <c r="Y859" s="14"/>
      <c r="Z859" s="30"/>
      <c r="AA859" s="30"/>
    </row>
    <row r="860" ht="12.75" customHeight="1">
      <c r="A860" s="4">
        <v>1941.12</v>
      </c>
      <c r="B860" s="5">
        <v>8.76</v>
      </c>
      <c r="C860" s="6">
        <v>0.71</v>
      </c>
      <c r="D860" s="6">
        <f t="shared" si="9"/>
        <v>0.1</v>
      </c>
      <c r="E860" s="5">
        <v>1.16</v>
      </c>
      <c r="F860" s="5">
        <v>15.5</v>
      </c>
      <c r="G860" s="6">
        <f t="shared" si="10"/>
        <v>1941.958333</v>
      </c>
      <c r="H860" s="7">
        <f>H849*1/12+H861*11/12</f>
        <v>2.4175</v>
      </c>
      <c r="I860" s="6">
        <f t="shared" si="1"/>
        <v>172.2046452</v>
      </c>
      <c r="J860" s="6">
        <f t="shared" si="2"/>
        <v>13.95722581</v>
      </c>
      <c r="K860" s="8">
        <f t="shared" si="11"/>
        <v>7330.621738</v>
      </c>
      <c r="L860" s="6">
        <f t="shared" si="12"/>
        <v>22.80335484</v>
      </c>
      <c r="M860" s="8">
        <f t="shared" si="3"/>
        <v>970.7216</v>
      </c>
      <c r="N860" s="29">
        <f t="shared" si="14"/>
        <v>10.08659331</v>
      </c>
      <c r="O860" s="9"/>
      <c r="P860" s="10">
        <f t="shared" si="15"/>
        <v>12.76472992</v>
      </c>
      <c r="Q860" s="10"/>
      <c r="R860" s="31">
        <f t="shared" si="16"/>
        <v>0.08096627744</v>
      </c>
      <c r="S860" s="7">
        <f t="shared" si="4"/>
        <v>0.9982780816</v>
      </c>
      <c r="T860" s="7">
        <f t="shared" si="13"/>
        <v>14.37195013</v>
      </c>
      <c r="U860" s="13">
        <f t="shared" si="5"/>
        <v>0.1071007617</v>
      </c>
      <c r="V860" s="13">
        <f t="shared" si="6"/>
        <v>-0.03142680257</v>
      </c>
      <c r="W860" s="13">
        <f t="shared" si="7"/>
        <v>0.1385275643</v>
      </c>
      <c r="X860" s="13">
        <f t="shared" si="8"/>
        <v>0.0003151092268</v>
      </c>
      <c r="Y860" s="14"/>
      <c r="Z860" s="30"/>
      <c r="AA860" s="30"/>
    </row>
    <row r="861" ht="12.75" customHeight="1">
      <c r="A861" s="4">
        <v>1942.01</v>
      </c>
      <c r="B861" s="5">
        <v>8.93</v>
      </c>
      <c r="C861" s="6">
        <v>0.703333</v>
      </c>
      <c r="D861" s="6">
        <f t="shared" si="9"/>
        <v>0.873333</v>
      </c>
      <c r="E861" s="5">
        <v>1.12</v>
      </c>
      <c r="F861" s="5">
        <v>15.7</v>
      </c>
      <c r="G861" s="6">
        <f t="shared" si="10"/>
        <v>1942.041667</v>
      </c>
      <c r="H861" s="7">
        <v>2.46</v>
      </c>
      <c r="I861" s="6">
        <f t="shared" si="1"/>
        <v>173.3102548</v>
      </c>
      <c r="J861" s="6">
        <f t="shared" si="2"/>
        <v>13.65003599</v>
      </c>
      <c r="K861" s="8">
        <f t="shared" si="11"/>
        <v>7426.109349</v>
      </c>
      <c r="L861" s="6">
        <f t="shared" si="12"/>
        <v>21.73656051</v>
      </c>
      <c r="M861" s="8">
        <f t="shared" si="3"/>
        <v>931.3821356</v>
      </c>
      <c r="N861" s="29">
        <f t="shared" si="14"/>
        <v>10.10168643</v>
      </c>
      <c r="O861" s="9"/>
      <c r="P861" s="10">
        <f t="shared" si="15"/>
        <v>12.80779972</v>
      </c>
      <c r="Q861" s="10"/>
      <c r="R861" s="31">
        <f t="shared" si="16"/>
        <v>0.08377724425</v>
      </c>
      <c r="S861" s="7">
        <f t="shared" si="4"/>
        <v>1.001976738</v>
      </c>
      <c r="T861" s="7">
        <f t="shared" si="13"/>
        <v>14.16443589</v>
      </c>
      <c r="U861" s="13">
        <f t="shared" si="5"/>
        <v>0.1098377185</v>
      </c>
      <c r="V861" s="13">
        <f t="shared" si="6"/>
        <v>-0.02987863079</v>
      </c>
      <c r="W861" s="13">
        <f t="shared" si="7"/>
        <v>0.1397163493</v>
      </c>
      <c r="X861" s="13">
        <f t="shared" si="8"/>
        <v>-0.00008289036681</v>
      </c>
      <c r="Y861" s="14"/>
      <c r="Z861" s="30"/>
      <c r="AA861" s="30"/>
    </row>
    <row r="862" ht="12.75" customHeight="1">
      <c r="A862" s="4">
        <v>1942.02</v>
      </c>
      <c r="B862" s="5">
        <v>8.65</v>
      </c>
      <c r="C862" s="6">
        <v>0.696667</v>
      </c>
      <c r="D862" s="6">
        <f t="shared" si="9"/>
        <v>0.416667</v>
      </c>
      <c r="E862" s="5">
        <v>1.08</v>
      </c>
      <c r="F862" s="5">
        <v>15.8</v>
      </c>
      <c r="G862" s="6">
        <f t="shared" si="10"/>
        <v>1942.125</v>
      </c>
      <c r="H862" s="7">
        <f>H861*11/12+H873*1/12</f>
        <v>2.460833333</v>
      </c>
      <c r="I862" s="6">
        <f t="shared" si="1"/>
        <v>166.8136076</v>
      </c>
      <c r="J862" s="6">
        <f t="shared" si="2"/>
        <v>13.43509082</v>
      </c>
      <c r="K862" s="8">
        <f t="shared" si="11"/>
        <v>7195.70978</v>
      </c>
      <c r="L862" s="6">
        <f t="shared" si="12"/>
        <v>20.82759494</v>
      </c>
      <c r="M862" s="8">
        <f t="shared" si="3"/>
        <v>898.4238801</v>
      </c>
      <c r="N862" s="29">
        <f t="shared" si="14"/>
        <v>9.680255592</v>
      </c>
      <c r="O862" s="9"/>
      <c r="P862" s="10">
        <f t="shared" si="15"/>
        <v>12.30024346</v>
      </c>
      <c r="Q862" s="10"/>
      <c r="R862" s="31">
        <f t="shared" si="16"/>
        <v>0.09014327718</v>
      </c>
      <c r="S862" s="7">
        <f t="shared" si="4"/>
        <v>1.001977436</v>
      </c>
      <c r="T862" s="7">
        <f t="shared" si="13"/>
        <v>14.10260973</v>
      </c>
      <c r="U862" s="13">
        <f t="shared" si="5"/>
        <v>0.1126930638</v>
      </c>
      <c r="V862" s="13">
        <f t="shared" si="6"/>
        <v>-0.02860731947</v>
      </c>
      <c r="W862" s="13">
        <f t="shared" si="7"/>
        <v>0.1413003833</v>
      </c>
      <c r="X862" s="13">
        <f t="shared" si="8"/>
        <v>-0.00008185489353</v>
      </c>
      <c r="Y862" s="14"/>
      <c r="Z862" s="30"/>
      <c r="AA862" s="30"/>
    </row>
    <row r="863" ht="12.75" customHeight="1">
      <c r="A863" s="4">
        <v>1942.03</v>
      </c>
      <c r="B863" s="5">
        <v>8.18</v>
      </c>
      <c r="C863" s="6">
        <v>0.69</v>
      </c>
      <c r="D863" s="6">
        <f t="shared" si="9"/>
        <v>0.22</v>
      </c>
      <c r="E863" s="5">
        <v>1.04</v>
      </c>
      <c r="F863" s="5">
        <v>16.0</v>
      </c>
      <c r="G863" s="6">
        <f t="shared" si="10"/>
        <v>1942.208333</v>
      </c>
      <c r="H863" s="7">
        <f>H861*10/12+H873*2/12</f>
        <v>2.461666667</v>
      </c>
      <c r="I863" s="6">
        <f t="shared" si="1"/>
        <v>155.777875</v>
      </c>
      <c r="J863" s="6">
        <f t="shared" si="2"/>
        <v>13.1401875</v>
      </c>
      <c r="K863" s="8">
        <f t="shared" si="11"/>
        <v>6766.904748</v>
      </c>
      <c r="L863" s="6">
        <f t="shared" si="12"/>
        <v>19.8055</v>
      </c>
      <c r="M863" s="8">
        <f t="shared" si="3"/>
        <v>860.339968</v>
      </c>
      <c r="N863" s="29">
        <f t="shared" si="14"/>
        <v>9.003426618</v>
      </c>
      <c r="O863" s="9"/>
      <c r="P863" s="10">
        <f t="shared" si="15"/>
        <v>11.47046538</v>
      </c>
      <c r="Q863" s="10"/>
      <c r="R863" s="31">
        <f t="shared" si="16"/>
        <v>0.0998948472</v>
      </c>
      <c r="S863" s="7">
        <f t="shared" si="4"/>
        <v>1.001978133</v>
      </c>
      <c r="T863" s="7">
        <f t="shared" si="13"/>
        <v>13.95386552</v>
      </c>
      <c r="U863" s="13">
        <f t="shared" si="5"/>
        <v>0.1203884471</v>
      </c>
      <c r="V863" s="13">
        <f t="shared" si="6"/>
        <v>-0.02746427028</v>
      </c>
      <c r="W863" s="13">
        <f t="shared" si="7"/>
        <v>0.1478527174</v>
      </c>
      <c r="X863" s="13">
        <f t="shared" si="8"/>
        <v>-0.00008081948432</v>
      </c>
      <c r="Y863" s="14"/>
      <c r="Z863" s="30"/>
      <c r="AA863" s="30"/>
    </row>
    <row r="864" ht="12.75" customHeight="1">
      <c r="A864" s="4">
        <v>1942.04</v>
      </c>
      <c r="B864" s="5">
        <v>7.84</v>
      </c>
      <c r="C864" s="6">
        <v>0.68</v>
      </c>
      <c r="D864" s="6">
        <f t="shared" si="9"/>
        <v>0.34</v>
      </c>
      <c r="E864" s="5">
        <v>1.02</v>
      </c>
      <c r="F864" s="5">
        <v>16.1</v>
      </c>
      <c r="G864" s="6">
        <f t="shared" si="10"/>
        <v>1942.291667</v>
      </c>
      <c r="H864" s="7">
        <f>H861*9/12+H873*3/12</f>
        <v>2.4625</v>
      </c>
      <c r="I864" s="6">
        <f t="shared" si="1"/>
        <v>148.3756522</v>
      </c>
      <c r="J864" s="6">
        <f t="shared" si="2"/>
        <v>12.86931677</v>
      </c>
      <c r="K864" s="8">
        <f t="shared" si="11"/>
        <v>6491.942616</v>
      </c>
      <c r="L864" s="6">
        <f t="shared" si="12"/>
        <v>19.30397516</v>
      </c>
      <c r="M864" s="8">
        <f t="shared" si="3"/>
        <v>844.6149832</v>
      </c>
      <c r="N864" s="29">
        <f t="shared" si="14"/>
        <v>8.544255708</v>
      </c>
      <c r="O864" s="9"/>
      <c r="P864" s="10">
        <f t="shared" si="15"/>
        <v>10.91820615</v>
      </c>
      <c r="Q864" s="10"/>
      <c r="R864" s="31">
        <f t="shared" si="16"/>
        <v>0.1072142123</v>
      </c>
      <c r="S864" s="7">
        <f t="shared" si="4"/>
        <v>1.00197883</v>
      </c>
      <c r="T864" s="7">
        <f t="shared" si="13"/>
        <v>13.89462671</v>
      </c>
      <c r="U864" s="13">
        <f t="shared" si="5"/>
        <v>0.124850824</v>
      </c>
      <c r="V864" s="13">
        <f t="shared" si="6"/>
        <v>-0.02730600141</v>
      </c>
      <c r="W864" s="13">
        <f t="shared" si="7"/>
        <v>0.1521568254</v>
      </c>
      <c r="X864" s="13">
        <f t="shared" si="8"/>
        <v>-0.00007978413911</v>
      </c>
      <c r="Y864" s="14"/>
      <c r="Z864" s="30"/>
      <c r="AA864" s="30"/>
    </row>
    <row r="865" ht="12.75" customHeight="1">
      <c r="A865" s="4">
        <v>1942.05</v>
      </c>
      <c r="B865" s="5">
        <v>7.93</v>
      </c>
      <c r="C865" s="6">
        <v>0.67</v>
      </c>
      <c r="D865" s="6">
        <f t="shared" si="9"/>
        <v>0.76</v>
      </c>
      <c r="E865" s="5">
        <v>1.0</v>
      </c>
      <c r="F865" s="5">
        <v>16.3</v>
      </c>
      <c r="G865" s="6">
        <f t="shared" si="10"/>
        <v>1942.375</v>
      </c>
      <c r="H865" s="7">
        <f>H861*8/12+H873*4/12</f>
        <v>2.463333333</v>
      </c>
      <c r="I865" s="6">
        <f t="shared" si="1"/>
        <v>148.2374847</v>
      </c>
      <c r="J865" s="6">
        <f t="shared" si="2"/>
        <v>12.52447853</v>
      </c>
      <c r="K865" s="8">
        <f t="shared" si="11"/>
        <v>6531.563048</v>
      </c>
      <c r="L865" s="6">
        <f t="shared" si="12"/>
        <v>18.69325153</v>
      </c>
      <c r="M865" s="8">
        <f t="shared" si="3"/>
        <v>823.6523389</v>
      </c>
      <c r="N865" s="29">
        <f t="shared" si="14"/>
        <v>8.50611626</v>
      </c>
      <c r="O865" s="9"/>
      <c r="P865" s="10">
        <f t="shared" si="15"/>
        <v>10.90124839</v>
      </c>
      <c r="Q865" s="10"/>
      <c r="R865" s="31">
        <f t="shared" si="16"/>
        <v>0.1104579169</v>
      </c>
      <c r="S865" s="7">
        <f t="shared" si="4"/>
        <v>1.001979528</v>
      </c>
      <c r="T865" s="7">
        <f t="shared" si="13"/>
        <v>13.75129824</v>
      </c>
      <c r="U865" s="13">
        <f t="shared" si="5"/>
        <v>0.1246864232</v>
      </c>
      <c r="V865" s="13">
        <f t="shared" si="6"/>
        <v>-0.02618208919</v>
      </c>
      <c r="W865" s="13">
        <f t="shared" si="7"/>
        <v>0.1508685124</v>
      </c>
      <c r="X865" s="13">
        <f t="shared" si="8"/>
        <v>-0.00007874885786</v>
      </c>
      <c r="Y865" s="14"/>
      <c r="Z865" s="30"/>
      <c r="AA865" s="30"/>
    </row>
    <row r="866" ht="12.75" customHeight="1">
      <c r="A866" s="4">
        <v>1942.06</v>
      </c>
      <c r="B866" s="5">
        <v>8.33</v>
      </c>
      <c r="C866" s="6">
        <v>0.66</v>
      </c>
      <c r="D866" s="6">
        <f t="shared" si="9"/>
        <v>1.06</v>
      </c>
      <c r="E866" s="5">
        <v>0.98</v>
      </c>
      <c r="F866" s="5">
        <v>16.3</v>
      </c>
      <c r="G866" s="6">
        <f t="shared" si="10"/>
        <v>1942.458333</v>
      </c>
      <c r="H866" s="7">
        <f>H861*7/12+H873*5/12</f>
        <v>2.464166667</v>
      </c>
      <c r="I866" s="6">
        <f t="shared" si="1"/>
        <v>155.7147853</v>
      </c>
      <c r="J866" s="6">
        <f t="shared" si="2"/>
        <v>12.33754601</v>
      </c>
      <c r="K866" s="8">
        <f t="shared" si="11"/>
        <v>6906.324862</v>
      </c>
      <c r="L866" s="6">
        <f t="shared" si="12"/>
        <v>18.3193865</v>
      </c>
      <c r="M866" s="8">
        <f t="shared" si="3"/>
        <v>812.5088073</v>
      </c>
      <c r="N866" s="29">
        <f t="shared" si="14"/>
        <v>8.905456929</v>
      </c>
      <c r="O866" s="9"/>
      <c r="P866" s="10">
        <f t="shared" si="15"/>
        <v>11.44269724</v>
      </c>
      <c r="Q866" s="10"/>
      <c r="R866" s="31">
        <f t="shared" si="16"/>
        <v>0.1059235376</v>
      </c>
      <c r="S866" s="7">
        <f t="shared" si="4"/>
        <v>1.001980225</v>
      </c>
      <c r="T866" s="7">
        <f t="shared" si="13"/>
        <v>13.77851931</v>
      </c>
      <c r="U866" s="13">
        <f t="shared" si="5"/>
        <v>0.1215860052</v>
      </c>
      <c r="V866" s="13">
        <f t="shared" si="6"/>
        <v>-0.02662685123</v>
      </c>
      <c r="W866" s="13">
        <f t="shared" si="7"/>
        <v>0.1482128564</v>
      </c>
      <c r="X866" s="13">
        <f t="shared" si="8"/>
        <v>-0.00007771364053</v>
      </c>
      <c r="Y866" s="14"/>
      <c r="Z866" s="30"/>
      <c r="AA866" s="30"/>
    </row>
    <row r="867" ht="12.75" customHeight="1">
      <c r="A867" s="4">
        <v>1942.07</v>
      </c>
      <c r="B867" s="5">
        <v>8.64</v>
      </c>
      <c r="C867" s="6">
        <v>0.646667</v>
      </c>
      <c r="D867" s="6">
        <f t="shared" si="9"/>
        <v>0.956667</v>
      </c>
      <c r="E867" s="5">
        <v>0.966667</v>
      </c>
      <c r="F867" s="5">
        <v>16.4</v>
      </c>
      <c r="G867" s="6">
        <f t="shared" si="10"/>
        <v>1942.541667</v>
      </c>
      <c r="H867" s="7">
        <f>H861*6/12+H873*6/12</f>
        <v>2.465</v>
      </c>
      <c r="I867" s="6">
        <f t="shared" si="1"/>
        <v>160.524878</v>
      </c>
      <c r="J867" s="6">
        <f t="shared" si="2"/>
        <v>12.01459969</v>
      </c>
      <c r="K867" s="8">
        <f t="shared" si="11"/>
        <v>7164.070397</v>
      </c>
      <c r="L867" s="6">
        <f t="shared" si="12"/>
        <v>17.95996554</v>
      </c>
      <c r="M867" s="8">
        <f t="shared" si="3"/>
        <v>801.5359304</v>
      </c>
      <c r="N867" s="29">
        <f t="shared" si="14"/>
        <v>9.150488901</v>
      </c>
      <c r="O867" s="9"/>
      <c r="P867" s="10">
        <f t="shared" si="15"/>
        <v>11.78499723</v>
      </c>
      <c r="Q867" s="10"/>
      <c r="R867" s="31">
        <f t="shared" si="16"/>
        <v>0.103531272</v>
      </c>
      <c r="S867" s="7">
        <f t="shared" si="4"/>
        <v>1.001980922</v>
      </c>
      <c r="T867" s="7">
        <f t="shared" si="13"/>
        <v>13.72162215</v>
      </c>
      <c r="U867" s="13">
        <f t="shared" si="5"/>
        <v>0.1203478339</v>
      </c>
      <c r="V867" s="13">
        <f t="shared" si="6"/>
        <v>-0.02683900126</v>
      </c>
      <c r="W867" s="13">
        <f t="shared" si="7"/>
        <v>0.1471868352</v>
      </c>
      <c r="X867" s="13">
        <f t="shared" si="8"/>
        <v>-0.00007667848704</v>
      </c>
      <c r="Y867" s="14"/>
      <c r="Z867" s="30"/>
      <c r="AA867" s="30"/>
    </row>
    <row r="868" ht="12.75" customHeight="1">
      <c r="A868" s="4">
        <v>1942.08</v>
      </c>
      <c r="B868" s="5">
        <v>8.59</v>
      </c>
      <c r="C868" s="6">
        <v>0.633333</v>
      </c>
      <c r="D868" s="6">
        <f t="shared" si="9"/>
        <v>0.583333</v>
      </c>
      <c r="E868" s="5">
        <v>0.953333</v>
      </c>
      <c r="F868" s="5">
        <v>16.5</v>
      </c>
      <c r="G868" s="6">
        <f t="shared" si="10"/>
        <v>1942.625</v>
      </c>
      <c r="H868" s="7">
        <f>H861*5/12+H873*7/12</f>
        <v>2.465833333</v>
      </c>
      <c r="I868" s="6">
        <f t="shared" si="1"/>
        <v>158.6286667</v>
      </c>
      <c r="J868" s="6">
        <f t="shared" si="2"/>
        <v>11.6955494</v>
      </c>
      <c r="K868" s="8">
        <f t="shared" si="11"/>
        <v>7122.94107</v>
      </c>
      <c r="L868" s="6">
        <f t="shared" si="12"/>
        <v>17.60488273</v>
      </c>
      <c r="M868" s="8">
        <f t="shared" si="3"/>
        <v>790.5162723</v>
      </c>
      <c r="N868" s="29">
        <f t="shared" si="14"/>
        <v>9.012823048</v>
      </c>
      <c r="O868" s="9"/>
      <c r="P868" s="10">
        <f t="shared" si="15"/>
        <v>11.63497181</v>
      </c>
      <c r="Q868" s="10"/>
      <c r="R868" s="31">
        <f t="shared" si="16"/>
        <v>0.1065644605</v>
      </c>
      <c r="S868" s="7">
        <f t="shared" si="4"/>
        <v>1.00198162</v>
      </c>
      <c r="T868" s="7">
        <f t="shared" si="13"/>
        <v>13.66547753</v>
      </c>
      <c r="U868" s="13">
        <f t="shared" si="5"/>
        <v>0.1219762336</v>
      </c>
      <c r="V868" s="13">
        <f t="shared" si="6"/>
        <v>-0.02632189824</v>
      </c>
      <c r="W868" s="13">
        <f t="shared" si="7"/>
        <v>0.1482981319</v>
      </c>
      <c r="X868" s="13">
        <f t="shared" si="8"/>
        <v>-0.00007564339737</v>
      </c>
      <c r="Y868" s="14"/>
      <c r="Z868" s="30"/>
      <c r="AA868" s="30"/>
    </row>
    <row r="869" ht="12.75" customHeight="1">
      <c r="A869" s="4">
        <v>1942.09</v>
      </c>
      <c r="B869" s="5">
        <v>8.68</v>
      </c>
      <c r="C869" s="6">
        <v>0.62</v>
      </c>
      <c r="D869" s="6">
        <f t="shared" si="9"/>
        <v>0.71</v>
      </c>
      <c r="E869" s="5">
        <v>0.94</v>
      </c>
      <c r="F869" s="5">
        <v>16.5</v>
      </c>
      <c r="G869" s="6">
        <f t="shared" si="10"/>
        <v>1942.708333</v>
      </c>
      <c r="H869" s="7">
        <f>H861*4/12+H873*8/12</f>
        <v>2.466666667</v>
      </c>
      <c r="I869" s="6">
        <f t="shared" si="1"/>
        <v>160.2906667</v>
      </c>
      <c r="J869" s="6">
        <f t="shared" si="2"/>
        <v>11.44933333</v>
      </c>
      <c r="K869" s="8">
        <f t="shared" si="11"/>
        <v>7240.412935</v>
      </c>
      <c r="L869" s="6">
        <f t="shared" si="12"/>
        <v>17.35866667</v>
      </c>
      <c r="M869" s="8">
        <f t="shared" si="3"/>
        <v>784.1000183</v>
      </c>
      <c r="N869" s="29">
        <f t="shared" si="14"/>
        <v>9.077829839</v>
      </c>
      <c r="O869" s="9"/>
      <c r="P869" s="10">
        <f t="shared" si="15"/>
        <v>11.74514581</v>
      </c>
      <c r="Q869" s="10"/>
      <c r="R869" s="31">
        <f t="shared" si="16"/>
        <v>0.1065204375</v>
      </c>
      <c r="S869" s="7">
        <f t="shared" si="4"/>
        <v>1.001982317</v>
      </c>
      <c r="T869" s="7">
        <f t="shared" si="13"/>
        <v>13.69255732</v>
      </c>
      <c r="U869" s="13">
        <f t="shared" si="5"/>
        <v>0.1188943341</v>
      </c>
      <c r="V869" s="13">
        <f t="shared" si="6"/>
        <v>-0.02639555056</v>
      </c>
      <c r="W869" s="13">
        <f t="shared" si="7"/>
        <v>0.1452898847</v>
      </c>
      <c r="X869" s="13">
        <f t="shared" si="8"/>
        <v>-0.00007460837145</v>
      </c>
      <c r="Y869" s="14"/>
      <c r="Z869" s="30"/>
      <c r="AA869" s="30"/>
    </row>
    <row r="870" ht="12.75" customHeight="1">
      <c r="A870" s="4">
        <v>1942.1</v>
      </c>
      <c r="B870" s="5">
        <v>9.32</v>
      </c>
      <c r="C870" s="6">
        <v>0.61</v>
      </c>
      <c r="D870" s="6">
        <f t="shared" si="9"/>
        <v>1.25</v>
      </c>
      <c r="E870" s="5">
        <v>0.97</v>
      </c>
      <c r="F870" s="5">
        <v>16.7</v>
      </c>
      <c r="G870" s="6">
        <f t="shared" si="10"/>
        <v>1942.791667</v>
      </c>
      <c r="H870" s="7">
        <f>H861*3/12+H873*9/12</f>
        <v>2.4675</v>
      </c>
      <c r="I870" s="6">
        <f t="shared" si="1"/>
        <v>170.0481437</v>
      </c>
      <c r="J870" s="6">
        <f t="shared" si="2"/>
        <v>11.12976048</v>
      </c>
      <c r="K870" s="8">
        <f t="shared" si="11"/>
        <v>7723.058014</v>
      </c>
      <c r="L870" s="6">
        <f t="shared" si="12"/>
        <v>17.69814371</v>
      </c>
      <c r="M870" s="8">
        <f t="shared" si="3"/>
        <v>803.7946646</v>
      </c>
      <c r="N870" s="29">
        <f t="shared" si="14"/>
        <v>9.599176749</v>
      </c>
      <c r="O870" s="9"/>
      <c r="P870" s="10">
        <f t="shared" si="15"/>
        <v>12.44215287</v>
      </c>
      <c r="Q870" s="10"/>
      <c r="R870" s="31">
        <f t="shared" si="16"/>
        <v>0.1025261566</v>
      </c>
      <c r="S870" s="7">
        <f t="shared" si="4"/>
        <v>1.001983014</v>
      </c>
      <c r="T870" s="7">
        <f t="shared" si="13"/>
        <v>13.55539252</v>
      </c>
      <c r="U870" s="13">
        <f t="shared" si="5"/>
        <v>0.1098881744</v>
      </c>
      <c r="V870" s="13">
        <f t="shared" si="6"/>
        <v>-0.02529453864</v>
      </c>
      <c r="W870" s="13">
        <f t="shared" si="7"/>
        <v>0.135182713</v>
      </c>
      <c r="X870" s="13">
        <f t="shared" si="8"/>
        <v>-0.00007357340923</v>
      </c>
      <c r="Y870" s="14"/>
      <c r="Z870" s="30"/>
      <c r="AA870" s="30"/>
    </row>
    <row r="871" ht="12.75" customHeight="1">
      <c r="A871" s="4">
        <v>1942.11</v>
      </c>
      <c r="B871" s="5">
        <v>9.47</v>
      </c>
      <c r="C871" s="6">
        <v>0.6</v>
      </c>
      <c r="D871" s="6">
        <f t="shared" si="9"/>
        <v>0.75</v>
      </c>
      <c r="E871" s="5">
        <v>1.0</v>
      </c>
      <c r="F871" s="5">
        <v>16.8</v>
      </c>
      <c r="G871" s="6">
        <f t="shared" si="10"/>
        <v>1942.875</v>
      </c>
      <c r="H871" s="7">
        <f>H861*2/12+H873*10/12</f>
        <v>2.468333333</v>
      </c>
      <c r="I871" s="6">
        <f t="shared" si="1"/>
        <v>171.7564881</v>
      </c>
      <c r="J871" s="6">
        <f t="shared" si="2"/>
        <v>10.88214286</v>
      </c>
      <c r="K871" s="8">
        <f t="shared" si="11"/>
        <v>7841.831796</v>
      </c>
      <c r="L871" s="6">
        <f t="shared" si="12"/>
        <v>18.13690476</v>
      </c>
      <c r="M871" s="8">
        <f t="shared" si="3"/>
        <v>828.0709394</v>
      </c>
      <c r="N871" s="29">
        <f t="shared" si="14"/>
        <v>9.661334152</v>
      </c>
      <c r="O871" s="9"/>
      <c r="P871" s="10">
        <f t="shared" si="15"/>
        <v>12.5431118</v>
      </c>
      <c r="Q871" s="10"/>
      <c r="R871" s="31">
        <f t="shared" si="16"/>
        <v>0.1032313933</v>
      </c>
      <c r="S871" s="7">
        <f t="shared" si="4"/>
        <v>1.001983712</v>
      </c>
      <c r="T871" s="7">
        <f t="shared" si="13"/>
        <v>13.50142619</v>
      </c>
      <c r="U871" s="13">
        <f t="shared" si="5"/>
        <v>0.112189324</v>
      </c>
      <c r="V871" s="13">
        <f t="shared" si="6"/>
        <v>-0.02478420469</v>
      </c>
      <c r="W871" s="13">
        <f t="shared" si="7"/>
        <v>0.1369735287</v>
      </c>
      <c r="X871" s="13">
        <f t="shared" si="8"/>
        <v>-0.00007253851066</v>
      </c>
      <c r="Y871" s="14"/>
      <c r="Z871" s="30"/>
      <c r="AA871" s="30"/>
    </row>
    <row r="872" ht="12.75" customHeight="1">
      <c r="A872" s="4">
        <v>1942.12</v>
      </c>
      <c r="B872" s="5">
        <v>9.52</v>
      </c>
      <c r="C872" s="6">
        <v>0.59</v>
      </c>
      <c r="D872" s="6">
        <f t="shared" si="9"/>
        <v>0.64</v>
      </c>
      <c r="E872" s="5">
        <v>1.03</v>
      </c>
      <c r="F872" s="5">
        <v>16.9</v>
      </c>
      <c r="G872" s="6">
        <f t="shared" si="10"/>
        <v>1942.958333</v>
      </c>
      <c r="H872" s="7">
        <f>H861*1/12+H873*11/12</f>
        <v>2.469166667</v>
      </c>
      <c r="I872" s="6">
        <f t="shared" si="1"/>
        <v>171.6416568</v>
      </c>
      <c r="J872" s="6">
        <f t="shared" si="2"/>
        <v>10.63745562</v>
      </c>
      <c r="K872" s="8">
        <f t="shared" si="11"/>
        <v>7877.06156</v>
      </c>
      <c r="L872" s="6">
        <f t="shared" si="12"/>
        <v>18.57047337</v>
      </c>
      <c r="M872" s="8">
        <f t="shared" si="3"/>
        <v>852.2451057</v>
      </c>
      <c r="N872" s="29">
        <f t="shared" si="14"/>
        <v>9.617514103</v>
      </c>
      <c r="O872" s="9"/>
      <c r="P872" s="10">
        <f t="shared" si="15"/>
        <v>12.5048725</v>
      </c>
      <c r="Q872" s="10"/>
      <c r="R872" s="31">
        <f t="shared" si="16"/>
        <v>0.1050825805</v>
      </c>
      <c r="S872" s="7">
        <f t="shared" si="4"/>
        <v>1.001984409</v>
      </c>
      <c r="T872" s="7">
        <f t="shared" si="13"/>
        <v>13.44816056</v>
      </c>
      <c r="U872" s="13">
        <f t="shared" si="5"/>
        <v>0.1165999105</v>
      </c>
      <c r="V872" s="13">
        <f t="shared" si="6"/>
        <v>-0.02427605083</v>
      </c>
      <c r="W872" s="13">
        <f t="shared" si="7"/>
        <v>0.1408759613</v>
      </c>
      <c r="X872" s="13">
        <f t="shared" si="8"/>
        <v>-0.00007150367569</v>
      </c>
      <c r="Y872" s="14"/>
      <c r="Z872" s="30"/>
      <c r="AA872" s="30"/>
    </row>
    <row r="873" ht="12.75" customHeight="1">
      <c r="A873" s="4">
        <v>1943.01</v>
      </c>
      <c r="B873" s="5">
        <v>10.09</v>
      </c>
      <c r="C873" s="6">
        <v>0.59</v>
      </c>
      <c r="D873" s="6">
        <f t="shared" si="9"/>
        <v>1.16</v>
      </c>
      <c r="E873" s="5">
        <v>1.04333</v>
      </c>
      <c r="F873" s="5">
        <v>16.9</v>
      </c>
      <c r="G873" s="6">
        <f t="shared" si="10"/>
        <v>1943.041667</v>
      </c>
      <c r="H873" s="7">
        <v>2.47</v>
      </c>
      <c r="I873" s="6">
        <f t="shared" si="1"/>
        <v>181.9185207</v>
      </c>
      <c r="J873" s="6">
        <f t="shared" si="2"/>
        <v>10.63745562</v>
      </c>
      <c r="K873" s="8">
        <f t="shared" si="11"/>
        <v>8389.373949</v>
      </c>
      <c r="L873" s="6">
        <f t="shared" si="12"/>
        <v>18.81080775</v>
      </c>
      <c r="M873" s="8">
        <f t="shared" si="3"/>
        <v>867.4812213</v>
      </c>
      <c r="N873" s="29">
        <f t="shared" si="14"/>
        <v>10.15053422</v>
      </c>
      <c r="O873" s="9"/>
      <c r="P873" s="10">
        <f t="shared" si="15"/>
        <v>13.21356577</v>
      </c>
      <c r="Q873" s="10"/>
      <c r="R873" s="31">
        <f t="shared" si="16"/>
        <v>0.1011936524</v>
      </c>
      <c r="S873" s="7">
        <f t="shared" si="4"/>
        <v>1.001985107</v>
      </c>
      <c r="T873" s="7">
        <f t="shared" si="13"/>
        <v>13.47484721</v>
      </c>
      <c r="U873" s="13">
        <f t="shared" si="5"/>
        <v>0.1110954476</v>
      </c>
      <c r="V873" s="13">
        <f t="shared" si="6"/>
        <v>-0.02397965042</v>
      </c>
      <c r="W873" s="13">
        <f t="shared" si="7"/>
        <v>0.135075098</v>
      </c>
      <c r="X873" s="13">
        <f t="shared" si="8"/>
        <v>0.0002886611895</v>
      </c>
      <c r="Y873" s="14"/>
      <c r="Z873" s="30"/>
      <c r="AA873" s="30"/>
    </row>
    <row r="874" ht="12.75" customHeight="1">
      <c r="A874" s="4">
        <v>1943.02</v>
      </c>
      <c r="B874" s="5">
        <v>10.69</v>
      </c>
      <c r="C874" s="6">
        <v>0.59</v>
      </c>
      <c r="D874" s="6">
        <f t="shared" si="9"/>
        <v>1.19</v>
      </c>
      <c r="E874" s="5">
        <v>1.05667</v>
      </c>
      <c r="F874" s="5">
        <v>16.9</v>
      </c>
      <c r="G874" s="6">
        <f t="shared" si="10"/>
        <v>1943.125</v>
      </c>
      <c r="H874" s="7">
        <f>H873*11/12+H885*1/12</f>
        <v>2.470833333</v>
      </c>
      <c r="I874" s="6">
        <f t="shared" si="1"/>
        <v>192.7362722</v>
      </c>
      <c r="J874" s="6">
        <f t="shared" si="2"/>
        <v>10.63745562</v>
      </c>
      <c r="K874" s="8">
        <f t="shared" si="11"/>
        <v>8929.12637</v>
      </c>
      <c r="L874" s="6">
        <f t="shared" si="12"/>
        <v>19.05132243</v>
      </c>
      <c r="M874" s="8">
        <f t="shared" si="3"/>
        <v>882.613654</v>
      </c>
      <c r="N874" s="29">
        <f t="shared" si="14"/>
        <v>10.708983</v>
      </c>
      <c r="O874" s="9"/>
      <c r="P874" s="10">
        <f t="shared" si="15"/>
        <v>13.9526018</v>
      </c>
      <c r="Q874" s="10"/>
      <c r="R874" s="31">
        <f t="shared" si="16"/>
        <v>0.09765444905</v>
      </c>
      <c r="S874" s="7">
        <f t="shared" si="4"/>
        <v>1.001985804</v>
      </c>
      <c r="T874" s="7">
        <f t="shared" si="13"/>
        <v>13.50159622</v>
      </c>
      <c r="U874" s="13">
        <f t="shared" si="5"/>
        <v>0.1037476044</v>
      </c>
      <c r="V874" s="13">
        <f t="shared" si="6"/>
        <v>-0.02333011947</v>
      </c>
      <c r="W874" s="13">
        <f t="shared" si="7"/>
        <v>0.1270777238</v>
      </c>
      <c r="X874" s="13">
        <f t="shared" si="8"/>
        <v>0.0002865210917</v>
      </c>
      <c r="Y874" s="14"/>
      <c r="Z874" s="30"/>
      <c r="AA874" s="30"/>
    </row>
    <row r="875" ht="12.75" customHeight="1">
      <c r="A875" s="4">
        <v>1943.03</v>
      </c>
      <c r="B875" s="5">
        <v>11.07</v>
      </c>
      <c r="C875" s="6">
        <v>0.59</v>
      </c>
      <c r="D875" s="6">
        <f t="shared" si="9"/>
        <v>0.97</v>
      </c>
      <c r="E875" s="5">
        <v>1.07</v>
      </c>
      <c r="F875" s="5">
        <v>17.2</v>
      </c>
      <c r="G875" s="6">
        <f t="shared" si="10"/>
        <v>1943.208333</v>
      </c>
      <c r="H875" s="7">
        <f>H873*10/12+H885*2/12</f>
        <v>2.471666667</v>
      </c>
      <c r="I875" s="6">
        <f t="shared" si="1"/>
        <v>196.1063372</v>
      </c>
      <c r="J875" s="6">
        <f t="shared" si="2"/>
        <v>10.4519186</v>
      </c>
      <c r="K875" s="8">
        <f t="shared" si="11"/>
        <v>9125.607004</v>
      </c>
      <c r="L875" s="6">
        <f t="shared" si="12"/>
        <v>18.95517442</v>
      </c>
      <c r="M875" s="8">
        <f t="shared" si="3"/>
        <v>882.0595749</v>
      </c>
      <c r="N875" s="29">
        <f t="shared" si="14"/>
        <v>10.85054174</v>
      </c>
      <c r="O875" s="9"/>
      <c r="P875" s="10">
        <f t="shared" si="15"/>
        <v>14.14645987</v>
      </c>
      <c r="Q875" s="10"/>
      <c r="R875" s="31">
        <f t="shared" si="16"/>
        <v>0.0990552166</v>
      </c>
      <c r="S875" s="7">
        <f t="shared" si="4"/>
        <v>1.001986501</v>
      </c>
      <c r="T875" s="7">
        <f t="shared" si="13"/>
        <v>13.29244714</v>
      </c>
      <c r="U875" s="13">
        <f t="shared" si="5"/>
        <v>0.1019822394</v>
      </c>
      <c r="V875" s="13">
        <f t="shared" si="6"/>
        <v>-0.02169829728</v>
      </c>
      <c r="W875" s="13">
        <f t="shared" si="7"/>
        <v>0.1236805367</v>
      </c>
      <c r="X875" s="13">
        <f t="shared" si="8"/>
        <v>-0.000471617905</v>
      </c>
      <c r="Y875" s="14"/>
      <c r="Z875" s="30"/>
      <c r="AA875" s="30"/>
    </row>
    <row r="876" ht="12.75" customHeight="1">
      <c r="A876" s="4">
        <v>1943.04</v>
      </c>
      <c r="B876" s="5">
        <v>11.44</v>
      </c>
      <c r="C876" s="6">
        <v>0.59</v>
      </c>
      <c r="D876" s="6">
        <f t="shared" si="9"/>
        <v>0.96</v>
      </c>
      <c r="E876" s="5">
        <v>1.08</v>
      </c>
      <c r="F876" s="5">
        <v>17.4</v>
      </c>
      <c r="G876" s="6">
        <f t="shared" si="10"/>
        <v>1943.291667</v>
      </c>
      <c r="H876" s="7">
        <f>H873*9/12+H885*3/12</f>
        <v>2.4725</v>
      </c>
      <c r="I876" s="6">
        <f t="shared" si="1"/>
        <v>200.3314943</v>
      </c>
      <c r="J876" s="6">
        <f t="shared" si="2"/>
        <v>10.33178161</v>
      </c>
      <c r="K876" s="8">
        <f t="shared" si="11"/>
        <v>9362.285251</v>
      </c>
      <c r="L876" s="6">
        <f t="shared" si="12"/>
        <v>18.91241379</v>
      </c>
      <c r="M876" s="8">
        <f t="shared" si="3"/>
        <v>883.8521042</v>
      </c>
      <c r="N876" s="29">
        <f t="shared" si="14"/>
        <v>11.03922714</v>
      </c>
      <c r="O876" s="9"/>
      <c r="P876" s="10">
        <f t="shared" si="15"/>
        <v>14.4002105</v>
      </c>
      <c r="Q876" s="10"/>
      <c r="R876" s="31">
        <f t="shared" si="16"/>
        <v>0.09866495426</v>
      </c>
      <c r="S876" s="7">
        <f t="shared" si="4"/>
        <v>1.001987199</v>
      </c>
      <c r="T876" s="7">
        <f t="shared" si="13"/>
        <v>13.16576235</v>
      </c>
      <c r="U876" s="13">
        <f t="shared" si="5"/>
        <v>0.09414716865</v>
      </c>
      <c r="V876" s="13">
        <f t="shared" si="6"/>
        <v>-0.02102856435</v>
      </c>
      <c r="W876" s="13">
        <f t="shared" si="7"/>
        <v>0.115175733</v>
      </c>
      <c r="X876" s="13">
        <f t="shared" si="8"/>
        <v>-0.001855224771</v>
      </c>
      <c r="Y876" s="14"/>
      <c r="Z876" s="30"/>
      <c r="AA876" s="30"/>
    </row>
    <row r="877" ht="12.75" customHeight="1">
      <c r="A877" s="4">
        <v>1943.05</v>
      </c>
      <c r="B877" s="5">
        <v>11.89</v>
      </c>
      <c r="C877" s="6">
        <v>0.59</v>
      </c>
      <c r="D877" s="6">
        <f t="shared" si="9"/>
        <v>1.04</v>
      </c>
      <c r="E877" s="5">
        <v>1.09</v>
      </c>
      <c r="F877" s="5">
        <v>17.5</v>
      </c>
      <c r="G877" s="6">
        <f t="shared" si="10"/>
        <v>1943.375</v>
      </c>
      <c r="H877" s="7">
        <f>H873*8/12+H885*4/12</f>
        <v>2.473333333</v>
      </c>
      <c r="I877" s="6">
        <f t="shared" si="1"/>
        <v>207.0218857</v>
      </c>
      <c r="J877" s="6">
        <f t="shared" si="2"/>
        <v>10.27274286</v>
      </c>
      <c r="K877" s="8">
        <f t="shared" si="11"/>
        <v>9714.960947</v>
      </c>
      <c r="L877" s="6">
        <f t="shared" si="12"/>
        <v>18.97845714</v>
      </c>
      <c r="M877" s="8">
        <f t="shared" si="3"/>
        <v>890.606176</v>
      </c>
      <c r="N877" s="29">
        <f t="shared" si="14"/>
        <v>11.3622158</v>
      </c>
      <c r="O877" s="9"/>
      <c r="P877" s="10">
        <f t="shared" si="15"/>
        <v>14.82734449</v>
      </c>
      <c r="Q877" s="10"/>
      <c r="R877" s="31">
        <f t="shared" si="16"/>
        <v>0.09667360745</v>
      </c>
      <c r="S877" s="7">
        <f t="shared" si="4"/>
        <v>1.001987896</v>
      </c>
      <c r="T877" s="7">
        <f t="shared" si="13"/>
        <v>13.1165429</v>
      </c>
      <c r="U877" s="13">
        <f t="shared" si="5"/>
        <v>0.09078877487</v>
      </c>
      <c r="V877" s="13">
        <f t="shared" si="6"/>
        <v>-0.02265144421</v>
      </c>
      <c r="W877" s="13">
        <f t="shared" si="7"/>
        <v>0.1134402191</v>
      </c>
      <c r="X877" s="13">
        <f t="shared" si="8"/>
        <v>-0.0004560837559</v>
      </c>
      <c r="Y877" s="14"/>
      <c r="Z877" s="30"/>
      <c r="AA877" s="30"/>
    </row>
    <row r="878" ht="12.75" customHeight="1">
      <c r="A878" s="4">
        <v>1943.06</v>
      </c>
      <c r="B878" s="5">
        <v>12.1</v>
      </c>
      <c r="C878" s="6">
        <v>0.59</v>
      </c>
      <c r="D878" s="6">
        <f t="shared" si="9"/>
        <v>0.8</v>
      </c>
      <c r="E878" s="5">
        <v>1.1</v>
      </c>
      <c r="F878" s="5">
        <v>17.5</v>
      </c>
      <c r="G878" s="6">
        <f t="shared" si="10"/>
        <v>1943.458333</v>
      </c>
      <c r="H878" s="7">
        <f>H873*7/12+H885*5/12</f>
        <v>2.474166667</v>
      </c>
      <c r="I878" s="6">
        <f t="shared" si="1"/>
        <v>210.6782857</v>
      </c>
      <c r="J878" s="6">
        <f t="shared" si="2"/>
        <v>10.27274286</v>
      </c>
      <c r="K878" s="8">
        <f t="shared" si="11"/>
        <v>9926.718226</v>
      </c>
      <c r="L878" s="6">
        <f t="shared" si="12"/>
        <v>19.15257143</v>
      </c>
      <c r="M878" s="8">
        <f t="shared" si="3"/>
        <v>902.4289296</v>
      </c>
      <c r="N878" s="29">
        <f t="shared" si="14"/>
        <v>11.51674479</v>
      </c>
      <c r="O878" s="9"/>
      <c r="P878" s="10">
        <f t="shared" si="15"/>
        <v>15.03377562</v>
      </c>
      <c r="Q878" s="10"/>
      <c r="R878" s="31">
        <f t="shared" si="16"/>
        <v>0.09466776786</v>
      </c>
      <c r="S878" s="7">
        <f t="shared" si="4"/>
        <v>1.001988593</v>
      </c>
      <c r="T878" s="7">
        <f t="shared" si="13"/>
        <v>13.14261723</v>
      </c>
      <c r="U878" s="13">
        <f t="shared" si="5"/>
        <v>0.08460420999</v>
      </c>
      <c r="V878" s="13">
        <f t="shared" si="6"/>
        <v>-0.0234623265</v>
      </c>
      <c r="W878" s="13">
        <f t="shared" si="7"/>
        <v>0.1080665365</v>
      </c>
      <c r="X878" s="13">
        <f t="shared" si="8"/>
        <v>0.001593089352</v>
      </c>
      <c r="Y878" s="14"/>
      <c r="Z878" s="30"/>
      <c r="AA878" s="30"/>
    </row>
    <row r="879" ht="12.75" customHeight="1">
      <c r="A879" s="4">
        <v>1943.07</v>
      </c>
      <c r="B879" s="5">
        <v>12.35</v>
      </c>
      <c r="C879" s="6">
        <v>0.593333</v>
      </c>
      <c r="D879" s="6">
        <f t="shared" si="9"/>
        <v>0.843333</v>
      </c>
      <c r="E879" s="5">
        <v>1.09333</v>
      </c>
      <c r="F879" s="5">
        <v>17.4</v>
      </c>
      <c r="G879" s="6">
        <f t="shared" si="10"/>
        <v>1943.541667</v>
      </c>
      <c r="H879" s="7">
        <f>H873*6/12+H885*6/12</f>
        <v>2.475</v>
      </c>
      <c r="I879" s="6">
        <f t="shared" si="1"/>
        <v>216.266954</v>
      </c>
      <c r="J879" s="6">
        <f t="shared" si="2"/>
        <v>10.39014742</v>
      </c>
      <c r="K879" s="8">
        <f t="shared" si="11"/>
        <v>10230.84136</v>
      </c>
      <c r="L879" s="6">
        <f t="shared" si="12"/>
        <v>19.14584201</v>
      </c>
      <c r="M879" s="8">
        <f t="shared" si="3"/>
        <v>905.7235455</v>
      </c>
      <c r="N879" s="29">
        <f t="shared" si="14"/>
        <v>11.77421334</v>
      </c>
      <c r="O879" s="9"/>
      <c r="P879" s="10">
        <f t="shared" si="15"/>
        <v>15.37368375</v>
      </c>
      <c r="Q879" s="10"/>
      <c r="R879" s="31">
        <f t="shared" si="16"/>
        <v>0.08897387763</v>
      </c>
      <c r="S879" s="7">
        <f t="shared" si="4"/>
        <v>1.001989291</v>
      </c>
      <c r="T879" s="7">
        <f t="shared" si="13"/>
        <v>13.24443503</v>
      </c>
      <c r="U879" s="13">
        <f t="shared" si="5"/>
        <v>0.08338790059</v>
      </c>
      <c r="V879" s="13">
        <f t="shared" si="6"/>
        <v>-0.02246696765</v>
      </c>
      <c r="W879" s="13">
        <f t="shared" si="7"/>
        <v>0.1058548682</v>
      </c>
      <c r="X879" s="13">
        <f t="shared" si="8"/>
        <v>-0.0001263578405</v>
      </c>
      <c r="Y879" s="14"/>
      <c r="Z879" s="30"/>
      <c r="AA879" s="30"/>
    </row>
    <row r="880" ht="12.75" customHeight="1">
      <c r="A880" s="4">
        <v>1943.08</v>
      </c>
      <c r="B880" s="5">
        <v>11.74</v>
      </c>
      <c r="C880" s="6">
        <v>0.596667</v>
      </c>
      <c r="D880" s="6">
        <f t="shared" si="9"/>
        <v>-0.013333</v>
      </c>
      <c r="E880" s="5">
        <v>1.08667</v>
      </c>
      <c r="F880" s="5">
        <v>17.3</v>
      </c>
      <c r="G880" s="6">
        <f t="shared" si="10"/>
        <v>1943.625</v>
      </c>
      <c r="H880" s="7">
        <f>H873*5/12+H885*7/12</f>
        <v>2.475833333</v>
      </c>
      <c r="I880" s="6">
        <f t="shared" si="1"/>
        <v>206.7732948</v>
      </c>
      <c r="J880" s="6">
        <f t="shared" si="2"/>
        <v>10.50892687</v>
      </c>
      <c r="K880" s="8">
        <f t="shared" si="11"/>
        <v>9823.157604</v>
      </c>
      <c r="L880" s="6">
        <f t="shared" si="12"/>
        <v>19.13921092</v>
      </c>
      <c r="M880" s="8">
        <f t="shared" si="3"/>
        <v>909.2445208</v>
      </c>
      <c r="N880" s="29">
        <f t="shared" si="14"/>
        <v>11.2105459</v>
      </c>
      <c r="O880" s="9"/>
      <c r="P880" s="10">
        <f t="shared" si="15"/>
        <v>14.6452911</v>
      </c>
      <c r="Q880" s="10"/>
      <c r="R880" s="31">
        <f t="shared" si="16"/>
        <v>0.09186150005</v>
      </c>
      <c r="S880" s="7">
        <f t="shared" si="4"/>
        <v>1.001989988</v>
      </c>
      <c r="T880" s="7">
        <f t="shared" si="13"/>
        <v>13.34749179</v>
      </c>
      <c r="U880" s="13">
        <f t="shared" si="5"/>
        <v>0.08837080279</v>
      </c>
      <c r="V880" s="13">
        <f t="shared" si="6"/>
        <v>-0.0235174231</v>
      </c>
      <c r="W880" s="13">
        <f t="shared" si="7"/>
        <v>0.1118882259</v>
      </c>
      <c r="X880" s="13">
        <f t="shared" si="8"/>
        <v>0.0007326669675</v>
      </c>
      <c r="Y880" s="14"/>
      <c r="Z880" s="30"/>
      <c r="AA880" s="30"/>
    </row>
    <row r="881" ht="12.75" customHeight="1">
      <c r="A881" s="4">
        <v>1943.09</v>
      </c>
      <c r="B881" s="5">
        <v>11.99</v>
      </c>
      <c r="C881" s="6">
        <v>0.6</v>
      </c>
      <c r="D881" s="6">
        <f t="shared" si="9"/>
        <v>0.85</v>
      </c>
      <c r="E881" s="5">
        <v>1.08</v>
      </c>
      <c r="F881" s="5">
        <v>17.4</v>
      </c>
      <c r="G881" s="6">
        <f t="shared" si="10"/>
        <v>1943.708333</v>
      </c>
      <c r="H881" s="7">
        <f>H873*4/12+H885*8/12</f>
        <v>2.476666667</v>
      </c>
      <c r="I881" s="6">
        <f t="shared" si="1"/>
        <v>209.9628161</v>
      </c>
      <c r="J881" s="6">
        <f t="shared" si="2"/>
        <v>10.50689655</v>
      </c>
      <c r="K881" s="8">
        <f t="shared" si="11"/>
        <v>10016.2777</v>
      </c>
      <c r="L881" s="6">
        <f t="shared" si="12"/>
        <v>18.91241379</v>
      </c>
      <c r="M881" s="8">
        <f t="shared" si="3"/>
        <v>902.2168405</v>
      </c>
      <c r="N881" s="29">
        <f t="shared" si="14"/>
        <v>11.33628194</v>
      </c>
      <c r="O881" s="9"/>
      <c r="P881" s="10">
        <f t="shared" si="15"/>
        <v>14.81644762</v>
      </c>
      <c r="Q881" s="10"/>
      <c r="R881" s="31">
        <f t="shared" si="16"/>
        <v>0.09145613261</v>
      </c>
      <c r="S881" s="7">
        <f t="shared" si="4"/>
        <v>1.001990686</v>
      </c>
      <c r="T881" s="7">
        <f t="shared" si="13"/>
        <v>13.29719077</v>
      </c>
      <c r="U881" s="13">
        <f t="shared" si="5"/>
        <v>0.08170815936</v>
      </c>
      <c r="V881" s="13">
        <f t="shared" si="6"/>
        <v>-0.02223859614</v>
      </c>
      <c r="W881" s="13">
        <f t="shared" si="7"/>
        <v>0.1039467555</v>
      </c>
      <c r="X881" s="13">
        <f t="shared" si="8"/>
        <v>0.001849617719</v>
      </c>
      <c r="Y881" s="14"/>
      <c r="Z881" s="30"/>
      <c r="AA881" s="30"/>
    </row>
    <row r="882" ht="12.75" customHeight="1">
      <c r="A882" s="4">
        <v>1943.1</v>
      </c>
      <c r="B882" s="5">
        <v>11.88</v>
      </c>
      <c r="C882" s="6">
        <v>0.603333</v>
      </c>
      <c r="D882" s="6">
        <f t="shared" si="9"/>
        <v>0.493333</v>
      </c>
      <c r="E882" s="5">
        <v>1.03333</v>
      </c>
      <c r="F882" s="5">
        <v>17.4</v>
      </c>
      <c r="G882" s="6">
        <f t="shared" si="10"/>
        <v>1943.791667</v>
      </c>
      <c r="H882" s="7">
        <f>H873*3/12+H885*9/12</f>
        <v>2.4775</v>
      </c>
      <c r="I882" s="6">
        <f t="shared" si="1"/>
        <v>208.0365517</v>
      </c>
      <c r="J882" s="6">
        <f t="shared" si="2"/>
        <v>10.56526236</v>
      </c>
      <c r="K882" s="8">
        <f t="shared" si="11"/>
        <v>9966.386572</v>
      </c>
      <c r="L882" s="6">
        <f t="shared" si="12"/>
        <v>18.09515236</v>
      </c>
      <c r="M882" s="8">
        <f t="shared" si="3"/>
        <v>866.8826798</v>
      </c>
      <c r="N882" s="29">
        <f t="shared" si="14"/>
        <v>11.1873355</v>
      </c>
      <c r="O882" s="9"/>
      <c r="P882" s="10">
        <f t="shared" si="15"/>
        <v>14.62998701</v>
      </c>
      <c r="Q882" s="10"/>
      <c r="R882" s="31">
        <f t="shared" si="16"/>
        <v>0.09262224463</v>
      </c>
      <c r="S882" s="7">
        <f t="shared" si="4"/>
        <v>1.001991383</v>
      </c>
      <c r="T882" s="7">
        <f t="shared" si="13"/>
        <v>13.32366129</v>
      </c>
      <c r="U882" s="13">
        <f t="shared" si="5"/>
        <v>0.08559631224</v>
      </c>
      <c r="V882" s="13">
        <f t="shared" si="6"/>
        <v>-0.02079352108</v>
      </c>
      <c r="W882" s="13">
        <f t="shared" si="7"/>
        <v>0.1063898333</v>
      </c>
      <c r="X882" s="13">
        <f t="shared" si="8"/>
        <v>-0.0001512696463</v>
      </c>
      <c r="Y882" s="14"/>
      <c r="Z882" s="30"/>
      <c r="AA882" s="30"/>
    </row>
    <row r="883" ht="12.75" customHeight="1">
      <c r="A883" s="4">
        <v>1943.11</v>
      </c>
      <c r="B883" s="5">
        <v>11.33</v>
      </c>
      <c r="C883" s="6">
        <v>0.606667</v>
      </c>
      <c r="D883" s="6">
        <f t="shared" si="9"/>
        <v>0.056667</v>
      </c>
      <c r="E883" s="5">
        <v>0.986667</v>
      </c>
      <c r="F883" s="5">
        <v>17.4</v>
      </c>
      <c r="G883" s="6">
        <f t="shared" si="10"/>
        <v>1943.875</v>
      </c>
      <c r="H883" s="7">
        <f>H873*2/12+H885*10/12</f>
        <v>2.478333333</v>
      </c>
      <c r="I883" s="6">
        <f t="shared" si="1"/>
        <v>198.4052299</v>
      </c>
      <c r="J883" s="6">
        <f t="shared" si="2"/>
        <v>10.62364568</v>
      </c>
      <c r="K883" s="8">
        <f t="shared" si="11"/>
        <v>9547.391948</v>
      </c>
      <c r="L883" s="6">
        <f t="shared" si="12"/>
        <v>17.2780135</v>
      </c>
      <c r="M883" s="8">
        <f t="shared" si="3"/>
        <v>831.4295297</v>
      </c>
      <c r="N883" s="29">
        <f t="shared" si="14"/>
        <v>10.63103367</v>
      </c>
      <c r="O883" s="9"/>
      <c r="P883" s="10">
        <f t="shared" si="15"/>
        <v>13.91506956</v>
      </c>
      <c r="Q883" s="10"/>
      <c r="R883" s="31">
        <f t="shared" si="16"/>
        <v>0.09729135245</v>
      </c>
      <c r="S883" s="7">
        <f t="shared" si="4"/>
        <v>1.00199208</v>
      </c>
      <c r="T883" s="7">
        <f t="shared" si="13"/>
        <v>13.3501938</v>
      </c>
      <c r="U883" s="13">
        <f t="shared" si="5"/>
        <v>0.0935957326</v>
      </c>
      <c r="V883" s="13">
        <f t="shared" si="6"/>
        <v>-0.02057829052</v>
      </c>
      <c r="W883" s="13">
        <f t="shared" si="7"/>
        <v>0.1141740231</v>
      </c>
      <c r="X883" s="13">
        <f t="shared" si="8"/>
        <v>0.0008059387911</v>
      </c>
      <c r="Y883" s="14"/>
      <c r="Z883" s="30"/>
      <c r="AA883" s="30"/>
    </row>
    <row r="884" ht="12.75" customHeight="1">
      <c r="A884" s="4">
        <v>1943.12</v>
      </c>
      <c r="B884" s="5">
        <v>11.48</v>
      </c>
      <c r="C884" s="6">
        <v>0.61</v>
      </c>
      <c r="D884" s="6">
        <f t="shared" si="9"/>
        <v>0.76</v>
      </c>
      <c r="E884" s="5">
        <v>0.94</v>
      </c>
      <c r="F884" s="5">
        <v>17.4</v>
      </c>
      <c r="G884" s="6">
        <f t="shared" si="10"/>
        <v>1943.958333</v>
      </c>
      <c r="H884" s="7">
        <f>H873*1/12+H885*11/12</f>
        <v>2.479166667</v>
      </c>
      <c r="I884" s="6">
        <f t="shared" si="1"/>
        <v>201.031954</v>
      </c>
      <c r="J884" s="6">
        <f t="shared" si="2"/>
        <v>10.68201149</v>
      </c>
      <c r="K884" s="8">
        <f t="shared" si="11"/>
        <v>9716.627125</v>
      </c>
      <c r="L884" s="6">
        <f t="shared" si="12"/>
        <v>16.4608046</v>
      </c>
      <c r="M884" s="8">
        <f t="shared" si="3"/>
        <v>795.6123256</v>
      </c>
      <c r="N884" s="29">
        <f t="shared" si="14"/>
        <v>10.73736032</v>
      </c>
      <c r="O884" s="9"/>
      <c r="P884" s="10">
        <f t="shared" si="15"/>
        <v>14.06800118</v>
      </c>
      <c r="Q884" s="10"/>
      <c r="R884" s="31">
        <f t="shared" si="16"/>
        <v>0.09635154867</v>
      </c>
      <c r="S884" s="7">
        <f t="shared" si="4"/>
        <v>1.001992778</v>
      </c>
      <c r="T884" s="7">
        <f t="shared" si="13"/>
        <v>13.37678846</v>
      </c>
      <c r="U884" s="13">
        <f t="shared" si="5"/>
        <v>0.093668303</v>
      </c>
      <c r="V884" s="13">
        <f t="shared" si="6"/>
        <v>-0.01978893657</v>
      </c>
      <c r="W884" s="13">
        <f t="shared" si="7"/>
        <v>0.1134572396</v>
      </c>
      <c r="X884" s="13">
        <f t="shared" si="8"/>
        <v>0.0009764681157</v>
      </c>
      <c r="Y884" s="14"/>
      <c r="Z884" s="30"/>
      <c r="AA884" s="30"/>
    </row>
    <row r="885" ht="12.75" customHeight="1">
      <c r="A885" s="4">
        <v>1944.01</v>
      </c>
      <c r="B885" s="5">
        <v>11.85</v>
      </c>
      <c r="C885" s="6">
        <v>0.613333</v>
      </c>
      <c r="D885" s="6">
        <f t="shared" si="9"/>
        <v>0.983333</v>
      </c>
      <c r="E885" s="5">
        <v>0.936667</v>
      </c>
      <c r="F885" s="5">
        <v>17.4</v>
      </c>
      <c r="G885" s="6">
        <f t="shared" si="10"/>
        <v>1944.041667</v>
      </c>
      <c r="H885" s="7">
        <v>2.48</v>
      </c>
      <c r="I885" s="6">
        <f t="shared" si="1"/>
        <v>207.5112069</v>
      </c>
      <c r="J885" s="6">
        <f t="shared" si="2"/>
        <v>10.7403773</v>
      </c>
      <c r="K885" s="8">
        <f t="shared" si="11"/>
        <v>10073.0539</v>
      </c>
      <c r="L885" s="6">
        <f t="shared" si="12"/>
        <v>16.40243879</v>
      </c>
      <c r="M885" s="8">
        <f t="shared" si="3"/>
        <v>796.2107322</v>
      </c>
      <c r="N885" s="29">
        <f t="shared" si="14"/>
        <v>11.05241276</v>
      </c>
      <c r="O885" s="9"/>
      <c r="P885" s="10">
        <f t="shared" si="15"/>
        <v>14.49484647</v>
      </c>
      <c r="Q885" s="10"/>
      <c r="R885" s="31">
        <f t="shared" si="16"/>
        <v>0.09368843718</v>
      </c>
      <c r="S885" s="7">
        <f t="shared" si="4"/>
        <v>1.002872161</v>
      </c>
      <c r="T885" s="7">
        <f t="shared" si="13"/>
        <v>13.40344542</v>
      </c>
      <c r="U885" s="13">
        <f t="shared" si="5"/>
        <v>0.09298903199</v>
      </c>
      <c r="V885" s="13">
        <f t="shared" si="6"/>
        <v>-0.01883179172</v>
      </c>
      <c r="W885" s="13">
        <f t="shared" si="7"/>
        <v>0.1118208237</v>
      </c>
      <c r="X885" s="13">
        <f t="shared" si="8"/>
        <v>0.000007304958753</v>
      </c>
      <c r="Y885" s="14"/>
      <c r="Z885" s="30"/>
      <c r="AA885" s="30"/>
    </row>
    <row r="886" ht="12.75" customHeight="1">
      <c r="A886" s="4">
        <v>1944.02</v>
      </c>
      <c r="B886" s="5">
        <v>11.77</v>
      </c>
      <c r="C886" s="6">
        <v>0.616667</v>
      </c>
      <c r="D886" s="6">
        <f t="shared" si="9"/>
        <v>0.536667</v>
      </c>
      <c r="E886" s="5">
        <v>0.933333</v>
      </c>
      <c r="F886" s="5">
        <v>17.4</v>
      </c>
      <c r="G886" s="6">
        <f t="shared" si="10"/>
        <v>1944.125</v>
      </c>
      <c r="H886" s="7">
        <f>H885*11/12+H897*1/12</f>
        <v>2.470833333</v>
      </c>
      <c r="I886" s="6">
        <f t="shared" si="1"/>
        <v>206.1102874</v>
      </c>
      <c r="J886" s="6">
        <f t="shared" si="2"/>
        <v>10.79876063</v>
      </c>
      <c r="K886" s="8">
        <f t="shared" si="11"/>
        <v>10048.73314</v>
      </c>
      <c r="L886" s="6">
        <f t="shared" si="12"/>
        <v>16.34405547</v>
      </c>
      <c r="M886" s="8">
        <f t="shared" si="3"/>
        <v>796.8406329</v>
      </c>
      <c r="N886" s="29">
        <f t="shared" si="14"/>
        <v>10.94791889</v>
      </c>
      <c r="O886" s="9"/>
      <c r="P886" s="10">
        <f t="shared" si="15"/>
        <v>14.37248411</v>
      </c>
      <c r="Q886" s="10"/>
      <c r="R886" s="31">
        <f t="shared" si="16"/>
        <v>0.09386811512</v>
      </c>
      <c r="S886" s="7">
        <f t="shared" si="4"/>
        <v>1.002864876</v>
      </c>
      <c r="T886" s="7">
        <f t="shared" si="13"/>
        <v>13.44194228</v>
      </c>
      <c r="U886" s="13">
        <f t="shared" si="5"/>
        <v>0.09614684126</v>
      </c>
      <c r="V886" s="13">
        <f t="shared" si="6"/>
        <v>-0.01882462432</v>
      </c>
      <c r="W886" s="13">
        <f t="shared" si="7"/>
        <v>0.1149714656</v>
      </c>
      <c r="X886" s="13">
        <f t="shared" si="8"/>
        <v>0.0007971655263</v>
      </c>
      <c r="Y886" s="14"/>
      <c r="Z886" s="30"/>
      <c r="AA886" s="30"/>
    </row>
    <row r="887" ht="12.75" customHeight="1">
      <c r="A887" s="4">
        <v>1944.03</v>
      </c>
      <c r="B887" s="5">
        <v>12.1</v>
      </c>
      <c r="C887" s="6">
        <v>0.62</v>
      </c>
      <c r="D887" s="6">
        <f t="shared" si="9"/>
        <v>0.95</v>
      </c>
      <c r="E887" s="5">
        <v>0.93</v>
      </c>
      <c r="F887" s="5">
        <v>17.4</v>
      </c>
      <c r="G887" s="6">
        <f t="shared" si="10"/>
        <v>1944.208333</v>
      </c>
      <c r="H887" s="7">
        <f>H885*10/12+H897*2/12</f>
        <v>2.461666667</v>
      </c>
      <c r="I887" s="6">
        <f t="shared" si="1"/>
        <v>211.8890805</v>
      </c>
      <c r="J887" s="6">
        <f t="shared" si="2"/>
        <v>10.85712644</v>
      </c>
      <c r="K887" s="8">
        <f t="shared" si="11"/>
        <v>10374.58416</v>
      </c>
      <c r="L887" s="6">
        <f t="shared" si="12"/>
        <v>16.28568966</v>
      </c>
      <c r="M887" s="8">
        <f t="shared" si="3"/>
        <v>797.3853941</v>
      </c>
      <c r="N887" s="29">
        <f t="shared" si="14"/>
        <v>11.2246932</v>
      </c>
      <c r="O887" s="9"/>
      <c r="P887" s="10">
        <f t="shared" si="15"/>
        <v>14.74956423</v>
      </c>
      <c r="Q887" s="10"/>
      <c r="R887" s="31">
        <f t="shared" si="16"/>
        <v>0.09170751556</v>
      </c>
      <c r="S887" s="7">
        <f t="shared" si="4"/>
        <v>1.002857591</v>
      </c>
      <c r="T887" s="7">
        <f t="shared" si="13"/>
        <v>13.48045177</v>
      </c>
      <c r="U887" s="13">
        <f t="shared" si="5"/>
        <v>0.09544605104</v>
      </c>
      <c r="V887" s="13">
        <f t="shared" si="6"/>
        <v>-0.01804246514</v>
      </c>
      <c r="W887" s="13">
        <f t="shared" si="7"/>
        <v>0.1134885162</v>
      </c>
      <c r="X887" s="13">
        <f t="shared" si="8"/>
        <v>0.0006173537449</v>
      </c>
      <c r="Y887" s="14"/>
      <c r="Z887" s="30"/>
      <c r="AA887" s="30"/>
    </row>
    <row r="888" ht="12.75" customHeight="1">
      <c r="A888" s="4">
        <v>1944.04</v>
      </c>
      <c r="B888" s="5">
        <v>11.89</v>
      </c>
      <c r="C888" s="6">
        <v>0.623333</v>
      </c>
      <c r="D888" s="6">
        <f t="shared" si="9"/>
        <v>0.413333</v>
      </c>
      <c r="E888" s="5">
        <v>0.926667</v>
      </c>
      <c r="F888" s="5">
        <v>17.5</v>
      </c>
      <c r="G888" s="6">
        <f t="shared" si="10"/>
        <v>1944.291667</v>
      </c>
      <c r="H888" s="7">
        <f>H885*9/12+H897*3/12</f>
        <v>2.4525</v>
      </c>
      <c r="I888" s="6">
        <f t="shared" si="1"/>
        <v>207.0218857</v>
      </c>
      <c r="J888" s="6">
        <f t="shared" si="2"/>
        <v>10.85311801</v>
      </c>
      <c r="K888" s="8">
        <f t="shared" si="11"/>
        <v>10180.55777</v>
      </c>
      <c r="L888" s="6">
        <f t="shared" si="12"/>
        <v>16.13459628</v>
      </c>
      <c r="M888" s="8">
        <f t="shared" si="3"/>
        <v>793.4387662</v>
      </c>
      <c r="N888" s="29">
        <f t="shared" si="14"/>
        <v>10.93827519</v>
      </c>
      <c r="O888" s="9"/>
      <c r="P888" s="10">
        <f t="shared" si="15"/>
        <v>14.38798395</v>
      </c>
      <c r="Q888" s="10"/>
      <c r="R888" s="31">
        <f t="shared" si="16"/>
        <v>0.09472082309</v>
      </c>
      <c r="S888" s="7">
        <f t="shared" si="4"/>
        <v>1.002850306</v>
      </c>
      <c r="T888" s="7">
        <f t="shared" si="13"/>
        <v>13.4417221</v>
      </c>
      <c r="U888" s="13">
        <f t="shared" si="5"/>
        <v>0.10271388</v>
      </c>
      <c r="V888" s="13">
        <f t="shared" si="6"/>
        <v>-0.01650678936</v>
      </c>
      <c r="W888" s="13">
        <f t="shared" si="7"/>
        <v>0.1192206693</v>
      </c>
      <c r="X888" s="13">
        <f t="shared" si="8"/>
        <v>-0.0008011861823</v>
      </c>
      <c r="Y888" s="14"/>
      <c r="Z888" s="30"/>
      <c r="AA888" s="30"/>
    </row>
    <row r="889" ht="12.75" customHeight="1">
      <c r="A889" s="4">
        <v>1944.05</v>
      </c>
      <c r="B889" s="5">
        <v>12.1</v>
      </c>
      <c r="C889" s="6">
        <v>0.626667</v>
      </c>
      <c r="D889" s="6">
        <f t="shared" si="9"/>
        <v>0.836667</v>
      </c>
      <c r="E889" s="5">
        <v>0.923333</v>
      </c>
      <c r="F889" s="5">
        <v>17.5</v>
      </c>
      <c r="G889" s="6">
        <f t="shared" si="10"/>
        <v>1944.375</v>
      </c>
      <c r="H889" s="7">
        <f>H885*8/12+H897*4/12</f>
        <v>2.443333333</v>
      </c>
      <c r="I889" s="6">
        <f t="shared" si="1"/>
        <v>210.6782857</v>
      </c>
      <c r="J889" s="6">
        <f t="shared" si="2"/>
        <v>10.91116771</v>
      </c>
      <c r="K889" s="8">
        <f t="shared" si="11"/>
        <v>10405.07996</v>
      </c>
      <c r="L889" s="6">
        <f t="shared" si="12"/>
        <v>16.07654658</v>
      </c>
      <c r="M889" s="8">
        <f t="shared" si="3"/>
        <v>793.9961729</v>
      </c>
      <c r="N889" s="29">
        <f t="shared" si="14"/>
        <v>11.10373694</v>
      </c>
      <c r="O889" s="9"/>
      <c r="P889" s="10">
        <f t="shared" si="15"/>
        <v>14.62002076</v>
      </c>
      <c r="Q889" s="10"/>
      <c r="R889" s="31">
        <f t="shared" si="16"/>
        <v>0.09345016829</v>
      </c>
      <c r="S889" s="7">
        <f t="shared" si="4"/>
        <v>1.002843021</v>
      </c>
      <c r="T889" s="7">
        <f t="shared" si="13"/>
        <v>13.48003512</v>
      </c>
      <c r="U889" s="13">
        <f t="shared" si="5"/>
        <v>0.1046693187</v>
      </c>
      <c r="V889" s="13">
        <f t="shared" si="6"/>
        <v>-0.01766068104</v>
      </c>
      <c r="W889" s="13">
        <f t="shared" si="7"/>
        <v>0.1223299998</v>
      </c>
      <c r="X889" s="13">
        <f t="shared" si="8"/>
        <v>-0.0001746985132</v>
      </c>
      <c r="Y889" s="14"/>
      <c r="Z889" s="30"/>
      <c r="AA889" s="30"/>
    </row>
    <row r="890" ht="12.75" customHeight="1">
      <c r="A890" s="4">
        <v>1944.06</v>
      </c>
      <c r="B890" s="5">
        <v>12.67</v>
      </c>
      <c r="C890" s="6">
        <v>0.63</v>
      </c>
      <c r="D890" s="6">
        <f t="shared" si="9"/>
        <v>1.2</v>
      </c>
      <c r="E890" s="5">
        <v>0.92</v>
      </c>
      <c r="F890" s="5">
        <v>17.6</v>
      </c>
      <c r="G890" s="6">
        <f t="shared" si="10"/>
        <v>1944.458333</v>
      </c>
      <c r="H890" s="7">
        <f>H885*7/12+H897*5/12</f>
        <v>2.434166667</v>
      </c>
      <c r="I890" s="6">
        <f t="shared" si="1"/>
        <v>219.349375</v>
      </c>
      <c r="J890" s="6">
        <f t="shared" si="2"/>
        <v>10.906875</v>
      </c>
      <c r="K890" s="8">
        <f t="shared" si="11"/>
        <v>10878.22136</v>
      </c>
      <c r="L890" s="6">
        <f t="shared" si="12"/>
        <v>15.9275</v>
      </c>
      <c r="M890" s="8">
        <f t="shared" si="3"/>
        <v>789.8945265</v>
      </c>
      <c r="N890" s="29">
        <f t="shared" si="14"/>
        <v>11.53278527</v>
      </c>
      <c r="O890" s="9"/>
      <c r="P890" s="10">
        <f t="shared" si="15"/>
        <v>15.19727477</v>
      </c>
      <c r="Q890" s="10"/>
      <c r="R890" s="31">
        <f t="shared" si="16"/>
        <v>0.09000715082</v>
      </c>
      <c r="S890" s="7">
        <f t="shared" si="4"/>
        <v>1.002835737</v>
      </c>
      <c r="T890" s="7">
        <f t="shared" si="13"/>
        <v>13.44155029</v>
      </c>
      <c r="U890" s="13">
        <f t="shared" si="5"/>
        <v>0.1011035609</v>
      </c>
      <c r="V890" s="13">
        <f t="shared" si="6"/>
        <v>-0.01727249355</v>
      </c>
      <c r="W890" s="13">
        <f t="shared" si="7"/>
        <v>0.1183760545</v>
      </c>
      <c r="X890" s="13">
        <f t="shared" si="8"/>
        <v>0.0006200229724</v>
      </c>
      <c r="Y890" s="14"/>
      <c r="Z890" s="30"/>
      <c r="AA890" s="30"/>
    </row>
    <row r="891" ht="12.75" customHeight="1">
      <c r="A891" s="4">
        <v>1944.07</v>
      </c>
      <c r="B891" s="5">
        <v>13.0</v>
      </c>
      <c r="C891" s="6">
        <v>0.633333</v>
      </c>
      <c r="D891" s="6">
        <f t="shared" si="9"/>
        <v>0.963333</v>
      </c>
      <c r="E891" s="5">
        <v>0.913333</v>
      </c>
      <c r="F891" s="5">
        <v>17.7</v>
      </c>
      <c r="G891" s="6">
        <f t="shared" si="10"/>
        <v>1944.541667</v>
      </c>
      <c r="H891" s="7">
        <f>H885*6/12+H897*6/12</f>
        <v>2.425</v>
      </c>
      <c r="I891" s="6">
        <f t="shared" si="1"/>
        <v>223.7909605</v>
      </c>
      <c r="J891" s="6">
        <f t="shared" si="2"/>
        <v>10.9026308</v>
      </c>
      <c r="K891" s="8">
        <f t="shared" si="11"/>
        <v>11143.55143</v>
      </c>
      <c r="L891" s="6">
        <f t="shared" si="12"/>
        <v>15.72274379</v>
      </c>
      <c r="M891" s="8">
        <f t="shared" si="3"/>
        <v>782.9056354</v>
      </c>
      <c r="N891" s="29">
        <f t="shared" si="14"/>
        <v>11.73877475</v>
      </c>
      <c r="O891" s="9"/>
      <c r="P891" s="10">
        <f t="shared" si="15"/>
        <v>15.48030985</v>
      </c>
      <c r="Q891" s="10"/>
      <c r="R891" s="31">
        <f t="shared" si="16"/>
        <v>0.0891596596</v>
      </c>
      <c r="S891" s="7">
        <f t="shared" si="4"/>
        <v>1.002828453</v>
      </c>
      <c r="T891" s="7">
        <f t="shared" si="13"/>
        <v>13.40351067</v>
      </c>
      <c r="U891" s="13">
        <f t="shared" si="5"/>
        <v>0.1032559305</v>
      </c>
      <c r="V891" s="13">
        <f t="shared" si="6"/>
        <v>-0.01610588923</v>
      </c>
      <c r="W891" s="13">
        <f t="shared" si="7"/>
        <v>0.1193618197</v>
      </c>
      <c r="X891" s="13">
        <f t="shared" si="8"/>
        <v>-0.0006212007711</v>
      </c>
      <c r="Y891" s="14"/>
      <c r="Z891" s="30"/>
      <c r="AA891" s="30"/>
    </row>
    <row r="892" ht="12.75" customHeight="1">
      <c r="A892" s="4">
        <v>1944.08</v>
      </c>
      <c r="B892" s="5">
        <v>12.81</v>
      </c>
      <c r="C892" s="6">
        <v>0.636667</v>
      </c>
      <c r="D892" s="6">
        <f t="shared" si="9"/>
        <v>0.446667</v>
      </c>
      <c r="E892" s="5">
        <v>0.906667</v>
      </c>
      <c r="F892" s="5">
        <v>17.7</v>
      </c>
      <c r="G892" s="6">
        <f t="shared" si="10"/>
        <v>1944.625</v>
      </c>
      <c r="H892" s="7">
        <f>H885*5/12+H897*7/12</f>
        <v>2.415833333</v>
      </c>
      <c r="I892" s="6">
        <f t="shared" si="1"/>
        <v>220.5201695</v>
      </c>
      <c r="J892" s="6">
        <f t="shared" si="2"/>
        <v>10.96002457</v>
      </c>
      <c r="K892" s="8">
        <f t="shared" si="11"/>
        <v>11026.16319</v>
      </c>
      <c r="L892" s="6">
        <f t="shared" si="12"/>
        <v>15.60799067</v>
      </c>
      <c r="M892" s="8">
        <f t="shared" si="3"/>
        <v>780.410484</v>
      </c>
      <c r="N892" s="29">
        <f t="shared" si="14"/>
        <v>11.54171167</v>
      </c>
      <c r="O892" s="9"/>
      <c r="P892" s="10">
        <f t="shared" si="15"/>
        <v>15.23340793</v>
      </c>
      <c r="Q892" s="10"/>
      <c r="R892" s="31">
        <f t="shared" si="16"/>
        <v>0.09070582139</v>
      </c>
      <c r="S892" s="7">
        <f t="shared" si="4"/>
        <v>1.002821169</v>
      </c>
      <c r="T892" s="7">
        <f t="shared" si="13"/>
        <v>13.44142187</v>
      </c>
      <c r="U892" s="13">
        <f t="shared" si="5"/>
        <v>0.107043106</v>
      </c>
      <c r="V892" s="13">
        <f t="shared" si="6"/>
        <v>-0.01671708501</v>
      </c>
      <c r="W892" s="13">
        <f t="shared" si="7"/>
        <v>0.123760191</v>
      </c>
      <c r="X892" s="13">
        <f t="shared" si="8"/>
        <v>-0.0002615316293</v>
      </c>
      <c r="Y892" s="14"/>
      <c r="Z892" s="30"/>
      <c r="AA892" s="30"/>
    </row>
    <row r="893" ht="12.75" customHeight="1">
      <c r="A893" s="4">
        <v>1944.09</v>
      </c>
      <c r="B893" s="5">
        <v>12.6</v>
      </c>
      <c r="C893" s="6">
        <v>0.64</v>
      </c>
      <c r="D893" s="6">
        <f t="shared" si="9"/>
        <v>0.43</v>
      </c>
      <c r="E893" s="5">
        <v>0.9</v>
      </c>
      <c r="F893" s="5">
        <v>17.7</v>
      </c>
      <c r="G893" s="6">
        <f t="shared" si="10"/>
        <v>1944.708333</v>
      </c>
      <c r="H893" s="7">
        <f>H885*4/12+H897*8/12</f>
        <v>2.406666667</v>
      </c>
      <c r="I893" s="6">
        <f t="shared" si="1"/>
        <v>216.9050847</v>
      </c>
      <c r="J893" s="6">
        <f t="shared" si="2"/>
        <v>11.01740113</v>
      </c>
      <c r="K893" s="8">
        <f t="shared" si="11"/>
        <v>10891.3129</v>
      </c>
      <c r="L893" s="6">
        <f t="shared" si="12"/>
        <v>15.49322034</v>
      </c>
      <c r="M893" s="8">
        <f t="shared" si="3"/>
        <v>777.9509213</v>
      </c>
      <c r="N893" s="29">
        <f t="shared" si="14"/>
        <v>11.32856058</v>
      </c>
      <c r="O893" s="9"/>
      <c r="P893" s="10">
        <f t="shared" si="15"/>
        <v>14.96630573</v>
      </c>
      <c r="Q893" s="10"/>
      <c r="R893" s="31">
        <f t="shared" si="16"/>
        <v>0.09090550278</v>
      </c>
      <c r="S893" s="7">
        <f t="shared" si="4"/>
        <v>1.002813885</v>
      </c>
      <c r="T893" s="7">
        <f t="shared" si="13"/>
        <v>13.47934239</v>
      </c>
      <c r="U893" s="13">
        <f t="shared" si="5"/>
        <v>0.1118221953</v>
      </c>
      <c r="V893" s="13">
        <f t="shared" si="6"/>
        <v>-0.01660805839</v>
      </c>
      <c r="W893" s="13">
        <f t="shared" si="7"/>
        <v>0.1284302536</v>
      </c>
      <c r="X893" s="13">
        <f t="shared" si="8"/>
        <v>-0.0005230368068</v>
      </c>
      <c r="Y893" s="14"/>
      <c r="Z893" s="30"/>
      <c r="AA893" s="30"/>
    </row>
    <row r="894" ht="12.75" customHeight="1">
      <c r="A894" s="4">
        <v>1944.1</v>
      </c>
      <c r="B894" s="5">
        <v>12.91</v>
      </c>
      <c r="C894" s="6">
        <v>0.64</v>
      </c>
      <c r="D894" s="6">
        <f t="shared" si="9"/>
        <v>0.95</v>
      </c>
      <c r="E894" s="5">
        <v>0.91</v>
      </c>
      <c r="F894" s="5">
        <v>17.7</v>
      </c>
      <c r="G894" s="6">
        <f t="shared" si="10"/>
        <v>1944.791667</v>
      </c>
      <c r="H894" s="7">
        <f>H885*3/12+H897*9/12</f>
        <v>2.3975</v>
      </c>
      <c r="I894" s="6">
        <f t="shared" si="1"/>
        <v>222.2416384</v>
      </c>
      <c r="J894" s="6">
        <f t="shared" si="2"/>
        <v>11.01740113</v>
      </c>
      <c r="K894" s="8">
        <f t="shared" si="11"/>
        <v>11205.37457</v>
      </c>
      <c r="L894" s="6">
        <f t="shared" si="12"/>
        <v>15.66536723</v>
      </c>
      <c r="M894" s="8">
        <f t="shared" si="3"/>
        <v>789.844373</v>
      </c>
      <c r="N894" s="29">
        <f t="shared" si="14"/>
        <v>11.58310519</v>
      </c>
      <c r="O894" s="9"/>
      <c r="P894" s="10">
        <f t="shared" si="15"/>
        <v>15.31596661</v>
      </c>
      <c r="Q894" s="10"/>
      <c r="R894" s="31">
        <f t="shared" si="16"/>
        <v>0.08981533234</v>
      </c>
      <c r="S894" s="7">
        <f t="shared" si="4"/>
        <v>1.002806601</v>
      </c>
      <c r="T894" s="7">
        <f t="shared" si="13"/>
        <v>13.5172717</v>
      </c>
      <c r="U894" s="13">
        <f t="shared" si="5"/>
        <v>0.1116418481</v>
      </c>
      <c r="V894" s="13">
        <f t="shared" si="6"/>
        <v>-0.01712240857</v>
      </c>
      <c r="W894" s="13">
        <f t="shared" si="7"/>
        <v>0.1287642567</v>
      </c>
      <c r="X894" s="13">
        <f t="shared" si="8"/>
        <v>-0.0005170814651</v>
      </c>
      <c r="Y894" s="14"/>
      <c r="Z894" s="30"/>
      <c r="AA894" s="30"/>
    </row>
    <row r="895" ht="12.75" customHeight="1">
      <c r="A895" s="4">
        <v>1944.11</v>
      </c>
      <c r="B895" s="5">
        <v>12.82</v>
      </c>
      <c r="C895" s="6">
        <v>0.64</v>
      </c>
      <c r="D895" s="6">
        <f t="shared" si="9"/>
        <v>0.55</v>
      </c>
      <c r="E895" s="5">
        <v>0.92</v>
      </c>
      <c r="F895" s="5">
        <v>17.7</v>
      </c>
      <c r="G895" s="6">
        <f t="shared" si="10"/>
        <v>1944.875</v>
      </c>
      <c r="H895" s="7">
        <f>H885*2/12+H897*10/12</f>
        <v>2.388333333</v>
      </c>
      <c r="I895" s="6">
        <f t="shared" si="1"/>
        <v>220.6923164</v>
      </c>
      <c r="J895" s="6">
        <f t="shared" si="2"/>
        <v>11.01740113</v>
      </c>
      <c r="K895" s="8">
        <f t="shared" si="11"/>
        <v>11173.54934</v>
      </c>
      <c r="L895" s="6">
        <f t="shared" si="12"/>
        <v>15.83751412</v>
      </c>
      <c r="M895" s="8">
        <f t="shared" si="3"/>
        <v>801.8459741</v>
      </c>
      <c r="N895" s="29">
        <f t="shared" si="14"/>
        <v>11.4784592</v>
      </c>
      <c r="O895" s="9"/>
      <c r="P895" s="10">
        <f t="shared" si="15"/>
        <v>15.19070699</v>
      </c>
      <c r="Q895" s="10"/>
      <c r="R895" s="31">
        <f t="shared" si="16"/>
        <v>0.09069407015</v>
      </c>
      <c r="S895" s="7">
        <f t="shared" si="4"/>
        <v>1.002799318</v>
      </c>
      <c r="T895" s="7">
        <f t="shared" si="13"/>
        <v>13.5552093</v>
      </c>
      <c r="U895" s="13">
        <f t="shared" si="5"/>
        <v>0.1166582243</v>
      </c>
      <c r="V895" s="13">
        <f t="shared" si="6"/>
        <v>-0.01763063635</v>
      </c>
      <c r="W895" s="13">
        <f t="shared" si="7"/>
        <v>0.1342888607</v>
      </c>
      <c r="X895" s="13">
        <f t="shared" si="8"/>
        <v>-0.0003359560944</v>
      </c>
      <c r="Y895" s="14"/>
      <c r="Z895" s="30"/>
      <c r="AA895" s="30"/>
    </row>
    <row r="896" ht="12.75" customHeight="1">
      <c r="A896" s="4">
        <v>1944.12</v>
      </c>
      <c r="B896" s="5">
        <v>13.1</v>
      </c>
      <c r="C896" s="6">
        <v>0.64</v>
      </c>
      <c r="D896" s="6">
        <f t="shared" si="9"/>
        <v>0.92</v>
      </c>
      <c r="E896" s="5">
        <v>0.93</v>
      </c>
      <c r="F896" s="5">
        <v>17.8</v>
      </c>
      <c r="G896" s="6">
        <f t="shared" si="10"/>
        <v>1944.958333</v>
      </c>
      <c r="H896" s="7">
        <f>H885*1/12+H897*11/12</f>
        <v>2.379166667</v>
      </c>
      <c r="I896" s="6">
        <f t="shared" si="1"/>
        <v>224.2455056</v>
      </c>
      <c r="J896" s="6">
        <f t="shared" si="2"/>
        <v>10.95550562</v>
      </c>
      <c r="K896" s="8">
        <f t="shared" si="11"/>
        <v>11399.66833</v>
      </c>
      <c r="L896" s="6">
        <f t="shared" si="12"/>
        <v>15.9197191</v>
      </c>
      <c r="M896" s="8">
        <f t="shared" si="3"/>
        <v>809.2894313</v>
      </c>
      <c r="N896" s="29">
        <f t="shared" si="14"/>
        <v>11.63868359</v>
      </c>
      <c r="O896" s="9"/>
      <c r="P896" s="10">
        <f t="shared" si="15"/>
        <v>15.41420596</v>
      </c>
      <c r="Q896" s="10"/>
      <c r="R896" s="31">
        <f t="shared" si="16"/>
        <v>0.09093004127</v>
      </c>
      <c r="S896" s="7">
        <f t="shared" si="4"/>
        <v>1.002792035</v>
      </c>
      <c r="T896" s="7">
        <f t="shared" si="13"/>
        <v>13.5167886</v>
      </c>
      <c r="U896" s="13">
        <f t="shared" si="5"/>
        <v>0.1202489311</v>
      </c>
      <c r="V896" s="13">
        <f t="shared" si="6"/>
        <v>-0.0170398569</v>
      </c>
      <c r="W896" s="13">
        <f t="shared" si="7"/>
        <v>0.137288788</v>
      </c>
      <c r="X896" s="13">
        <f t="shared" si="8"/>
        <v>-0.000944306409</v>
      </c>
      <c r="Y896" s="14"/>
      <c r="Z896" s="30"/>
      <c r="AA896" s="30"/>
    </row>
    <row r="897" ht="12.75" customHeight="1">
      <c r="A897" s="4">
        <v>1945.01</v>
      </c>
      <c r="B897" s="5">
        <v>13.49</v>
      </c>
      <c r="C897" s="6">
        <v>0.643333</v>
      </c>
      <c r="D897" s="6">
        <f t="shared" si="9"/>
        <v>1.033333</v>
      </c>
      <c r="E897" s="5">
        <v>0.94</v>
      </c>
      <c r="F897" s="5">
        <v>17.8</v>
      </c>
      <c r="G897" s="6">
        <f t="shared" si="10"/>
        <v>1945.041667</v>
      </c>
      <c r="H897" s="7">
        <v>2.37</v>
      </c>
      <c r="I897" s="6">
        <f t="shared" si="1"/>
        <v>230.9215169</v>
      </c>
      <c r="J897" s="6">
        <f t="shared" si="2"/>
        <v>11.01255984</v>
      </c>
      <c r="K897" s="8">
        <f t="shared" si="11"/>
        <v>11785.70033</v>
      </c>
      <c r="L897" s="6">
        <f t="shared" si="12"/>
        <v>16.09089888</v>
      </c>
      <c r="M897" s="8">
        <f t="shared" si="3"/>
        <v>821.2422768</v>
      </c>
      <c r="N897" s="29">
        <f t="shared" si="14"/>
        <v>11.96046344</v>
      </c>
      <c r="O897" s="9"/>
      <c r="P897" s="10">
        <f t="shared" si="15"/>
        <v>15.85019737</v>
      </c>
      <c r="Q897" s="10"/>
      <c r="R897" s="31">
        <f t="shared" si="16"/>
        <v>0.08718708883</v>
      </c>
      <c r="S897" s="7">
        <f t="shared" si="4"/>
        <v>1.00330042</v>
      </c>
      <c r="T897" s="7">
        <f t="shared" si="13"/>
        <v>13.55452795</v>
      </c>
      <c r="U897" s="13">
        <f t="shared" si="5"/>
        <v>0.1189240497</v>
      </c>
      <c r="V897" s="13">
        <f t="shared" si="6"/>
        <v>-0.01796807247</v>
      </c>
      <c r="W897" s="13">
        <f t="shared" si="7"/>
        <v>0.1368921222</v>
      </c>
      <c r="X897" s="13">
        <f t="shared" si="8"/>
        <v>-0.000460469082</v>
      </c>
      <c r="Y897" s="14"/>
      <c r="Z897" s="30"/>
      <c r="AA897" s="30"/>
    </row>
    <row r="898" ht="12.75" customHeight="1">
      <c r="A898" s="4">
        <v>1945.02</v>
      </c>
      <c r="B898" s="5">
        <v>13.94</v>
      </c>
      <c r="C898" s="6">
        <v>0.646667</v>
      </c>
      <c r="D898" s="6">
        <f t="shared" si="9"/>
        <v>1.096667</v>
      </c>
      <c r="E898" s="5">
        <v>0.95</v>
      </c>
      <c r="F898" s="5">
        <v>17.8</v>
      </c>
      <c r="G898" s="6">
        <f t="shared" si="10"/>
        <v>1945.125</v>
      </c>
      <c r="H898" s="7">
        <f>H897*11/12+H909*1/12</f>
        <v>2.355</v>
      </c>
      <c r="I898" s="6">
        <f t="shared" si="1"/>
        <v>238.6246067</v>
      </c>
      <c r="J898" s="6">
        <f t="shared" si="2"/>
        <v>11.06963117</v>
      </c>
      <c r="K898" s="8">
        <f t="shared" si="11"/>
        <v>12225.92893</v>
      </c>
      <c r="L898" s="6">
        <f t="shared" si="12"/>
        <v>16.26207865</v>
      </c>
      <c r="M898" s="8">
        <f t="shared" si="3"/>
        <v>833.1874093</v>
      </c>
      <c r="N898" s="29">
        <f t="shared" si="14"/>
        <v>12.34175355</v>
      </c>
      <c r="O898" s="9"/>
      <c r="P898" s="10">
        <f t="shared" si="15"/>
        <v>16.36084162</v>
      </c>
      <c r="Q898" s="10"/>
      <c r="R898" s="31">
        <f t="shared" si="16"/>
        <v>0.08400173904</v>
      </c>
      <c r="S898" s="7">
        <f t="shared" si="4"/>
        <v>1.003288874</v>
      </c>
      <c r="T898" s="7">
        <f t="shared" si="13"/>
        <v>13.59926358</v>
      </c>
      <c r="U898" s="13">
        <f t="shared" si="5"/>
        <v>0.118892794</v>
      </c>
      <c r="V898" s="13">
        <f t="shared" si="6"/>
        <v>-0.01842026781</v>
      </c>
      <c r="W898" s="13">
        <f t="shared" si="7"/>
        <v>0.1373130618</v>
      </c>
      <c r="X898" s="13">
        <f t="shared" si="8"/>
        <v>-0.0003684487753</v>
      </c>
      <c r="Y898" s="14"/>
      <c r="Z898" s="30"/>
      <c r="AA898" s="30"/>
    </row>
    <row r="899" ht="12.75" customHeight="1">
      <c r="A899" s="4">
        <v>1945.03</v>
      </c>
      <c r="B899" s="5">
        <v>13.93</v>
      </c>
      <c r="C899" s="6">
        <v>0.65</v>
      </c>
      <c r="D899" s="6">
        <f t="shared" si="9"/>
        <v>0.64</v>
      </c>
      <c r="E899" s="5">
        <v>0.96</v>
      </c>
      <c r="F899" s="5">
        <v>17.8</v>
      </c>
      <c r="G899" s="6">
        <f t="shared" si="10"/>
        <v>1945.208333</v>
      </c>
      <c r="H899" s="7">
        <f>H897*10/12+H909*2/12</f>
        <v>2.34</v>
      </c>
      <c r="I899" s="6">
        <f t="shared" si="1"/>
        <v>238.453427</v>
      </c>
      <c r="J899" s="6">
        <f t="shared" si="2"/>
        <v>11.12668539</v>
      </c>
      <c r="K899" s="8">
        <f t="shared" si="11"/>
        <v>12264.66484</v>
      </c>
      <c r="L899" s="6">
        <f t="shared" si="12"/>
        <v>16.43325843</v>
      </c>
      <c r="M899" s="8">
        <f t="shared" si="3"/>
        <v>845.2317476</v>
      </c>
      <c r="N899" s="29">
        <f t="shared" si="14"/>
        <v>12.32331031</v>
      </c>
      <c r="O899" s="9"/>
      <c r="P899" s="10">
        <f t="shared" si="15"/>
        <v>16.33900938</v>
      </c>
      <c r="Q899" s="10"/>
      <c r="R899" s="31">
        <f t="shared" si="16"/>
        <v>0.08427300332</v>
      </c>
      <c r="S899" s="7">
        <f t="shared" si="4"/>
        <v>1.003277329</v>
      </c>
      <c r="T899" s="7">
        <f t="shared" si="13"/>
        <v>13.64398984</v>
      </c>
      <c r="U899" s="13">
        <f t="shared" si="5"/>
        <v>0.1180514989</v>
      </c>
      <c r="V899" s="13">
        <f t="shared" si="6"/>
        <v>-0.01878192966</v>
      </c>
      <c r="W899" s="13">
        <f t="shared" si="7"/>
        <v>0.1368334286</v>
      </c>
      <c r="X899" s="13">
        <f t="shared" si="8"/>
        <v>-0.0007113059429</v>
      </c>
      <c r="Y899" s="14"/>
      <c r="Z899" s="30"/>
      <c r="AA899" s="30"/>
    </row>
    <row r="900" ht="12.75" customHeight="1">
      <c r="A900" s="4">
        <v>1945.04</v>
      </c>
      <c r="B900" s="5">
        <v>14.28</v>
      </c>
      <c r="C900" s="6">
        <v>0.65</v>
      </c>
      <c r="D900" s="6">
        <f t="shared" si="9"/>
        <v>1</v>
      </c>
      <c r="E900" s="5">
        <v>0.973333</v>
      </c>
      <c r="F900" s="5">
        <v>17.8</v>
      </c>
      <c r="G900" s="6">
        <f t="shared" si="10"/>
        <v>1945.291667</v>
      </c>
      <c r="H900" s="7">
        <f>H897*9/12+H909*3/12</f>
        <v>2.325</v>
      </c>
      <c r="I900" s="6">
        <f t="shared" si="1"/>
        <v>244.4447191</v>
      </c>
      <c r="J900" s="6">
        <f t="shared" si="2"/>
        <v>11.12668539</v>
      </c>
      <c r="K900" s="8">
        <f t="shared" si="11"/>
        <v>12620.51327</v>
      </c>
      <c r="L900" s="6">
        <f t="shared" si="12"/>
        <v>16.66149242</v>
      </c>
      <c r="M900" s="8">
        <f t="shared" si="3"/>
        <v>860.2214318</v>
      </c>
      <c r="N900" s="29">
        <f t="shared" si="14"/>
        <v>12.63186724</v>
      </c>
      <c r="O900" s="9"/>
      <c r="P900" s="10">
        <f t="shared" si="15"/>
        <v>16.74587999</v>
      </c>
      <c r="Q900" s="10"/>
      <c r="R900" s="31">
        <f t="shared" si="16"/>
        <v>0.08169453955</v>
      </c>
      <c r="S900" s="7">
        <f t="shared" si="4"/>
        <v>1.003265786</v>
      </c>
      <c r="T900" s="7">
        <f t="shared" si="13"/>
        <v>13.68870569</v>
      </c>
      <c r="U900" s="13">
        <f t="shared" si="5"/>
        <v>0.1190337036</v>
      </c>
      <c r="V900" s="13">
        <f t="shared" si="6"/>
        <v>-0.0194798759</v>
      </c>
      <c r="W900" s="13">
        <f t="shared" si="7"/>
        <v>0.1385135795</v>
      </c>
      <c r="X900" s="13">
        <f t="shared" si="8"/>
        <v>-0.000183631282</v>
      </c>
      <c r="Y900" s="14"/>
      <c r="Z900" s="30"/>
      <c r="AA900" s="30"/>
    </row>
    <row r="901" ht="12.75" customHeight="1">
      <c r="A901" s="4">
        <v>1945.05</v>
      </c>
      <c r="B901" s="5">
        <v>14.82</v>
      </c>
      <c r="C901" s="6">
        <v>0.65</v>
      </c>
      <c r="D901" s="6">
        <f t="shared" si="9"/>
        <v>1.19</v>
      </c>
      <c r="E901" s="5">
        <v>0.986667</v>
      </c>
      <c r="F901" s="5">
        <v>17.9</v>
      </c>
      <c r="G901" s="6">
        <f t="shared" si="10"/>
        <v>1945.375</v>
      </c>
      <c r="H901" s="7">
        <f>H897*8/12+H909*4/12</f>
        <v>2.31</v>
      </c>
      <c r="I901" s="6">
        <f t="shared" si="1"/>
        <v>252.2711732</v>
      </c>
      <c r="J901" s="6">
        <f t="shared" si="2"/>
        <v>11.06452514</v>
      </c>
      <c r="K901" s="8">
        <f t="shared" si="11"/>
        <v>13072.19222</v>
      </c>
      <c r="L901" s="6">
        <f t="shared" si="12"/>
        <v>16.79538742</v>
      </c>
      <c r="M901" s="8">
        <f t="shared" si="3"/>
        <v>870.3036896</v>
      </c>
      <c r="N901" s="29">
        <f t="shared" si="14"/>
        <v>13.03656063</v>
      </c>
      <c r="O901" s="9"/>
      <c r="P901" s="10">
        <f t="shared" si="15"/>
        <v>17.27637005</v>
      </c>
      <c r="Q901" s="10"/>
      <c r="R901" s="31">
        <f t="shared" si="16"/>
        <v>0.0799618572</v>
      </c>
      <c r="S901" s="7">
        <f t="shared" si="4"/>
        <v>1.003254243</v>
      </c>
      <c r="T901" s="7">
        <f t="shared" si="13"/>
        <v>13.6566871</v>
      </c>
      <c r="U901" s="13">
        <f t="shared" si="5"/>
        <v>0.1150186923</v>
      </c>
      <c r="V901" s="13">
        <f t="shared" si="6"/>
        <v>-0.01911056464</v>
      </c>
      <c r="W901" s="13">
        <f t="shared" si="7"/>
        <v>0.134129257</v>
      </c>
      <c r="X901" s="13">
        <f t="shared" si="8"/>
        <v>-0.0002680449663</v>
      </c>
      <c r="Y901" s="14"/>
      <c r="Z901" s="30"/>
      <c r="AA901" s="30"/>
    </row>
    <row r="902" ht="12.75" customHeight="1">
      <c r="A902" s="4">
        <v>1945.06</v>
      </c>
      <c r="B902" s="5">
        <v>15.09</v>
      </c>
      <c r="C902" s="6">
        <v>0.65</v>
      </c>
      <c r="D902" s="6">
        <f t="shared" si="9"/>
        <v>0.92</v>
      </c>
      <c r="E902" s="5">
        <v>1.0</v>
      </c>
      <c r="F902" s="5">
        <v>18.1</v>
      </c>
      <c r="G902" s="6">
        <f t="shared" si="10"/>
        <v>1945.458333</v>
      </c>
      <c r="H902" s="7">
        <f>H897*7/12+H909*5/12</f>
        <v>2.295</v>
      </c>
      <c r="I902" s="6">
        <f t="shared" si="1"/>
        <v>254.028895</v>
      </c>
      <c r="J902" s="6">
        <f t="shared" si="2"/>
        <v>10.94226519</v>
      </c>
      <c r="K902" s="8">
        <f t="shared" si="11"/>
        <v>13210.52442</v>
      </c>
      <c r="L902" s="6">
        <f t="shared" si="12"/>
        <v>16.83425414</v>
      </c>
      <c r="M902" s="8">
        <f t="shared" si="3"/>
        <v>875.4489346</v>
      </c>
      <c r="N902" s="29">
        <f t="shared" si="14"/>
        <v>13.13022336</v>
      </c>
      <c r="O902" s="9"/>
      <c r="P902" s="10">
        <f t="shared" si="15"/>
        <v>17.39199205</v>
      </c>
      <c r="Q902" s="10"/>
      <c r="R902" s="31">
        <f t="shared" si="16"/>
        <v>0.08145325937</v>
      </c>
      <c r="S902" s="7">
        <f t="shared" si="4"/>
        <v>1.003242701</v>
      </c>
      <c r="T902" s="7">
        <f t="shared" si="13"/>
        <v>13.54973558</v>
      </c>
      <c r="U902" s="13">
        <f t="shared" si="5"/>
        <v>0.1205088211</v>
      </c>
      <c r="V902" s="13">
        <f t="shared" si="6"/>
        <v>-0.01828328533</v>
      </c>
      <c r="W902" s="13">
        <f t="shared" si="7"/>
        <v>0.1387921064</v>
      </c>
      <c r="X902" s="13">
        <f t="shared" si="8"/>
        <v>-0.001127770439</v>
      </c>
      <c r="Y902" s="14"/>
      <c r="Z902" s="30"/>
      <c r="AA902" s="30"/>
    </row>
    <row r="903" ht="12.75" customHeight="1">
      <c r="A903" s="4">
        <v>1945.07</v>
      </c>
      <c r="B903" s="5">
        <v>14.78</v>
      </c>
      <c r="C903" s="6">
        <v>0.653333</v>
      </c>
      <c r="D903" s="6">
        <f t="shared" si="9"/>
        <v>0.343333</v>
      </c>
      <c r="E903" s="5">
        <v>0.996667</v>
      </c>
      <c r="F903" s="5">
        <v>18.1</v>
      </c>
      <c r="G903" s="6">
        <f t="shared" si="10"/>
        <v>1945.541667</v>
      </c>
      <c r="H903" s="7">
        <f>H897*6/12+H909*6/12</f>
        <v>2.28</v>
      </c>
      <c r="I903" s="6">
        <f t="shared" si="1"/>
        <v>248.8102762</v>
      </c>
      <c r="J903" s="6">
        <f t="shared" si="2"/>
        <v>10.99837376</v>
      </c>
      <c r="K903" s="8">
        <f t="shared" si="11"/>
        <v>12986.79856</v>
      </c>
      <c r="L903" s="6">
        <f t="shared" si="12"/>
        <v>16.77814557</v>
      </c>
      <c r="M903" s="8">
        <f t="shared" si="3"/>
        <v>875.7451664</v>
      </c>
      <c r="N903" s="29">
        <f t="shared" si="14"/>
        <v>12.86702844</v>
      </c>
      <c r="O903" s="9"/>
      <c r="P903" s="10">
        <f t="shared" si="15"/>
        <v>17.03532586</v>
      </c>
      <c r="Q903" s="10"/>
      <c r="R903" s="31">
        <f t="shared" si="16"/>
        <v>0.0831611147</v>
      </c>
      <c r="S903" s="7">
        <f t="shared" si="4"/>
        <v>1.00323116</v>
      </c>
      <c r="T903" s="7">
        <f t="shared" si="13"/>
        <v>13.59367332</v>
      </c>
      <c r="U903" s="13">
        <f t="shared" si="5"/>
        <v>0.1303037396</v>
      </c>
      <c r="V903" s="13">
        <f t="shared" si="6"/>
        <v>-0.01975695135</v>
      </c>
      <c r="W903" s="13">
        <f t="shared" si="7"/>
        <v>0.1500606909</v>
      </c>
      <c r="X903" s="13">
        <f t="shared" si="8"/>
        <v>-0.0006819830771</v>
      </c>
      <c r="Y903" s="14"/>
      <c r="Z903" s="30"/>
      <c r="AA903" s="30"/>
    </row>
    <row r="904" ht="12.75" customHeight="1">
      <c r="A904" s="4">
        <v>1945.08</v>
      </c>
      <c r="B904" s="5">
        <v>14.83</v>
      </c>
      <c r="C904" s="6">
        <v>0.656667</v>
      </c>
      <c r="D904" s="6">
        <f t="shared" si="9"/>
        <v>0.706667</v>
      </c>
      <c r="E904" s="5">
        <v>0.993333</v>
      </c>
      <c r="F904" s="5">
        <v>18.1</v>
      </c>
      <c r="G904" s="6">
        <f t="shared" si="10"/>
        <v>1945.625</v>
      </c>
      <c r="H904" s="7">
        <f>H897*5/12+H909*7/12</f>
        <v>2.265</v>
      </c>
      <c r="I904" s="6">
        <f t="shared" si="1"/>
        <v>249.651989</v>
      </c>
      <c r="J904" s="6">
        <f t="shared" si="2"/>
        <v>11.05449917</v>
      </c>
      <c r="K904" s="8">
        <f t="shared" si="11"/>
        <v>13078.81526</v>
      </c>
      <c r="L904" s="6">
        <f t="shared" si="12"/>
        <v>16.72202017</v>
      </c>
      <c r="M904" s="8">
        <f t="shared" si="3"/>
        <v>876.0363314</v>
      </c>
      <c r="N904" s="29">
        <f t="shared" si="14"/>
        <v>12.91537856</v>
      </c>
      <c r="O904" s="9"/>
      <c r="P904" s="10">
        <f t="shared" si="15"/>
        <v>17.09212105</v>
      </c>
      <c r="Q904" s="10"/>
      <c r="R904" s="31">
        <f t="shared" si="16"/>
        <v>0.08302016886</v>
      </c>
      <c r="S904" s="7">
        <f t="shared" si="4"/>
        <v>1.00321962</v>
      </c>
      <c r="T904" s="7">
        <f t="shared" si="13"/>
        <v>13.63759666</v>
      </c>
      <c r="U904" s="13">
        <f t="shared" si="5"/>
        <v>0.1291711285</v>
      </c>
      <c r="V904" s="13">
        <f t="shared" si="6"/>
        <v>-0.02042546052</v>
      </c>
      <c r="W904" s="13">
        <f t="shared" si="7"/>
        <v>0.149596589</v>
      </c>
      <c r="X904" s="13">
        <f t="shared" si="8"/>
        <v>-0.00007424783472</v>
      </c>
      <c r="Y904" s="14"/>
      <c r="Z904" s="30"/>
      <c r="AA904" s="30"/>
    </row>
    <row r="905" ht="12.75" customHeight="1">
      <c r="A905" s="4">
        <v>1945.09</v>
      </c>
      <c r="B905" s="5">
        <v>15.84</v>
      </c>
      <c r="C905" s="6">
        <v>0.66</v>
      </c>
      <c r="D905" s="6">
        <f t="shared" si="9"/>
        <v>1.67</v>
      </c>
      <c r="E905" s="5">
        <v>0.99</v>
      </c>
      <c r="F905" s="5">
        <v>18.1</v>
      </c>
      <c r="G905" s="6">
        <f t="shared" si="10"/>
        <v>1945.708333</v>
      </c>
      <c r="H905" s="7">
        <f>H897*4/12+H909*8/12</f>
        <v>2.25</v>
      </c>
      <c r="I905" s="6">
        <f t="shared" si="1"/>
        <v>266.6545856</v>
      </c>
      <c r="J905" s="6">
        <f t="shared" si="2"/>
        <v>11.11060773</v>
      </c>
      <c r="K905" s="8">
        <f t="shared" si="11"/>
        <v>14018.05587</v>
      </c>
      <c r="L905" s="6">
        <f t="shared" si="12"/>
        <v>16.6659116</v>
      </c>
      <c r="M905" s="8">
        <f t="shared" si="3"/>
        <v>876.1284916</v>
      </c>
      <c r="N905" s="29">
        <f t="shared" si="14"/>
        <v>13.79826495</v>
      </c>
      <c r="O905" s="9"/>
      <c r="P905" s="10">
        <f t="shared" si="15"/>
        <v>18.24964079</v>
      </c>
      <c r="Q905" s="10"/>
      <c r="R905" s="31">
        <f t="shared" si="16"/>
        <v>0.07821597266</v>
      </c>
      <c r="S905" s="7">
        <f t="shared" si="4"/>
        <v>1.003208081</v>
      </c>
      <c r="T905" s="7">
        <f t="shared" si="13"/>
        <v>13.68150454</v>
      </c>
      <c r="U905" s="13">
        <f t="shared" si="5"/>
        <v>0.1262385041</v>
      </c>
      <c r="V905" s="13">
        <f t="shared" si="6"/>
        <v>-0.02086292945</v>
      </c>
      <c r="W905" s="13">
        <f t="shared" si="7"/>
        <v>0.1471014335</v>
      </c>
      <c r="X905" s="13">
        <f t="shared" si="8"/>
        <v>0.0006978121804</v>
      </c>
      <c r="Y905" s="14"/>
      <c r="Z905" s="30"/>
      <c r="AA905" s="30"/>
    </row>
    <row r="906" ht="12.75" customHeight="1">
      <c r="A906" s="4">
        <v>1945.1</v>
      </c>
      <c r="B906" s="5">
        <v>16.5</v>
      </c>
      <c r="C906" s="6">
        <v>0.66</v>
      </c>
      <c r="D906" s="6">
        <f t="shared" si="9"/>
        <v>1.32</v>
      </c>
      <c r="E906" s="5">
        <v>0.98</v>
      </c>
      <c r="F906" s="5">
        <v>18.1</v>
      </c>
      <c r="G906" s="6">
        <f t="shared" si="10"/>
        <v>1945.791667</v>
      </c>
      <c r="H906" s="7">
        <f>H897*3/12+H909*9/12</f>
        <v>2.235</v>
      </c>
      <c r="I906" s="6">
        <f t="shared" si="1"/>
        <v>277.7651934</v>
      </c>
      <c r="J906" s="6">
        <f t="shared" si="2"/>
        <v>11.11060773</v>
      </c>
      <c r="K906" s="8">
        <f t="shared" si="11"/>
        <v>14650.81533</v>
      </c>
      <c r="L906" s="6">
        <f t="shared" si="12"/>
        <v>16.49756906</v>
      </c>
      <c r="M906" s="8">
        <f t="shared" si="3"/>
        <v>870.1696379</v>
      </c>
      <c r="N906" s="29">
        <f t="shared" si="14"/>
        <v>14.37466268</v>
      </c>
      <c r="O906" s="9"/>
      <c r="P906" s="10">
        <f t="shared" si="15"/>
        <v>18.99888054</v>
      </c>
      <c r="Q906" s="10"/>
      <c r="R906" s="31">
        <f t="shared" si="16"/>
        <v>0.07545994252</v>
      </c>
      <c r="S906" s="7">
        <f t="shared" si="4"/>
        <v>1.003196543</v>
      </c>
      <c r="T906" s="7">
        <f t="shared" si="13"/>
        <v>13.72539591</v>
      </c>
      <c r="U906" s="13">
        <f t="shared" si="5"/>
        <v>0.1158646105</v>
      </c>
      <c r="V906" s="13">
        <f t="shared" si="6"/>
        <v>-0.02017967567</v>
      </c>
      <c r="W906" s="13">
        <f t="shared" si="7"/>
        <v>0.1360442862</v>
      </c>
      <c r="X906" s="13">
        <f t="shared" si="8"/>
        <v>-0.0001653815934</v>
      </c>
      <c r="Y906" s="14"/>
      <c r="Z906" s="30"/>
      <c r="AA906" s="30"/>
    </row>
    <row r="907" ht="12.75" customHeight="1">
      <c r="A907" s="4">
        <v>1945.11</v>
      </c>
      <c r="B907" s="5">
        <v>17.04</v>
      </c>
      <c r="C907" s="6">
        <v>0.66</v>
      </c>
      <c r="D907" s="6">
        <f t="shared" si="9"/>
        <v>1.2</v>
      </c>
      <c r="E907" s="5">
        <v>0.97</v>
      </c>
      <c r="F907" s="5">
        <v>18.1</v>
      </c>
      <c r="G907" s="6">
        <f t="shared" si="10"/>
        <v>1945.875</v>
      </c>
      <c r="H907" s="7">
        <f>H897*2/12+H909*10/12</f>
        <v>2.22</v>
      </c>
      <c r="I907" s="6">
        <f t="shared" si="1"/>
        <v>286.8556906</v>
      </c>
      <c r="J907" s="6">
        <f t="shared" si="2"/>
        <v>11.11060773</v>
      </c>
      <c r="K907" s="8">
        <f t="shared" si="11"/>
        <v>15179.13261</v>
      </c>
      <c r="L907" s="6">
        <f t="shared" si="12"/>
        <v>16.32922652</v>
      </c>
      <c r="M907" s="8">
        <f t="shared" si="3"/>
        <v>864.0703423</v>
      </c>
      <c r="N907" s="29">
        <f t="shared" si="14"/>
        <v>14.84770266</v>
      </c>
      <c r="O907" s="9"/>
      <c r="P907" s="10">
        <f t="shared" si="15"/>
        <v>19.60897596</v>
      </c>
      <c r="Q907" s="10"/>
      <c r="R907" s="31">
        <f t="shared" si="16"/>
        <v>0.07264603474</v>
      </c>
      <c r="S907" s="7">
        <f t="shared" si="4"/>
        <v>1.003185006</v>
      </c>
      <c r="T907" s="7">
        <f t="shared" si="13"/>
        <v>13.76926973</v>
      </c>
      <c r="U907" s="13">
        <f t="shared" si="5"/>
        <v>0.1195377478</v>
      </c>
      <c r="V907" s="13">
        <f t="shared" si="6"/>
        <v>-0.02034171992</v>
      </c>
      <c r="W907" s="13">
        <f t="shared" si="7"/>
        <v>0.1398794677</v>
      </c>
      <c r="X907" s="13">
        <f t="shared" si="8"/>
        <v>-0.0006785072859</v>
      </c>
      <c r="Y907" s="14"/>
      <c r="Z907" s="30"/>
      <c r="AA907" s="30"/>
    </row>
    <row r="908" ht="12.75" customHeight="1">
      <c r="A908" s="4">
        <v>1945.12</v>
      </c>
      <c r="B908" s="5">
        <v>17.33</v>
      </c>
      <c r="C908" s="6">
        <v>0.66</v>
      </c>
      <c r="D908" s="6">
        <f t="shared" si="9"/>
        <v>0.95</v>
      </c>
      <c r="E908" s="5">
        <v>0.96</v>
      </c>
      <c r="F908" s="5">
        <v>18.2</v>
      </c>
      <c r="G908" s="6">
        <f t="shared" si="10"/>
        <v>1945.958333</v>
      </c>
      <c r="H908" s="7">
        <f>H897*1/12+H909*11/12</f>
        <v>2.205</v>
      </c>
      <c r="I908" s="6">
        <f t="shared" si="1"/>
        <v>290.1346703</v>
      </c>
      <c r="J908" s="6">
        <f t="shared" si="2"/>
        <v>11.04956044</v>
      </c>
      <c r="K908" s="8">
        <f t="shared" si="11"/>
        <v>15401.36618</v>
      </c>
      <c r="L908" s="6">
        <f t="shared" si="12"/>
        <v>16.07208791</v>
      </c>
      <c r="M908" s="8">
        <f t="shared" si="3"/>
        <v>853.162812</v>
      </c>
      <c r="N908" s="29">
        <f t="shared" si="14"/>
        <v>15.02034747</v>
      </c>
      <c r="O908" s="9"/>
      <c r="P908" s="10">
        <f t="shared" si="15"/>
        <v>19.82135125</v>
      </c>
      <c r="Q908" s="10"/>
      <c r="R908" s="31">
        <f t="shared" si="16"/>
        <v>0.0725881747</v>
      </c>
      <c r="S908" s="7">
        <f t="shared" si="4"/>
        <v>1.00317347</v>
      </c>
      <c r="T908" s="7">
        <f t="shared" si="13"/>
        <v>13.73722864</v>
      </c>
      <c r="U908" s="13">
        <f t="shared" si="5"/>
        <v>0.1197054543</v>
      </c>
      <c r="V908" s="13">
        <f t="shared" si="6"/>
        <v>-0.02010199965</v>
      </c>
      <c r="W908" s="13">
        <f t="shared" si="7"/>
        <v>0.1398074539</v>
      </c>
      <c r="X908" s="13">
        <f t="shared" si="8"/>
        <v>0.0004435724279</v>
      </c>
      <c r="Y908" s="14"/>
      <c r="Z908" s="30"/>
      <c r="AA908" s="30"/>
    </row>
    <row r="909" ht="12.75" customHeight="1">
      <c r="A909" s="4">
        <v>1946.01</v>
      </c>
      <c r="B909" s="5">
        <v>18.02</v>
      </c>
      <c r="C909" s="6">
        <v>0.666667</v>
      </c>
      <c r="D909" s="6">
        <f t="shared" si="9"/>
        <v>1.356667</v>
      </c>
      <c r="E909" s="5">
        <v>0.94</v>
      </c>
      <c r="F909" s="5">
        <v>18.2</v>
      </c>
      <c r="G909" s="6">
        <f t="shared" si="10"/>
        <v>1946.041667</v>
      </c>
      <c r="H909" s="7">
        <v>2.19</v>
      </c>
      <c r="I909" s="6">
        <f t="shared" si="1"/>
        <v>301.6864835</v>
      </c>
      <c r="J909" s="6">
        <f t="shared" si="2"/>
        <v>11.16117774</v>
      </c>
      <c r="K909" s="8">
        <f t="shared" si="11"/>
        <v>16063.94982</v>
      </c>
      <c r="L909" s="6">
        <f t="shared" si="12"/>
        <v>15.73725275</v>
      </c>
      <c r="M909" s="8">
        <f t="shared" si="3"/>
        <v>837.9640862</v>
      </c>
      <c r="N909" s="29">
        <f t="shared" si="14"/>
        <v>15.62316318</v>
      </c>
      <c r="O909" s="9"/>
      <c r="P909" s="10">
        <f t="shared" si="15"/>
        <v>20.59948238</v>
      </c>
      <c r="Q909" s="10"/>
      <c r="R909" s="31">
        <f t="shared" si="16"/>
        <v>0.07016934325</v>
      </c>
      <c r="S909" s="7">
        <f t="shared" si="4"/>
        <v>1.001379784</v>
      </c>
      <c r="T909" s="7">
        <f t="shared" si="13"/>
        <v>13.78082332</v>
      </c>
      <c r="U909" s="13">
        <f t="shared" si="5"/>
        <v>0.1123138822</v>
      </c>
      <c r="V909" s="13">
        <f t="shared" si="6"/>
        <v>-0.01966734391</v>
      </c>
      <c r="W909" s="13">
        <f t="shared" si="7"/>
        <v>0.1319812261</v>
      </c>
      <c r="X909" s="13">
        <f t="shared" si="8"/>
        <v>0.0006191290154</v>
      </c>
      <c r="Y909" s="14"/>
      <c r="Z909" s="30"/>
      <c r="AA909" s="30"/>
    </row>
    <row r="910" ht="12.75" customHeight="1">
      <c r="A910" s="4">
        <v>1946.02</v>
      </c>
      <c r="B910" s="5">
        <v>18.07</v>
      </c>
      <c r="C910" s="6">
        <v>0.673333</v>
      </c>
      <c r="D910" s="6">
        <f t="shared" si="9"/>
        <v>0.723333</v>
      </c>
      <c r="E910" s="5">
        <v>0.92</v>
      </c>
      <c r="F910" s="5">
        <v>18.1</v>
      </c>
      <c r="G910" s="6">
        <f t="shared" si="10"/>
        <v>1946.125</v>
      </c>
      <c r="H910" s="7">
        <f>H909*11/12+H921*1/12</f>
        <v>2.195</v>
      </c>
      <c r="I910" s="6">
        <f t="shared" si="1"/>
        <v>304.1949724</v>
      </c>
      <c r="J910" s="6">
        <f t="shared" si="2"/>
        <v>11.33505885</v>
      </c>
      <c r="K910" s="8">
        <f t="shared" si="11"/>
        <v>16247.81639</v>
      </c>
      <c r="L910" s="6">
        <f t="shared" si="12"/>
        <v>15.48751381</v>
      </c>
      <c r="M910" s="8">
        <f t="shared" si="3"/>
        <v>827.2269549</v>
      </c>
      <c r="N910" s="29">
        <f t="shared" si="14"/>
        <v>15.76166653</v>
      </c>
      <c r="O910" s="9"/>
      <c r="P910" s="10">
        <f t="shared" si="15"/>
        <v>20.76554175</v>
      </c>
      <c r="Q910" s="10"/>
      <c r="R910" s="31">
        <f t="shared" si="16"/>
        <v>0.06899061579</v>
      </c>
      <c r="S910" s="7">
        <f t="shared" si="4"/>
        <v>1.001384058</v>
      </c>
      <c r="T910" s="7">
        <f t="shared" si="13"/>
        <v>13.87608008</v>
      </c>
      <c r="U910" s="13">
        <f t="shared" si="5"/>
        <v>0.1121052929</v>
      </c>
      <c r="V910" s="13">
        <f t="shared" si="6"/>
        <v>-0.01960070662</v>
      </c>
      <c r="W910" s="13">
        <f t="shared" si="7"/>
        <v>0.1317059995</v>
      </c>
      <c r="X910" s="13">
        <f t="shared" si="8"/>
        <v>-0.0009345312027</v>
      </c>
      <c r="Y910" s="14"/>
      <c r="Z910" s="30"/>
      <c r="AA910" s="30"/>
    </row>
    <row r="911" ht="12.75" customHeight="1">
      <c r="A911" s="4">
        <v>1946.03</v>
      </c>
      <c r="B911" s="5">
        <v>17.53</v>
      </c>
      <c r="C911" s="6">
        <v>0.68</v>
      </c>
      <c r="D911" s="6">
        <f t="shared" si="9"/>
        <v>0.14</v>
      </c>
      <c r="E911" s="5">
        <v>0.9</v>
      </c>
      <c r="F911" s="5">
        <v>18.3</v>
      </c>
      <c r="G911" s="6">
        <f t="shared" si="10"/>
        <v>1946.208333</v>
      </c>
      <c r="H911" s="7">
        <f>H909*10/12+H921*2/12</f>
        <v>2.2</v>
      </c>
      <c r="I911" s="6">
        <f t="shared" si="1"/>
        <v>291.8792896</v>
      </c>
      <c r="J911" s="6">
        <f t="shared" si="2"/>
        <v>11.32218579</v>
      </c>
      <c r="K911" s="8">
        <f t="shared" si="11"/>
        <v>15640.40041</v>
      </c>
      <c r="L911" s="6">
        <f t="shared" si="12"/>
        <v>14.9852459</v>
      </c>
      <c r="M911" s="8">
        <f t="shared" si="3"/>
        <v>802.9869008</v>
      </c>
      <c r="N911" s="29">
        <f t="shared" si="14"/>
        <v>15.13487342</v>
      </c>
      <c r="O911" s="9"/>
      <c r="P911" s="10">
        <f t="shared" si="15"/>
        <v>19.9265915</v>
      </c>
      <c r="Q911" s="10"/>
      <c r="R911" s="31">
        <f t="shared" si="16"/>
        <v>0.0734462337</v>
      </c>
      <c r="S911" s="7">
        <f t="shared" si="4"/>
        <v>1.001388331</v>
      </c>
      <c r="T911" s="7">
        <f t="shared" si="13"/>
        <v>13.74342433</v>
      </c>
      <c r="U911" s="13">
        <f t="shared" si="5"/>
        <v>0.1241515072</v>
      </c>
      <c r="V911" s="13">
        <f t="shared" si="6"/>
        <v>-0.01943996285</v>
      </c>
      <c r="W911" s="13">
        <f t="shared" si="7"/>
        <v>0.1435914701</v>
      </c>
      <c r="X911" s="13">
        <f t="shared" si="8"/>
        <v>-0.001772847857</v>
      </c>
      <c r="Y911" s="14"/>
      <c r="Z911" s="30"/>
      <c r="AA911" s="30"/>
    </row>
    <row r="912" ht="12.75" customHeight="1">
      <c r="A912" s="4">
        <v>1946.04</v>
      </c>
      <c r="B912" s="5">
        <v>18.66</v>
      </c>
      <c r="C912" s="6">
        <v>0.68</v>
      </c>
      <c r="D912" s="6">
        <f t="shared" si="9"/>
        <v>1.81</v>
      </c>
      <c r="E912" s="5">
        <v>0.88</v>
      </c>
      <c r="F912" s="5">
        <v>18.4</v>
      </c>
      <c r="G912" s="6">
        <f t="shared" si="10"/>
        <v>1946.291667</v>
      </c>
      <c r="H912" s="7">
        <f>H909*9/12+H921*3/12</f>
        <v>2.205</v>
      </c>
      <c r="I912" s="6">
        <f t="shared" si="1"/>
        <v>309.0055435</v>
      </c>
      <c r="J912" s="6">
        <f t="shared" si="2"/>
        <v>11.26065217</v>
      </c>
      <c r="K912" s="8">
        <f t="shared" si="11"/>
        <v>16608.39724</v>
      </c>
      <c r="L912" s="6">
        <f t="shared" si="12"/>
        <v>14.5726087</v>
      </c>
      <c r="M912" s="8">
        <f t="shared" si="3"/>
        <v>783.2470296</v>
      </c>
      <c r="N912" s="29">
        <f t="shared" si="14"/>
        <v>16.04084239</v>
      </c>
      <c r="O912" s="9"/>
      <c r="P912" s="10">
        <f t="shared" si="15"/>
        <v>21.10191696</v>
      </c>
      <c r="Q912" s="10"/>
      <c r="R912" s="31">
        <f t="shared" si="16"/>
        <v>0.07022564907</v>
      </c>
      <c r="S912" s="7">
        <f t="shared" si="4"/>
        <v>1.001392605</v>
      </c>
      <c r="T912" s="7">
        <f t="shared" si="13"/>
        <v>13.68770854</v>
      </c>
      <c r="U912" s="13">
        <f t="shared" si="5"/>
        <v>0.1186548125</v>
      </c>
      <c r="V912" s="13">
        <f t="shared" si="6"/>
        <v>-0.02100946518</v>
      </c>
      <c r="W912" s="13">
        <f t="shared" si="7"/>
        <v>0.1396642777</v>
      </c>
      <c r="X912" s="13">
        <f t="shared" si="8"/>
        <v>0.001058601692</v>
      </c>
      <c r="Y912" s="14"/>
      <c r="Z912" s="30"/>
      <c r="AA912" s="30"/>
    </row>
    <row r="913" ht="12.75" customHeight="1">
      <c r="A913" s="4">
        <v>1946.05</v>
      </c>
      <c r="B913" s="5">
        <v>18.7</v>
      </c>
      <c r="C913" s="6">
        <v>0.68</v>
      </c>
      <c r="D913" s="6">
        <f t="shared" si="9"/>
        <v>0.72</v>
      </c>
      <c r="E913" s="5">
        <v>0.86</v>
      </c>
      <c r="F913" s="5">
        <v>18.5</v>
      </c>
      <c r="G913" s="6">
        <f t="shared" si="10"/>
        <v>1946.375</v>
      </c>
      <c r="H913" s="7">
        <f>H909*8/12+H921*4/12</f>
        <v>2.21</v>
      </c>
      <c r="I913" s="6">
        <f t="shared" si="1"/>
        <v>307.9940541</v>
      </c>
      <c r="J913" s="6">
        <f t="shared" si="2"/>
        <v>11.19978378</v>
      </c>
      <c r="K913" s="8">
        <f t="shared" si="11"/>
        <v>16604.19555</v>
      </c>
      <c r="L913" s="6">
        <f t="shared" si="12"/>
        <v>14.16443243</v>
      </c>
      <c r="M913" s="8">
        <f t="shared" si="3"/>
        <v>763.6154102</v>
      </c>
      <c r="N913" s="29">
        <f t="shared" si="14"/>
        <v>16.01372317</v>
      </c>
      <c r="O913" s="9"/>
      <c r="P913" s="10">
        <f t="shared" si="15"/>
        <v>21.04830712</v>
      </c>
      <c r="Q913" s="10"/>
      <c r="R913" s="31">
        <f t="shared" si="16"/>
        <v>0.07083960614</v>
      </c>
      <c r="S913" s="7">
        <f t="shared" si="4"/>
        <v>1.001396879</v>
      </c>
      <c r="T913" s="7">
        <f t="shared" si="13"/>
        <v>13.63267946</v>
      </c>
      <c r="U913" s="13">
        <f t="shared" si="5"/>
        <v>0.1150572739</v>
      </c>
      <c r="V913" s="13">
        <f t="shared" si="6"/>
        <v>-0.01980555539</v>
      </c>
      <c r="W913" s="13">
        <f t="shared" si="7"/>
        <v>0.1348628293</v>
      </c>
      <c r="X913" s="13">
        <f t="shared" si="8"/>
        <v>0.000712644226</v>
      </c>
      <c r="Y913" s="14"/>
      <c r="Z913" s="30"/>
      <c r="AA913" s="30"/>
    </row>
    <row r="914" ht="12.75" customHeight="1">
      <c r="A914" s="4">
        <v>1946.06</v>
      </c>
      <c r="B914" s="5">
        <v>18.58</v>
      </c>
      <c r="C914" s="6">
        <v>0.68</v>
      </c>
      <c r="D914" s="6">
        <f t="shared" si="9"/>
        <v>0.56</v>
      </c>
      <c r="E914" s="5">
        <v>0.84</v>
      </c>
      <c r="F914" s="5">
        <v>18.7</v>
      </c>
      <c r="G914" s="6">
        <f t="shared" si="10"/>
        <v>1946.458333</v>
      </c>
      <c r="H914" s="7">
        <f>H909*7/12+H921*5/12</f>
        <v>2.215</v>
      </c>
      <c r="I914" s="6">
        <f t="shared" si="1"/>
        <v>302.7447059</v>
      </c>
      <c r="J914" s="6">
        <f t="shared" si="2"/>
        <v>11.08</v>
      </c>
      <c r="K914" s="8">
        <f t="shared" si="11"/>
        <v>16370.97677</v>
      </c>
      <c r="L914" s="6">
        <f t="shared" si="12"/>
        <v>13.68705882</v>
      </c>
      <c r="M914" s="8">
        <f t="shared" si="3"/>
        <v>740.1302738</v>
      </c>
      <c r="N914" s="29">
        <f t="shared" si="14"/>
        <v>15.77318688</v>
      </c>
      <c r="O914" s="9"/>
      <c r="P914" s="10">
        <f t="shared" si="15"/>
        <v>20.71450793</v>
      </c>
      <c r="Q914" s="10"/>
      <c r="R914" s="31">
        <f t="shared" si="16"/>
        <v>0.07210057268</v>
      </c>
      <c r="S914" s="7">
        <f t="shared" si="4"/>
        <v>1.001401152</v>
      </c>
      <c r="T914" s="7">
        <f t="shared" si="13"/>
        <v>13.50571493</v>
      </c>
      <c r="U914" s="13">
        <f t="shared" si="5"/>
        <v>0.1155238541</v>
      </c>
      <c r="V914" s="13">
        <f t="shared" si="6"/>
        <v>-0.01877614544</v>
      </c>
      <c r="W914" s="13">
        <f t="shared" si="7"/>
        <v>0.1342999995</v>
      </c>
      <c r="X914" s="13">
        <f t="shared" si="8"/>
        <v>-0.0008296707454</v>
      </c>
      <c r="Y914" s="14"/>
      <c r="Z914" s="30"/>
      <c r="AA914" s="30"/>
    </row>
    <row r="915" ht="12.75" customHeight="1">
      <c r="A915" s="4">
        <v>1946.07</v>
      </c>
      <c r="B915" s="5">
        <v>18.05</v>
      </c>
      <c r="C915" s="6">
        <v>0.683333</v>
      </c>
      <c r="D915" s="6">
        <f t="shared" si="9"/>
        <v>0.153333</v>
      </c>
      <c r="E915" s="5">
        <v>0.856667</v>
      </c>
      <c r="F915" s="5">
        <v>19.8</v>
      </c>
      <c r="G915" s="6">
        <f t="shared" si="10"/>
        <v>1946.541667</v>
      </c>
      <c r="H915" s="7">
        <f>H909*6/12+H921*6/12</f>
        <v>2.22</v>
      </c>
      <c r="I915" s="6">
        <f t="shared" si="1"/>
        <v>277.7694444</v>
      </c>
      <c r="J915" s="6">
        <f t="shared" si="2"/>
        <v>10.51573561</v>
      </c>
      <c r="K915" s="8">
        <f t="shared" si="11"/>
        <v>15067.82152</v>
      </c>
      <c r="L915" s="6">
        <f t="shared" si="12"/>
        <v>13.18315328</v>
      </c>
      <c r="M915" s="8">
        <f t="shared" si="3"/>
        <v>715.1304964</v>
      </c>
      <c r="N915" s="29">
        <f t="shared" si="14"/>
        <v>14.50813611</v>
      </c>
      <c r="O915" s="9"/>
      <c r="P915" s="10">
        <f t="shared" si="15"/>
        <v>19.03897404</v>
      </c>
      <c r="Q915" s="10"/>
      <c r="R915" s="31">
        <f t="shared" si="16"/>
        <v>0.08273944559</v>
      </c>
      <c r="S915" s="7">
        <f t="shared" si="4"/>
        <v>1.001405426</v>
      </c>
      <c r="T915" s="7">
        <f t="shared" si="13"/>
        <v>12.77326969</v>
      </c>
      <c r="U915" s="13">
        <f t="shared" si="5"/>
        <v>0.1302946338</v>
      </c>
      <c r="V915" s="13">
        <f t="shared" si="6"/>
        <v>-0.01469243026</v>
      </c>
      <c r="W915" s="13">
        <f t="shared" si="7"/>
        <v>0.1449870641</v>
      </c>
      <c r="X915" s="13">
        <f t="shared" si="8"/>
        <v>-0.00174848795</v>
      </c>
      <c r="Y915" s="14"/>
      <c r="Z915" s="30"/>
      <c r="AA915" s="30"/>
    </row>
    <row r="916" ht="12.75" customHeight="1">
      <c r="A916" s="4">
        <v>1946.08</v>
      </c>
      <c r="B916" s="5">
        <v>17.7</v>
      </c>
      <c r="C916" s="6">
        <v>0.686667</v>
      </c>
      <c r="D916" s="6">
        <f t="shared" si="9"/>
        <v>0.336667</v>
      </c>
      <c r="E916" s="5">
        <v>0.873333</v>
      </c>
      <c r="F916" s="5">
        <v>20.2</v>
      </c>
      <c r="G916" s="6">
        <f t="shared" si="10"/>
        <v>1946.625</v>
      </c>
      <c r="H916" s="7">
        <f>H909*5/12+H921*7/12</f>
        <v>2.225</v>
      </c>
      <c r="I916" s="6">
        <f t="shared" si="1"/>
        <v>266.989604</v>
      </c>
      <c r="J916" s="6">
        <f t="shared" si="2"/>
        <v>10.35779381</v>
      </c>
      <c r="K916" s="8">
        <f t="shared" si="11"/>
        <v>14529.88283</v>
      </c>
      <c r="L916" s="6">
        <f t="shared" si="12"/>
        <v>13.17349332</v>
      </c>
      <c r="M916" s="8">
        <f t="shared" si="3"/>
        <v>716.9167325</v>
      </c>
      <c r="N916" s="29">
        <f t="shared" si="14"/>
        <v>13.98493931</v>
      </c>
      <c r="O916" s="9"/>
      <c r="P916" s="10">
        <f t="shared" si="15"/>
        <v>18.34064102</v>
      </c>
      <c r="Q916" s="10"/>
      <c r="R916" s="31">
        <f t="shared" si="16"/>
        <v>0.08659838148</v>
      </c>
      <c r="S916" s="7">
        <f t="shared" si="4"/>
        <v>1.001409699</v>
      </c>
      <c r="T916" s="7">
        <f t="shared" si="13"/>
        <v>12.53793006</v>
      </c>
      <c r="U916" s="13">
        <f t="shared" si="5"/>
        <v>0.1345051044</v>
      </c>
      <c r="V916" s="13">
        <f t="shared" si="6"/>
        <v>-0.01408560985</v>
      </c>
      <c r="W916" s="13">
        <f t="shared" si="7"/>
        <v>0.1485907143</v>
      </c>
      <c r="X916" s="13">
        <f t="shared" si="8"/>
        <v>-0.0002842259215</v>
      </c>
      <c r="Y916" s="14"/>
      <c r="Z916" s="30"/>
      <c r="AA916" s="30"/>
    </row>
    <row r="917" ht="12.75" customHeight="1">
      <c r="A917" s="4">
        <v>1946.09</v>
      </c>
      <c r="B917" s="5">
        <v>15.09</v>
      </c>
      <c r="C917" s="6">
        <v>0.69</v>
      </c>
      <c r="D917" s="6">
        <f t="shared" si="9"/>
        <v>-1.92</v>
      </c>
      <c r="E917" s="5">
        <v>0.89</v>
      </c>
      <c r="F917" s="5">
        <v>20.4</v>
      </c>
      <c r="G917" s="6">
        <f t="shared" si="10"/>
        <v>1946.708333</v>
      </c>
      <c r="H917" s="7">
        <f>H909*4/12+H921*8/12</f>
        <v>2.23</v>
      </c>
      <c r="I917" s="6">
        <f t="shared" si="1"/>
        <v>225.3883824</v>
      </c>
      <c r="J917" s="6">
        <f t="shared" si="2"/>
        <v>10.30602941</v>
      </c>
      <c r="K917" s="8">
        <f t="shared" si="11"/>
        <v>12312.63511</v>
      </c>
      <c r="L917" s="6">
        <f t="shared" si="12"/>
        <v>13.29328431</v>
      </c>
      <c r="M917" s="8">
        <f t="shared" si="3"/>
        <v>726.1925279</v>
      </c>
      <c r="N917" s="29">
        <f t="shared" si="14"/>
        <v>11.84126754</v>
      </c>
      <c r="O917" s="9"/>
      <c r="P917" s="10">
        <f t="shared" si="15"/>
        <v>15.52766085</v>
      </c>
      <c r="Q917" s="10"/>
      <c r="R917" s="31">
        <f t="shared" si="16"/>
        <v>0.1005158302</v>
      </c>
      <c r="S917" s="7">
        <f t="shared" si="4"/>
        <v>1.001413973</v>
      </c>
      <c r="T917" s="7">
        <f t="shared" si="13"/>
        <v>12.43251061</v>
      </c>
      <c r="U917" s="13">
        <f t="shared" si="5"/>
        <v>0.149415845</v>
      </c>
      <c r="V917" s="13">
        <f t="shared" si="6"/>
        <v>-0.01375494557</v>
      </c>
      <c r="W917" s="13">
        <f t="shared" si="7"/>
        <v>0.1631707906</v>
      </c>
      <c r="X917" s="13">
        <f t="shared" si="8"/>
        <v>0.0004758443138</v>
      </c>
      <c r="Y917" s="14"/>
      <c r="Z917" s="30"/>
      <c r="AA917" s="30"/>
    </row>
    <row r="918" ht="12.75" customHeight="1">
      <c r="A918" s="4">
        <v>1946.1</v>
      </c>
      <c r="B918" s="5">
        <v>14.75</v>
      </c>
      <c r="C918" s="6">
        <v>0.696667</v>
      </c>
      <c r="D918" s="6">
        <f t="shared" si="9"/>
        <v>0.356667</v>
      </c>
      <c r="E918" s="5">
        <v>0.946667</v>
      </c>
      <c r="F918" s="5">
        <v>20.8</v>
      </c>
      <c r="G918" s="6">
        <f t="shared" si="10"/>
        <v>1946.791667</v>
      </c>
      <c r="H918" s="7">
        <f>H909*3/12+H921*9/12</f>
        <v>2.235</v>
      </c>
      <c r="I918" s="6">
        <f t="shared" si="1"/>
        <v>216.0733173</v>
      </c>
      <c r="J918" s="6">
        <f t="shared" si="2"/>
        <v>10.20550168</v>
      </c>
      <c r="K918" s="8">
        <f t="shared" si="11"/>
        <v>11850.22613</v>
      </c>
      <c r="L918" s="6">
        <f t="shared" si="12"/>
        <v>13.86776129</v>
      </c>
      <c r="M918" s="8">
        <f t="shared" si="3"/>
        <v>760.5571538</v>
      </c>
      <c r="N918" s="29">
        <f t="shared" si="14"/>
        <v>11.38760296</v>
      </c>
      <c r="O918" s="9"/>
      <c r="P918" s="10">
        <f t="shared" si="15"/>
        <v>14.93186648</v>
      </c>
      <c r="Q918" s="10"/>
      <c r="R918" s="31">
        <f t="shared" si="16"/>
        <v>0.1058484707</v>
      </c>
      <c r="S918" s="7">
        <f t="shared" si="4"/>
        <v>1.001418246</v>
      </c>
      <c r="T918" s="7">
        <f t="shared" si="13"/>
        <v>12.21066504</v>
      </c>
      <c r="U918" s="13">
        <f t="shared" si="5"/>
        <v>0.1522923343</v>
      </c>
      <c r="V918" s="13">
        <f t="shared" si="6"/>
        <v>-0.01172786686</v>
      </c>
      <c r="W918" s="13">
        <f t="shared" si="7"/>
        <v>0.1640202011</v>
      </c>
      <c r="X918" s="13">
        <f t="shared" si="8"/>
        <v>-0.001123429189</v>
      </c>
      <c r="Y918" s="14"/>
      <c r="Z918" s="30"/>
      <c r="AA918" s="30"/>
    </row>
    <row r="919" ht="12.75" customHeight="1">
      <c r="A919" s="4">
        <v>1946.11</v>
      </c>
      <c r="B919" s="5">
        <v>14.69</v>
      </c>
      <c r="C919" s="6">
        <v>0.703333</v>
      </c>
      <c r="D919" s="6">
        <f t="shared" si="9"/>
        <v>0.643333</v>
      </c>
      <c r="E919" s="5">
        <v>1.00333</v>
      </c>
      <c r="F919" s="5">
        <v>21.3</v>
      </c>
      <c r="G919" s="6">
        <f t="shared" si="10"/>
        <v>1946.875</v>
      </c>
      <c r="H919" s="7">
        <f>H909*2/12+H921*10/12</f>
        <v>2.24</v>
      </c>
      <c r="I919" s="6">
        <f t="shared" si="1"/>
        <v>210.1428638</v>
      </c>
      <c r="J919" s="6">
        <f t="shared" si="2"/>
        <v>10.06129414</v>
      </c>
      <c r="K919" s="8">
        <f t="shared" si="11"/>
        <v>11570.96214</v>
      </c>
      <c r="L919" s="6">
        <f t="shared" si="12"/>
        <v>14.35280052</v>
      </c>
      <c r="M919" s="8">
        <f t="shared" si="3"/>
        <v>790.299077</v>
      </c>
      <c r="N919" s="29">
        <f t="shared" si="14"/>
        <v>11.11004366</v>
      </c>
      <c r="O919" s="9"/>
      <c r="P919" s="10">
        <f t="shared" si="15"/>
        <v>14.56552716</v>
      </c>
      <c r="Q919" s="10"/>
      <c r="R919" s="31">
        <f t="shared" si="16"/>
        <v>0.1104665985</v>
      </c>
      <c r="S919" s="7">
        <f t="shared" si="4"/>
        <v>1.00142252</v>
      </c>
      <c r="T919" s="7">
        <f t="shared" si="13"/>
        <v>11.94094092</v>
      </c>
      <c r="U919" s="13">
        <f t="shared" si="5"/>
        <v>0.1542110652</v>
      </c>
      <c r="V919" s="13">
        <f t="shared" si="6"/>
        <v>-0.01049042053</v>
      </c>
      <c r="W919" s="13">
        <f t="shared" si="7"/>
        <v>0.1647014858</v>
      </c>
      <c r="X919" s="13">
        <f t="shared" si="8"/>
        <v>-0.000685876149</v>
      </c>
      <c r="Y919" s="14"/>
      <c r="Z919" s="30"/>
      <c r="AA919" s="30"/>
    </row>
    <row r="920" ht="12.75" customHeight="1">
      <c r="A920" s="4">
        <v>1946.12</v>
      </c>
      <c r="B920" s="5">
        <v>15.13</v>
      </c>
      <c r="C920" s="6">
        <v>0.71</v>
      </c>
      <c r="D920" s="6">
        <f t="shared" si="9"/>
        <v>1.15</v>
      </c>
      <c r="E920" s="5">
        <v>1.06</v>
      </c>
      <c r="F920" s="5">
        <v>21.5</v>
      </c>
      <c r="G920" s="6">
        <f t="shared" si="10"/>
        <v>1946.958333</v>
      </c>
      <c r="H920" s="7">
        <f>H909*1/12+H921*11/12</f>
        <v>2.245</v>
      </c>
      <c r="I920" s="6">
        <f t="shared" si="1"/>
        <v>214.4237674</v>
      </c>
      <c r="J920" s="6">
        <f t="shared" si="2"/>
        <v>10.06218605</v>
      </c>
      <c r="K920" s="8">
        <f t="shared" si="11"/>
        <v>11852.84944</v>
      </c>
      <c r="L920" s="6">
        <f t="shared" si="12"/>
        <v>15.0224186</v>
      </c>
      <c r="M920" s="8">
        <f t="shared" si="3"/>
        <v>830.404521</v>
      </c>
      <c r="N920" s="29">
        <f t="shared" si="14"/>
        <v>11.37277943</v>
      </c>
      <c r="O920" s="9"/>
      <c r="P920" s="10">
        <f t="shared" si="15"/>
        <v>14.90416617</v>
      </c>
      <c r="Q920" s="10"/>
      <c r="R920" s="31">
        <f t="shared" si="16"/>
        <v>0.1093123006</v>
      </c>
      <c r="S920" s="7">
        <f t="shared" si="4"/>
        <v>1.001426793</v>
      </c>
      <c r="T920" s="7">
        <f t="shared" si="13"/>
        <v>11.84669061</v>
      </c>
      <c r="U920" s="13">
        <f t="shared" si="5"/>
        <v>0.1530769045</v>
      </c>
      <c r="V920" s="13">
        <f t="shared" si="6"/>
        <v>-0.01060371491</v>
      </c>
      <c r="W920" s="13">
        <f t="shared" si="7"/>
        <v>0.1636806194</v>
      </c>
      <c r="X920" s="13">
        <f t="shared" si="8"/>
        <v>0.001237743817</v>
      </c>
      <c r="Y920" s="14"/>
      <c r="Z920" s="30"/>
      <c r="AA920" s="30"/>
    </row>
    <row r="921" ht="12.75" customHeight="1">
      <c r="A921" s="4">
        <v>1947.01</v>
      </c>
      <c r="B921" s="5">
        <v>15.21</v>
      </c>
      <c r="C921" s="6">
        <v>0.713333</v>
      </c>
      <c r="D921" s="6">
        <f t="shared" si="9"/>
        <v>0.793333</v>
      </c>
      <c r="E921" s="5">
        <v>1.13</v>
      </c>
      <c r="F921" s="5">
        <v>21.5</v>
      </c>
      <c r="G921" s="6">
        <f t="shared" si="10"/>
        <v>1947.041667</v>
      </c>
      <c r="H921" s="7">
        <v>2.25</v>
      </c>
      <c r="I921" s="6">
        <f t="shared" si="1"/>
        <v>215.5575349</v>
      </c>
      <c r="J921" s="6">
        <f t="shared" si="2"/>
        <v>10.10942163</v>
      </c>
      <c r="K921" s="8">
        <f t="shared" si="11"/>
        <v>11962.09026</v>
      </c>
      <c r="L921" s="6">
        <f t="shared" si="12"/>
        <v>16.01446512</v>
      </c>
      <c r="M921" s="8">
        <f t="shared" si="3"/>
        <v>888.7023008</v>
      </c>
      <c r="N921" s="29">
        <f t="shared" si="14"/>
        <v>11.46929633</v>
      </c>
      <c r="O921" s="9"/>
      <c r="P921" s="10">
        <f t="shared" si="15"/>
        <v>15.02219703</v>
      </c>
      <c r="Q921" s="10"/>
      <c r="R921" s="31">
        <f t="shared" si="16"/>
        <v>0.1077796742</v>
      </c>
      <c r="S921" s="7">
        <f t="shared" si="4"/>
        <v>1.000469943</v>
      </c>
      <c r="T921" s="7">
        <f t="shared" si="13"/>
        <v>11.86359339</v>
      </c>
      <c r="U921" s="13">
        <f t="shared" si="5"/>
        <v>0.1498548596</v>
      </c>
      <c r="V921" s="13">
        <f t="shared" si="6"/>
        <v>-0.009379095771</v>
      </c>
      <c r="W921" s="13">
        <f t="shared" si="7"/>
        <v>0.1592339554</v>
      </c>
      <c r="X921" s="13">
        <f t="shared" si="8"/>
        <v>0.001245554163</v>
      </c>
      <c r="Y921" s="14"/>
      <c r="Z921" s="30"/>
      <c r="AA921" s="30"/>
    </row>
    <row r="922" ht="12.75" customHeight="1">
      <c r="A922" s="4">
        <v>1947.02</v>
      </c>
      <c r="B922" s="5">
        <v>15.8</v>
      </c>
      <c r="C922" s="6">
        <v>0.716667</v>
      </c>
      <c r="D922" s="6">
        <f t="shared" si="9"/>
        <v>1.306667</v>
      </c>
      <c r="E922" s="5">
        <v>1.2</v>
      </c>
      <c r="F922" s="5">
        <v>21.5</v>
      </c>
      <c r="G922" s="6">
        <f t="shared" si="10"/>
        <v>1947.125</v>
      </c>
      <c r="H922" s="7">
        <f>H921*11/12+H933*1/12</f>
        <v>2.265833333</v>
      </c>
      <c r="I922" s="6">
        <f t="shared" si="1"/>
        <v>223.9190698</v>
      </c>
      <c r="J922" s="6">
        <f t="shared" si="2"/>
        <v>10.15667139</v>
      </c>
      <c r="K922" s="8">
        <f t="shared" si="11"/>
        <v>12473.07226</v>
      </c>
      <c r="L922" s="6">
        <f t="shared" si="12"/>
        <v>17.00651163</v>
      </c>
      <c r="M922" s="8">
        <f t="shared" si="3"/>
        <v>947.3219438</v>
      </c>
      <c r="N922" s="29">
        <f t="shared" si="14"/>
        <v>11.94956531</v>
      </c>
      <c r="O922" s="9"/>
      <c r="P922" s="10">
        <f t="shared" si="15"/>
        <v>15.63722858</v>
      </c>
      <c r="Q922" s="10"/>
      <c r="R922" s="31">
        <f t="shared" si="16"/>
        <v>0.1041170862</v>
      </c>
      <c r="S922" s="7">
        <f t="shared" si="4"/>
        <v>1.000484206</v>
      </c>
      <c r="T922" s="7">
        <f t="shared" si="13"/>
        <v>11.86916861</v>
      </c>
      <c r="U922" s="13">
        <f t="shared" si="5"/>
        <v>0.1399822271</v>
      </c>
      <c r="V922" s="13">
        <f t="shared" si="6"/>
        <v>-0.008503877132</v>
      </c>
      <c r="W922" s="13">
        <f t="shared" si="7"/>
        <v>0.1484861042</v>
      </c>
      <c r="X922" s="13">
        <f t="shared" si="8"/>
        <v>-0.0003587708058</v>
      </c>
      <c r="Y922" s="14"/>
      <c r="Z922" s="30"/>
      <c r="AA922" s="30"/>
    </row>
    <row r="923" ht="12.75" customHeight="1">
      <c r="A923" s="4">
        <v>1947.03</v>
      </c>
      <c r="B923" s="5">
        <v>15.16</v>
      </c>
      <c r="C923" s="6">
        <v>0.72</v>
      </c>
      <c r="D923" s="6">
        <f t="shared" si="9"/>
        <v>0.08</v>
      </c>
      <c r="E923" s="5">
        <v>1.27</v>
      </c>
      <c r="F923" s="5">
        <v>21.9</v>
      </c>
      <c r="G923" s="6">
        <f t="shared" si="10"/>
        <v>1947.208333</v>
      </c>
      <c r="H923" s="7">
        <f>H921*10/12+H933*2/12</f>
        <v>2.281666667</v>
      </c>
      <c r="I923" s="6">
        <f t="shared" si="1"/>
        <v>210.9247489</v>
      </c>
      <c r="J923" s="6">
        <f t="shared" si="2"/>
        <v>10.01753425</v>
      </c>
      <c r="K923" s="8">
        <f t="shared" si="11"/>
        <v>11795.74428</v>
      </c>
      <c r="L923" s="6">
        <f t="shared" si="12"/>
        <v>17.66981735</v>
      </c>
      <c r="M923" s="8">
        <f t="shared" si="3"/>
        <v>988.1659126</v>
      </c>
      <c r="N923" s="29">
        <f t="shared" si="14"/>
        <v>11.2879031</v>
      </c>
      <c r="O923" s="9"/>
      <c r="P923" s="10">
        <f t="shared" si="15"/>
        <v>14.75750258</v>
      </c>
      <c r="Q923" s="10"/>
      <c r="R923" s="31">
        <f t="shared" si="16"/>
        <v>0.11005042</v>
      </c>
      <c r="S923" s="7">
        <f t="shared" si="4"/>
        <v>1.000498468</v>
      </c>
      <c r="T923" s="7">
        <f t="shared" si="13"/>
        <v>11.65802229</v>
      </c>
      <c r="U923" s="13">
        <f t="shared" si="5"/>
        <v>0.147794817</v>
      </c>
      <c r="V923" s="13">
        <f t="shared" si="6"/>
        <v>-0.007388635987</v>
      </c>
      <c r="W923" s="13">
        <f t="shared" si="7"/>
        <v>0.1551834529</v>
      </c>
      <c r="X923" s="13">
        <f t="shared" si="8"/>
        <v>-0.0003524070084</v>
      </c>
      <c r="Y923" s="14"/>
      <c r="Z923" s="30"/>
      <c r="AA923" s="30"/>
    </row>
    <row r="924" ht="12.75" customHeight="1">
      <c r="A924" s="4">
        <v>1947.04</v>
      </c>
      <c r="B924" s="5">
        <v>14.6</v>
      </c>
      <c r="C924" s="6">
        <v>0.733333</v>
      </c>
      <c r="D924" s="6">
        <f t="shared" si="9"/>
        <v>0.173333</v>
      </c>
      <c r="E924" s="5">
        <v>1.32667</v>
      </c>
      <c r="F924" s="5">
        <v>21.9</v>
      </c>
      <c r="G924" s="6">
        <f t="shared" si="10"/>
        <v>1947.291667</v>
      </c>
      <c r="H924" s="7">
        <f>H921*9/12+H933*3/12</f>
        <v>2.2975</v>
      </c>
      <c r="I924" s="6">
        <f t="shared" si="1"/>
        <v>203.1333333</v>
      </c>
      <c r="J924" s="6">
        <f t="shared" si="2"/>
        <v>10.2030395</v>
      </c>
      <c r="K924" s="8">
        <f t="shared" si="11"/>
        <v>11407.5671</v>
      </c>
      <c r="L924" s="6">
        <f t="shared" si="12"/>
        <v>18.45828078</v>
      </c>
      <c r="M924" s="8">
        <f t="shared" si="3"/>
        <v>1036.580619</v>
      </c>
      <c r="N924" s="29">
        <f t="shared" si="14"/>
        <v>10.90082513</v>
      </c>
      <c r="O924" s="9"/>
      <c r="P924" s="10">
        <f t="shared" si="15"/>
        <v>14.2390327</v>
      </c>
      <c r="Q924" s="10"/>
      <c r="R924" s="31">
        <f t="shared" si="16"/>
        <v>0.1123052766</v>
      </c>
      <c r="S924" s="7">
        <f t="shared" si="4"/>
        <v>1.000512729</v>
      </c>
      <c r="T924" s="7">
        <f t="shared" si="13"/>
        <v>11.66383344</v>
      </c>
      <c r="U924" s="13">
        <f t="shared" si="5"/>
        <v>0.154236809</v>
      </c>
      <c r="V924" s="13">
        <f t="shared" si="6"/>
        <v>-0.008094663427</v>
      </c>
      <c r="W924" s="13">
        <f t="shared" si="7"/>
        <v>0.1623314724</v>
      </c>
      <c r="X924" s="13">
        <f t="shared" si="8"/>
        <v>-0.000763008882</v>
      </c>
      <c r="Y924" s="14"/>
      <c r="Z924" s="30"/>
      <c r="AA924" s="30"/>
    </row>
    <row r="925" ht="12.75" customHeight="1">
      <c r="A925" s="4">
        <v>1947.05</v>
      </c>
      <c r="B925" s="5">
        <v>14.34</v>
      </c>
      <c r="C925" s="6">
        <v>0.746667</v>
      </c>
      <c r="D925" s="6">
        <f t="shared" si="9"/>
        <v>0.486667</v>
      </c>
      <c r="E925" s="5">
        <v>1.38333</v>
      </c>
      <c r="F925" s="5">
        <v>21.9</v>
      </c>
      <c r="G925" s="6">
        <f t="shared" si="10"/>
        <v>1947.375</v>
      </c>
      <c r="H925" s="7">
        <f>H921*8/12+H933*4/12</f>
        <v>2.313333333</v>
      </c>
      <c r="I925" s="6">
        <f t="shared" si="1"/>
        <v>199.5158904</v>
      </c>
      <c r="J925" s="6">
        <f t="shared" si="2"/>
        <v>10.38855867</v>
      </c>
      <c r="K925" s="8">
        <f t="shared" si="11"/>
        <v>11253.03539</v>
      </c>
      <c r="L925" s="6">
        <f t="shared" si="12"/>
        <v>19.24660507</v>
      </c>
      <c r="M925" s="8">
        <f t="shared" si="3"/>
        <v>1085.541244</v>
      </c>
      <c r="N925" s="29">
        <f t="shared" si="14"/>
        <v>10.73367427</v>
      </c>
      <c r="O925" s="9"/>
      <c r="P925" s="10">
        <f t="shared" si="15"/>
        <v>14.00851929</v>
      </c>
      <c r="Q925" s="10"/>
      <c r="R925" s="31">
        <f t="shared" si="16"/>
        <v>0.1128485529</v>
      </c>
      <c r="S925" s="7">
        <f t="shared" si="4"/>
        <v>1.000526988</v>
      </c>
      <c r="T925" s="7">
        <f t="shared" si="13"/>
        <v>11.66981382</v>
      </c>
      <c r="U925" s="13">
        <f t="shared" si="5"/>
        <v>0.1601176902</v>
      </c>
      <c r="V925" s="13">
        <f t="shared" si="6"/>
        <v>-0.009206047806</v>
      </c>
      <c r="W925" s="13">
        <f t="shared" si="7"/>
        <v>0.1693237381</v>
      </c>
      <c r="X925" s="13">
        <f t="shared" si="8"/>
        <v>-0.001411209125</v>
      </c>
      <c r="Y925" s="14"/>
      <c r="Z925" s="30"/>
      <c r="AA925" s="30"/>
    </row>
    <row r="926" ht="12.75" customHeight="1">
      <c r="A926" s="4">
        <v>1947.06</v>
      </c>
      <c r="B926" s="5">
        <v>14.84</v>
      </c>
      <c r="C926" s="6">
        <v>0.76</v>
      </c>
      <c r="D926" s="6">
        <f t="shared" si="9"/>
        <v>1.26</v>
      </c>
      <c r="E926" s="5">
        <v>1.44</v>
      </c>
      <c r="F926" s="5">
        <v>22.0</v>
      </c>
      <c r="G926" s="6">
        <f t="shared" si="10"/>
        <v>1947.458333</v>
      </c>
      <c r="H926" s="7">
        <f>H921*7/12+H933*5/12</f>
        <v>2.329166667</v>
      </c>
      <c r="I926" s="6">
        <f t="shared" si="1"/>
        <v>205.534</v>
      </c>
      <c r="J926" s="6">
        <f t="shared" si="2"/>
        <v>10.526</v>
      </c>
      <c r="K926" s="8">
        <f t="shared" si="11"/>
        <v>11641.94069</v>
      </c>
      <c r="L926" s="6">
        <f t="shared" si="12"/>
        <v>19.944</v>
      </c>
      <c r="M926" s="8">
        <f t="shared" si="3"/>
        <v>1129.676186</v>
      </c>
      <c r="N926" s="29">
        <f t="shared" si="14"/>
        <v>11.08271586</v>
      </c>
      <c r="O926" s="9"/>
      <c r="P926" s="10">
        <f t="shared" si="15"/>
        <v>14.448343</v>
      </c>
      <c r="Q926" s="10"/>
      <c r="R926" s="31">
        <f t="shared" si="16"/>
        <v>0.1102312645</v>
      </c>
      <c r="S926" s="7">
        <f t="shared" si="4"/>
        <v>1.000541247</v>
      </c>
      <c r="T926" s="7">
        <f t="shared" si="13"/>
        <v>11.62289111</v>
      </c>
      <c r="U926" s="13">
        <f t="shared" si="5"/>
        <v>0.1580095883</v>
      </c>
      <c r="V926" s="13">
        <f t="shared" si="6"/>
        <v>-0.010506236</v>
      </c>
      <c r="W926" s="13">
        <f t="shared" si="7"/>
        <v>0.1685158243</v>
      </c>
      <c r="X926" s="13">
        <f t="shared" si="8"/>
        <v>-0.0008061581965</v>
      </c>
      <c r="Y926" s="14"/>
      <c r="Z926" s="30"/>
      <c r="AA926" s="30"/>
    </row>
    <row r="927" ht="12.75" customHeight="1">
      <c r="A927" s="4">
        <v>1947.07</v>
      </c>
      <c r="B927" s="5">
        <v>15.77</v>
      </c>
      <c r="C927" s="6">
        <v>0.77</v>
      </c>
      <c r="D927" s="6">
        <f t="shared" si="9"/>
        <v>1.7</v>
      </c>
      <c r="E927" s="5">
        <v>1.47667</v>
      </c>
      <c r="F927" s="5">
        <v>22.2</v>
      </c>
      <c r="G927" s="6">
        <f t="shared" si="10"/>
        <v>1947.541667</v>
      </c>
      <c r="H927" s="7">
        <f>H921*6/12+H933*6/12</f>
        <v>2.345</v>
      </c>
      <c r="I927" s="6">
        <f t="shared" si="1"/>
        <v>216.4468018</v>
      </c>
      <c r="J927" s="6">
        <f t="shared" si="2"/>
        <v>10.56842342</v>
      </c>
      <c r="K927" s="8">
        <f t="shared" si="11"/>
        <v>12309.95314</v>
      </c>
      <c r="L927" s="6">
        <f t="shared" si="12"/>
        <v>20.26762833</v>
      </c>
      <c r="M927" s="8">
        <f t="shared" si="3"/>
        <v>1152.678409</v>
      </c>
      <c r="N927" s="29">
        <f t="shared" si="14"/>
        <v>11.69644655</v>
      </c>
      <c r="O927" s="9"/>
      <c r="P927" s="10">
        <f t="shared" si="15"/>
        <v>15.22661059</v>
      </c>
      <c r="Q927" s="10"/>
      <c r="R927" s="31">
        <f t="shared" si="16"/>
        <v>0.1055605736</v>
      </c>
      <c r="S927" s="7">
        <f t="shared" si="4"/>
        <v>1.000555504</v>
      </c>
      <c r="T927" s="7">
        <f t="shared" si="13"/>
        <v>11.52441456</v>
      </c>
      <c r="U927" s="13">
        <f t="shared" si="5"/>
        <v>0.153396788</v>
      </c>
      <c r="V927" s="13">
        <f t="shared" si="6"/>
        <v>-0.0111103577</v>
      </c>
      <c r="W927" s="13">
        <f t="shared" si="7"/>
        <v>0.1645071457</v>
      </c>
      <c r="X927" s="13">
        <f t="shared" si="8"/>
        <v>0.0002714667385</v>
      </c>
      <c r="Y927" s="14"/>
      <c r="Z927" s="30"/>
      <c r="AA927" s="30"/>
    </row>
    <row r="928" ht="12.75" customHeight="1">
      <c r="A928" s="4">
        <v>1947.08</v>
      </c>
      <c r="B928" s="5">
        <v>15.46</v>
      </c>
      <c r="C928" s="6">
        <v>0.78</v>
      </c>
      <c r="D928" s="6">
        <f t="shared" si="9"/>
        <v>0.47</v>
      </c>
      <c r="E928" s="5">
        <v>1.51333</v>
      </c>
      <c r="F928" s="5">
        <v>22.5</v>
      </c>
      <c r="G928" s="6">
        <f t="shared" si="10"/>
        <v>1947.625</v>
      </c>
      <c r="H928" s="7">
        <f>H921*5/12+H933*7/12</f>
        <v>2.360833333</v>
      </c>
      <c r="I928" s="6">
        <f t="shared" si="1"/>
        <v>209.3627556</v>
      </c>
      <c r="J928" s="6">
        <f t="shared" si="2"/>
        <v>10.56293333</v>
      </c>
      <c r="K928" s="8">
        <f t="shared" si="11"/>
        <v>11957.12506</v>
      </c>
      <c r="L928" s="6">
        <f t="shared" si="12"/>
        <v>20.49385116</v>
      </c>
      <c r="M928" s="8">
        <f t="shared" si="3"/>
        <v>1170.444765</v>
      </c>
      <c r="N928" s="29">
        <f t="shared" si="14"/>
        <v>11.33747236</v>
      </c>
      <c r="O928" s="9"/>
      <c r="P928" s="10">
        <f t="shared" si="15"/>
        <v>14.73910076</v>
      </c>
      <c r="Q928" s="10"/>
      <c r="R928" s="31">
        <f t="shared" si="16"/>
        <v>0.1095109224</v>
      </c>
      <c r="S928" s="7">
        <f t="shared" si="4"/>
        <v>1.00056976</v>
      </c>
      <c r="T928" s="7">
        <f t="shared" si="13"/>
        <v>11.3770722</v>
      </c>
      <c r="U928" s="13">
        <f t="shared" si="5"/>
        <v>0.1505910171</v>
      </c>
      <c r="V928" s="13">
        <f t="shared" si="6"/>
        <v>-0.00951326662</v>
      </c>
      <c r="W928" s="13">
        <f t="shared" si="7"/>
        <v>0.1601042837</v>
      </c>
      <c r="X928" s="13">
        <f t="shared" si="8"/>
        <v>0.0003518205978</v>
      </c>
      <c r="Y928" s="14"/>
      <c r="Z928" s="30"/>
      <c r="AA928" s="30"/>
    </row>
    <row r="929" ht="12.75" customHeight="1">
      <c r="A929" s="4">
        <v>1947.09</v>
      </c>
      <c r="B929" s="5">
        <v>15.06</v>
      </c>
      <c r="C929" s="6">
        <v>0.79</v>
      </c>
      <c r="D929" s="6">
        <f t="shared" si="9"/>
        <v>0.39</v>
      </c>
      <c r="E929" s="5">
        <v>1.55</v>
      </c>
      <c r="F929" s="5">
        <v>23.0</v>
      </c>
      <c r="G929" s="6">
        <f t="shared" si="10"/>
        <v>1947.708333</v>
      </c>
      <c r="H929" s="7">
        <f>H921*4/12+H933*8/12</f>
        <v>2.376666667</v>
      </c>
      <c r="I929" s="6">
        <f t="shared" si="1"/>
        <v>199.5122609</v>
      </c>
      <c r="J929" s="6">
        <f t="shared" si="2"/>
        <v>10.46578261</v>
      </c>
      <c r="K929" s="8">
        <f t="shared" si="11"/>
        <v>11444.35379</v>
      </c>
      <c r="L929" s="6">
        <f t="shared" si="12"/>
        <v>20.53413043</v>
      </c>
      <c r="M929" s="8">
        <f t="shared" si="3"/>
        <v>1177.871738</v>
      </c>
      <c r="N929" s="29">
        <f t="shared" si="14"/>
        <v>10.82746302</v>
      </c>
      <c r="O929" s="9"/>
      <c r="P929" s="10">
        <f t="shared" si="15"/>
        <v>14.05803293</v>
      </c>
      <c r="Q929" s="10"/>
      <c r="R929" s="31">
        <f t="shared" si="16"/>
        <v>0.1150868921</v>
      </c>
      <c r="S929" s="7">
        <f t="shared" si="4"/>
        <v>1.000584016</v>
      </c>
      <c r="T929" s="7">
        <f t="shared" si="13"/>
        <v>11.13608583</v>
      </c>
      <c r="U929" s="13">
        <f t="shared" si="5"/>
        <v>0.1512514231</v>
      </c>
      <c r="V929" s="13">
        <f t="shared" si="6"/>
        <v>-0.006984650547</v>
      </c>
      <c r="W929" s="13">
        <f t="shared" si="7"/>
        <v>0.1582360737</v>
      </c>
      <c r="X929" s="13">
        <f t="shared" si="8"/>
        <v>-0.0001410613639</v>
      </c>
      <c r="Y929" s="14"/>
      <c r="Z929" s="30"/>
      <c r="AA929" s="30"/>
    </row>
    <row r="930" ht="12.75" customHeight="1">
      <c r="A930" s="4">
        <v>1947.1</v>
      </c>
      <c r="B930" s="5">
        <v>15.45</v>
      </c>
      <c r="C930" s="6">
        <v>0.806667</v>
      </c>
      <c r="D930" s="6">
        <f t="shared" si="9"/>
        <v>1.196667</v>
      </c>
      <c r="E930" s="5">
        <v>1.57</v>
      </c>
      <c r="F930" s="5">
        <v>23.0</v>
      </c>
      <c r="G930" s="6">
        <f t="shared" si="10"/>
        <v>1947.791667</v>
      </c>
      <c r="H930" s="7">
        <f>H921*3/12+H933*9/12</f>
        <v>2.3925</v>
      </c>
      <c r="I930" s="6">
        <f t="shared" si="1"/>
        <v>204.678913</v>
      </c>
      <c r="J930" s="6">
        <f t="shared" si="2"/>
        <v>10.68658413</v>
      </c>
      <c r="K930" s="8">
        <f t="shared" si="11"/>
        <v>11791.80486</v>
      </c>
      <c r="L930" s="6">
        <f t="shared" si="12"/>
        <v>20.79908696</v>
      </c>
      <c r="M930" s="8">
        <f t="shared" si="3"/>
        <v>1198.261076</v>
      </c>
      <c r="N930" s="29">
        <f t="shared" si="14"/>
        <v>11.13266204</v>
      </c>
      <c r="O930" s="9"/>
      <c r="P930" s="10">
        <f t="shared" si="15"/>
        <v>14.43500579</v>
      </c>
      <c r="Q930" s="10"/>
      <c r="R930" s="31">
        <f t="shared" si="16"/>
        <v>0.1123965955</v>
      </c>
      <c r="S930" s="7">
        <f t="shared" si="4"/>
        <v>1.00059827</v>
      </c>
      <c r="T930" s="7">
        <f t="shared" si="13"/>
        <v>11.14258948</v>
      </c>
      <c r="U930" s="13">
        <f t="shared" si="5"/>
        <v>0.1408608474</v>
      </c>
      <c r="V930" s="13">
        <f t="shared" si="6"/>
        <v>-0.007124726646</v>
      </c>
      <c r="W930" s="13">
        <f t="shared" si="7"/>
        <v>0.1479855741</v>
      </c>
      <c r="X930" s="13">
        <f t="shared" si="8"/>
        <v>0.002315956919</v>
      </c>
      <c r="Y930" s="14"/>
      <c r="Z930" s="30"/>
      <c r="AA930" s="30"/>
    </row>
    <row r="931" ht="12.75" customHeight="1">
      <c r="A931" s="4">
        <v>1947.11</v>
      </c>
      <c r="B931" s="5">
        <v>15.27</v>
      </c>
      <c r="C931" s="6">
        <v>0.823333</v>
      </c>
      <c r="D931" s="6">
        <f t="shared" si="9"/>
        <v>0.643333</v>
      </c>
      <c r="E931" s="5">
        <v>1.59</v>
      </c>
      <c r="F931" s="5">
        <v>23.1</v>
      </c>
      <c r="G931" s="6">
        <f t="shared" si="10"/>
        <v>1947.875</v>
      </c>
      <c r="H931" s="7">
        <f>H921*2/12+H933*10/12</f>
        <v>2.408333333</v>
      </c>
      <c r="I931" s="6">
        <f t="shared" si="1"/>
        <v>201.4185714</v>
      </c>
      <c r="J931" s="6">
        <f t="shared" si="2"/>
        <v>10.86015433</v>
      </c>
      <c r="K931" s="8">
        <f t="shared" si="11"/>
        <v>11656.11146</v>
      </c>
      <c r="L931" s="6">
        <f t="shared" si="12"/>
        <v>20.97285714</v>
      </c>
      <c r="M931" s="8">
        <f t="shared" si="3"/>
        <v>1213.701194</v>
      </c>
      <c r="N931" s="29">
        <f t="shared" si="14"/>
        <v>10.97540732</v>
      </c>
      <c r="O931" s="9"/>
      <c r="P931" s="10">
        <f t="shared" si="15"/>
        <v>14.21467091</v>
      </c>
      <c r="Q931" s="10"/>
      <c r="R931" s="31">
        <f t="shared" si="16"/>
        <v>0.1146991921</v>
      </c>
      <c r="S931" s="7">
        <f t="shared" si="4"/>
        <v>1.000612523</v>
      </c>
      <c r="T931" s="7">
        <f t="shared" si="13"/>
        <v>11.10099058</v>
      </c>
      <c r="U931" s="13">
        <f t="shared" si="5"/>
        <v>0.139709043</v>
      </c>
      <c r="V931" s="13">
        <f t="shared" si="6"/>
        <v>-0.004744552265</v>
      </c>
      <c r="W931" s="13">
        <f t="shared" si="7"/>
        <v>0.1444535953</v>
      </c>
      <c r="X931" s="13">
        <f t="shared" si="8"/>
        <v>0.00448114566</v>
      </c>
      <c r="Y931" s="14"/>
      <c r="Z931" s="30"/>
      <c r="AA931" s="30"/>
    </row>
    <row r="932" ht="12.75" customHeight="1">
      <c r="A932" s="4">
        <v>1947.12</v>
      </c>
      <c r="B932" s="5">
        <v>15.03</v>
      </c>
      <c r="C932" s="6">
        <v>0.84</v>
      </c>
      <c r="D932" s="6">
        <f t="shared" si="9"/>
        <v>0.6</v>
      </c>
      <c r="E932" s="5">
        <v>1.61</v>
      </c>
      <c r="F932" s="5">
        <v>23.4</v>
      </c>
      <c r="G932" s="6">
        <f t="shared" si="10"/>
        <v>1947.958333</v>
      </c>
      <c r="H932" s="7">
        <f>H921*1/12+H933*11/12</f>
        <v>2.424166667</v>
      </c>
      <c r="I932" s="6">
        <f t="shared" si="1"/>
        <v>195.7111538</v>
      </c>
      <c r="J932" s="6">
        <f t="shared" si="2"/>
        <v>10.93794872</v>
      </c>
      <c r="K932" s="8">
        <f t="shared" si="11"/>
        <v>11378.57102</v>
      </c>
      <c r="L932" s="6">
        <f t="shared" si="12"/>
        <v>20.96440171</v>
      </c>
      <c r="M932" s="8">
        <f t="shared" si="3"/>
        <v>1218.862232</v>
      </c>
      <c r="N932" s="29">
        <f t="shared" si="14"/>
        <v>10.68091253</v>
      </c>
      <c r="O932" s="9"/>
      <c r="P932" s="10">
        <f t="shared" si="15"/>
        <v>13.82004909</v>
      </c>
      <c r="Q932" s="10"/>
      <c r="R932" s="31">
        <f t="shared" si="16"/>
        <v>0.1191319709</v>
      </c>
      <c r="S932" s="7">
        <f t="shared" si="4"/>
        <v>1.000626775</v>
      </c>
      <c r="T932" s="7">
        <f t="shared" si="13"/>
        <v>10.96538262</v>
      </c>
      <c r="U932" s="13">
        <f t="shared" si="5"/>
        <v>0.1428241081</v>
      </c>
      <c r="V932" s="13">
        <f t="shared" si="6"/>
        <v>0.001006138142</v>
      </c>
      <c r="W932" s="13">
        <f t="shared" si="7"/>
        <v>0.14181797</v>
      </c>
      <c r="X932" s="13">
        <f t="shared" si="8"/>
        <v>0.00122115096</v>
      </c>
      <c r="Y932" s="14"/>
      <c r="Z932" s="30"/>
      <c r="AA932" s="30"/>
    </row>
    <row r="933" ht="12.75" customHeight="1">
      <c r="A933" s="4">
        <v>1948.01</v>
      </c>
      <c r="B933" s="5">
        <v>14.83</v>
      </c>
      <c r="C933" s="6">
        <v>0.843333</v>
      </c>
      <c r="D933" s="6">
        <f t="shared" si="9"/>
        <v>0.643333</v>
      </c>
      <c r="E933" s="5">
        <v>1.64333</v>
      </c>
      <c r="F933" s="5">
        <v>23.7</v>
      </c>
      <c r="G933" s="6">
        <f t="shared" si="10"/>
        <v>1948.041667</v>
      </c>
      <c r="H933" s="7">
        <v>2.44</v>
      </c>
      <c r="I933" s="6">
        <f t="shared" si="1"/>
        <v>190.6624895</v>
      </c>
      <c r="J933" s="6">
        <f t="shared" si="2"/>
        <v>10.84234452</v>
      </c>
      <c r="K933" s="8">
        <f t="shared" si="11"/>
        <v>11137.57443</v>
      </c>
      <c r="L933" s="6">
        <f t="shared" si="12"/>
        <v>21.12753802</v>
      </c>
      <c r="M933" s="8">
        <f t="shared" si="3"/>
        <v>1234.167915</v>
      </c>
      <c r="N933" s="29">
        <f t="shared" si="14"/>
        <v>10.41934266</v>
      </c>
      <c r="O933" s="9"/>
      <c r="P933" s="10">
        <f t="shared" si="15"/>
        <v>13.47065921</v>
      </c>
      <c r="Q933" s="10"/>
      <c r="R933" s="31">
        <f t="shared" si="16"/>
        <v>0.1241332564</v>
      </c>
      <c r="S933" s="7">
        <f t="shared" si="4"/>
        <v>1.002987183</v>
      </c>
      <c r="T933" s="7">
        <f t="shared" si="13"/>
        <v>10.83336613</v>
      </c>
      <c r="U933" s="13">
        <f t="shared" si="5"/>
        <v>0.1471058574</v>
      </c>
      <c r="V933" s="13">
        <f t="shared" si="6"/>
        <v>0.002802102167</v>
      </c>
      <c r="W933" s="13">
        <f t="shared" si="7"/>
        <v>0.1443037552</v>
      </c>
      <c r="X933" s="13">
        <f t="shared" si="8"/>
        <v>0.0002994064725</v>
      </c>
      <c r="Y933" s="14"/>
      <c r="Z933" s="30"/>
      <c r="AA933" s="30"/>
    </row>
    <row r="934" ht="12.75" customHeight="1">
      <c r="A934" s="4">
        <v>1948.02</v>
      </c>
      <c r="B934" s="5">
        <v>14.1</v>
      </c>
      <c r="C934" s="6">
        <v>0.846667</v>
      </c>
      <c r="D934" s="6">
        <f t="shared" si="9"/>
        <v>0.116667</v>
      </c>
      <c r="E934" s="5">
        <v>1.67667</v>
      </c>
      <c r="F934" s="5">
        <v>23.5</v>
      </c>
      <c r="G934" s="6">
        <f t="shared" si="10"/>
        <v>1948.125</v>
      </c>
      <c r="H934" s="7">
        <f>H933*11/12+H945*1/12</f>
        <v>2.429166667</v>
      </c>
      <c r="I934" s="6">
        <f t="shared" si="1"/>
        <v>182.82</v>
      </c>
      <c r="J934" s="6">
        <f t="shared" si="2"/>
        <v>10.97784829</v>
      </c>
      <c r="K934" s="8">
        <f t="shared" si="11"/>
        <v>10732.89375</v>
      </c>
      <c r="L934" s="6">
        <f t="shared" si="12"/>
        <v>21.73963187</v>
      </c>
      <c r="M934" s="8">
        <f t="shared" si="3"/>
        <v>1276.278082</v>
      </c>
      <c r="N934" s="29">
        <f t="shared" si="14"/>
        <v>9.999761169</v>
      </c>
      <c r="O934" s="9"/>
      <c r="P934" s="10">
        <f t="shared" si="15"/>
        <v>12.92212393</v>
      </c>
      <c r="Q934" s="10"/>
      <c r="R934" s="31">
        <f t="shared" si="16"/>
        <v>0.1281205008</v>
      </c>
      <c r="S934" s="7">
        <f t="shared" si="4"/>
        <v>1.00297865</v>
      </c>
      <c r="T934" s="7">
        <f t="shared" si="13"/>
        <v>10.95820165</v>
      </c>
      <c r="U934" s="13">
        <f t="shared" si="5"/>
        <v>0.1521633325</v>
      </c>
      <c r="V934" s="13">
        <f t="shared" si="6"/>
        <v>0.002252615893</v>
      </c>
      <c r="W934" s="13">
        <f t="shared" si="7"/>
        <v>0.1499107166</v>
      </c>
      <c r="X934" s="13">
        <f t="shared" si="8"/>
        <v>0.0005536236821</v>
      </c>
      <c r="Y934" s="14"/>
      <c r="Z934" s="30"/>
      <c r="AA934" s="30"/>
    </row>
    <row r="935" ht="12.75" customHeight="1">
      <c r="A935" s="4">
        <v>1948.03</v>
      </c>
      <c r="B935" s="5">
        <v>14.3</v>
      </c>
      <c r="C935" s="6">
        <v>0.85</v>
      </c>
      <c r="D935" s="6">
        <f t="shared" si="9"/>
        <v>1.05</v>
      </c>
      <c r="E935" s="5">
        <v>1.71</v>
      </c>
      <c r="F935" s="5">
        <v>23.4</v>
      </c>
      <c r="G935" s="6">
        <f t="shared" si="10"/>
        <v>1948.208333</v>
      </c>
      <c r="H935" s="7">
        <f>H933*10/12+H945*2/12</f>
        <v>2.418333333</v>
      </c>
      <c r="I935" s="6">
        <f t="shared" si="1"/>
        <v>186.2055556</v>
      </c>
      <c r="J935" s="6">
        <f t="shared" si="2"/>
        <v>11.06816239</v>
      </c>
      <c r="K935" s="8">
        <f t="shared" si="11"/>
        <v>10985.79966</v>
      </c>
      <c r="L935" s="6">
        <f t="shared" si="12"/>
        <v>22.26653846</v>
      </c>
      <c r="M935" s="8">
        <f t="shared" si="3"/>
        <v>1313.686533</v>
      </c>
      <c r="N935" s="29">
        <f t="shared" si="14"/>
        <v>10.18668061</v>
      </c>
      <c r="O935" s="9"/>
      <c r="P935" s="10">
        <f t="shared" si="15"/>
        <v>13.15734838</v>
      </c>
      <c r="Q935" s="10"/>
      <c r="R935" s="31">
        <f t="shared" si="16"/>
        <v>0.1259451569</v>
      </c>
      <c r="S935" s="7">
        <f t="shared" si="4"/>
        <v>1.002970118</v>
      </c>
      <c r="T935" s="7">
        <f t="shared" si="13"/>
        <v>11.03781172</v>
      </c>
      <c r="U935" s="13">
        <f t="shared" si="5"/>
        <v>0.1514295673</v>
      </c>
      <c r="V935" s="13">
        <f t="shared" si="6"/>
        <v>0.001681658641</v>
      </c>
      <c r="W935" s="13">
        <f t="shared" si="7"/>
        <v>0.1497479087</v>
      </c>
      <c r="X935" s="13">
        <f t="shared" si="8"/>
        <v>0.0008077064649</v>
      </c>
      <c r="Y935" s="14"/>
      <c r="Z935" s="30"/>
      <c r="AA935" s="30"/>
    </row>
    <row r="936" ht="12.75" customHeight="1">
      <c r="A936" s="4">
        <v>1948.04</v>
      </c>
      <c r="B936" s="5">
        <v>15.4</v>
      </c>
      <c r="C936" s="6">
        <v>0.85</v>
      </c>
      <c r="D936" s="6">
        <f t="shared" si="9"/>
        <v>1.95</v>
      </c>
      <c r="E936" s="5">
        <v>1.76</v>
      </c>
      <c r="F936" s="5">
        <v>23.8</v>
      </c>
      <c r="G936" s="6">
        <f t="shared" si="10"/>
        <v>1948.291667</v>
      </c>
      <c r="H936" s="7">
        <f>H933*9/12+H945*3/12</f>
        <v>2.4075</v>
      </c>
      <c r="I936" s="6">
        <f t="shared" si="1"/>
        <v>197.1588235</v>
      </c>
      <c r="J936" s="6">
        <f t="shared" si="2"/>
        <v>10.88214286</v>
      </c>
      <c r="K936" s="8">
        <f t="shared" si="11"/>
        <v>11685.52544</v>
      </c>
      <c r="L936" s="6">
        <f t="shared" si="12"/>
        <v>22.53243697</v>
      </c>
      <c r="M936" s="8">
        <f t="shared" si="3"/>
        <v>1335.488622</v>
      </c>
      <c r="N936" s="29">
        <f t="shared" si="14"/>
        <v>10.77948448</v>
      </c>
      <c r="O936" s="9"/>
      <c r="P936" s="10">
        <f t="shared" si="15"/>
        <v>13.9125191</v>
      </c>
      <c r="Q936" s="10"/>
      <c r="R936" s="31">
        <f t="shared" si="16"/>
        <v>0.1216950031</v>
      </c>
      <c r="S936" s="7">
        <f t="shared" si="4"/>
        <v>1.002961586</v>
      </c>
      <c r="T936" s="7">
        <f t="shared" si="13"/>
        <v>10.8845349</v>
      </c>
      <c r="U936" s="13">
        <f t="shared" si="5"/>
        <v>0.1449635024</v>
      </c>
      <c r="V936" s="13">
        <f t="shared" si="6"/>
        <v>0.003843328433</v>
      </c>
      <c r="W936" s="13">
        <f t="shared" si="7"/>
        <v>0.1411201739</v>
      </c>
      <c r="X936" s="13">
        <f t="shared" si="8"/>
        <v>-0.0003997346028</v>
      </c>
      <c r="Y936" s="14"/>
      <c r="Z936" s="30"/>
      <c r="AA936" s="30"/>
    </row>
    <row r="937" ht="12.75" customHeight="1">
      <c r="A937" s="4">
        <v>1948.05</v>
      </c>
      <c r="B937" s="5">
        <v>16.15</v>
      </c>
      <c r="C937" s="6">
        <v>0.85</v>
      </c>
      <c r="D937" s="6">
        <f t="shared" si="9"/>
        <v>1.6</v>
      </c>
      <c r="E937" s="5">
        <v>1.81</v>
      </c>
      <c r="F937" s="5">
        <v>23.9</v>
      </c>
      <c r="G937" s="6">
        <f t="shared" si="10"/>
        <v>1948.375</v>
      </c>
      <c r="H937" s="7">
        <f>H933*8/12+H945*4/12</f>
        <v>2.396666667</v>
      </c>
      <c r="I937" s="6">
        <f t="shared" si="1"/>
        <v>205.8956067</v>
      </c>
      <c r="J937" s="6">
        <f t="shared" si="2"/>
        <v>10.83661088</v>
      </c>
      <c r="K937" s="8">
        <f t="shared" si="11"/>
        <v>12256.87459</v>
      </c>
      <c r="L937" s="6">
        <f t="shared" si="12"/>
        <v>23.07560669</v>
      </c>
      <c r="M937" s="8">
        <f t="shared" si="3"/>
        <v>1373.680681</v>
      </c>
      <c r="N937" s="29">
        <f t="shared" si="14"/>
        <v>11.2410327</v>
      </c>
      <c r="O937" s="9"/>
      <c r="P937" s="10">
        <f t="shared" si="15"/>
        <v>14.49663488</v>
      </c>
      <c r="Q937" s="10"/>
      <c r="R937" s="31">
        <f t="shared" si="16"/>
        <v>0.1191806717</v>
      </c>
      <c r="S937" s="7">
        <f t="shared" si="4"/>
        <v>1.002953055</v>
      </c>
      <c r="T937" s="7">
        <f t="shared" si="13"/>
        <v>10.87109352</v>
      </c>
      <c r="U937" s="13">
        <f t="shared" si="5"/>
        <v>0.1434987396</v>
      </c>
      <c r="V937" s="13">
        <f t="shared" si="6"/>
        <v>0.003862876774</v>
      </c>
      <c r="W937" s="13">
        <f t="shared" si="7"/>
        <v>0.1396358628</v>
      </c>
      <c r="X937" s="13">
        <f t="shared" si="8"/>
        <v>-0.0004806236915</v>
      </c>
      <c r="Y937" s="14"/>
      <c r="Z937" s="30"/>
      <c r="AA937" s="30"/>
    </row>
    <row r="938" ht="12.75" customHeight="1">
      <c r="A938" s="4">
        <v>1948.06</v>
      </c>
      <c r="B938" s="5">
        <v>16.82</v>
      </c>
      <c r="C938" s="6">
        <v>0.85</v>
      </c>
      <c r="D938" s="6">
        <f t="shared" si="9"/>
        <v>1.52</v>
      </c>
      <c r="E938" s="5">
        <v>1.86</v>
      </c>
      <c r="F938" s="5">
        <v>24.1</v>
      </c>
      <c r="G938" s="6">
        <f t="shared" si="10"/>
        <v>1948.458333</v>
      </c>
      <c r="H938" s="7">
        <f>H933*7/12+H945*5/12</f>
        <v>2.385833333</v>
      </c>
      <c r="I938" s="6">
        <f t="shared" si="1"/>
        <v>212.6578423</v>
      </c>
      <c r="J938" s="6">
        <f t="shared" si="2"/>
        <v>10.7466805</v>
      </c>
      <c r="K938" s="8">
        <f t="shared" si="11"/>
        <v>12712.73959</v>
      </c>
      <c r="L938" s="6">
        <f t="shared" si="12"/>
        <v>23.51626556</v>
      </c>
      <c r="M938" s="8">
        <f t="shared" si="3"/>
        <v>1405.808302</v>
      </c>
      <c r="N938" s="29">
        <f t="shared" si="14"/>
        <v>11.58389576</v>
      </c>
      <c r="O938" s="9"/>
      <c r="P938" s="10">
        <f t="shared" si="15"/>
        <v>14.92584749</v>
      </c>
      <c r="Q938" s="10"/>
      <c r="R938" s="31">
        <f t="shared" si="16"/>
        <v>0.1175348114</v>
      </c>
      <c r="S938" s="7">
        <f t="shared" si="4"/>
        <v>1.002944524</v>
      </c>
      <c r="T938" s="7">
        <f t="shared" si="13"/>
        <v>10.8127135</v>
      </c>
      <c r="U938" s="13">
        <f t="shared" si="5"/>
        <v>0.1424063203</v>
      </c>
      <c r="V938" s="13">
        <f t="shared" si="6"/>
        <v>0.004216900158</v>
      </c>
      <c r="W938" s="13">
        <f t="shared" si="7"/>
        <v>0.1381894202</v>
      </c>
      <c r="X938" s="13">
        <f t="shared" si="8"/>
        <v>-0.002011347419</v>
      </c>
      <c r="Y938" s="14"/>
      <c r="Z938" s="30"/>
      <c r="AA938" s="30"/>
    </row>
    <row r="939" ht="12.75" customHeight="1">
      <c r="A939" s="4">
        <v>1948.07</v>
      </c>
      <c r="B939" s="5">
        <v>16.42</v>
      </c>
      <c r="C939" s="6">
        <v>0.856667</v>
      </c>
      <c r="D939" s="6">
        <f t="shared" si="9"/>
        <v>0.456667</v>
      </c>
      <c r="E939" s="5">
        <v>1.93</v>
      </c>
      <c r="F939" s="5">
        <v>24.4</v>
      </c>
      <c r="G939" s="6">
        <f t="shared" si="10"/>
        <v>1948.541667</v>
      </c>
      <c r="H939" s="7">
        <f>H933*6/12+H945*6/12</f>
        <v>2.375</v>
      </c>
      <c r="I939" s="6">
        <f t="shared" si="1"/>
        <v>205.0481148</v>
      </c>
      <c r="J939" s="6">
        <f t="shared" si="2"/>
        <v>10.69780471</v>
      </c>
      <c r="K939" s="8">
        <f t="shared" si="11"/>
        <v>12311.12127</v>
      </c>
      <c r="L939" s="6">
        <f t="shared" si="12"/>
        <v>24.10127049</v>
      </c>
      <c r="M939" s="8">
        <f t="shared" si="3"/>
        <v>1447.044096</v>
      </c>
      <c r="N939" s="29">
        <f t="shared" si="14"/>
        <v>11.13462174</v>
      </c>
      <c r="O939" s="9"/>
      <c r="P939" s="10">
        <f t="shared" si="15"/>
        <v>14.33843871</v>
      </c>
      <c r="Q939" s="10"/>
      <c r="R939" s="31">
        <f t="shared" si="16"/>
        <v>0.1224324282</v>
      </c>
      <c r="S939" s="7">
        <f t="shared" si="4"/>
        <v>1.002935993</v>
      </c>
      <c r="T939" s="7">
        <f t="shared" si="13"/>
        <v>10.71121714</v>
      </c>
      <c r="U939" s="13">
        <f t="shared" si="5"/>
        <v>0.1491541376</v>
      </c>
      <c r="V939" s="13">
        <f t="shared" si="6"/>
        <v>0.003091134484</v>
      </c>
      <c r="W939" s="13">
        <f t="shared" si="7"/>
        <v>0.1460630031</v>
      </c>
      <c r="X939" s="13">
        <f t="shared" si="8"/>
        <v>-0.002895926007</v>
      </c>
      <c r="Y939" s="14"/>
      <c r="Z939" s="30"/>
      <c r="AA939" s="30"/>
    </row>
    <row r="940" ht="12.75" customHeight="1">
      <c r="A940" s="4">
        <v>1948.08</v>
      </c>
      <c r="B940" s="5">
        <v>15.94</v>
      </c>
      <c r="C940" s="6">
        <v>0.863333</v>
      </c>
      <c r="D940" s="6">
        <f t="shared" si="9"/>
        <v>0.383333</v>
      </c>
      <c r="E940" s="5">
        <v>2.0</v>
      </c>
      <c r="F940" s="5">
        <v>24.5</v>
      </c>
      <c r="G940" s="6">
        <f t="shared" si="10"/>
        <v>1948.625</v>
      </c>
      <c r="H940" s="7">
        <f>H933*5/12+H945*7/12</f>
        <v>2.364166667</v>
      </c>
      <c r="I940" s="6">
        <f t="shared" si="1"/>
        <v>198.241551</v>
      </c>
      <c r="J940" s="6">
        <f t="shared" si="2"/>
        <v>10.73704347</v>
      </c>
      <c r="K940" s="8">
        <f t="shared" si="11"/>
        <v>11956.17526</v>
      </c>
      <c r="L940" s="6">
        <f t="shared" si="12"/>
        <v>24.87346939</v>
      </c>
      <c r="M940" s="8">
        <f t="shared" si="3"/>
        <v>1500.14746</v>
      </c>
      <c r="N940" s="29">
        <f t="shared" si="14"/>
        <v>10.72355666</v>
      </c>
      <c r="O940" s="9"/>
      <c r="P940" s="10">
        <f t="shared" si="15"/>
        <v>13.80416364</v>
      </c>
      <c r="Q940" s="10"/>
      <c r="R940" s="31">
        <f t="shared" si="16"/>
        <v>0.1264155816</v>
      </c>
      <c r="S940" s="7">
        <f t="shared" si="4"/>
        <v>1.002927463</v>
      </c>
      <c r="T940" s="7">
        <f t="shared" si="13"/>
        <v>10.69881759</v>
      </c>
      <c r="U940" s="13">
        <f t="shared" si="5"/>
        <v>0.1575102276</v>
      </c>
      <c r="V940" s="13">
        <f t="shared" si="6"/>
        <v>0.0009411040094</v>
      </c>
      <c r="W940" s="13">
        <f t="shared" si="7"/>
        <v>0.1565691236</v>
      </c>
      <c r="X940" s="13">
        <f t="shared" si="8"/>
        <v>-0.001826130009</v>
      </c>
      <c r="Y940" s="14"/>
      <c r="Z940" s="30"/>
      <c r="AA940" s="30"/>
    </row>
    <row r="941" ht="12.75" customHeight="1">
      <c r="A941" s="4">
        <v>1948.09</v>
      </c>
      <c r="B941" s="5">
        <v>15.76</v>
      </c>
      <c r="C941" s="6">
        <v>0.87</v>
      </c>
      <c r="D941" s="6">
        <f t="shared" si="9"/>
        <v>0.69</v>
      </c>
      <c r="E941" s="5">
        <v>2.07</v>
      </c>
      <c r="F941" s="5">
        <v>24.5</v>
      </c>
      <c r="G941" s="6">
        <f t="shared" si="10"/>
        <v>1948.708333</v>
      </c>
      <c r="H941" s="7">
        <f>H933*4/12+H945*8/12</f>
        <v>2.353333333</v>
      </c>
      <c r="I941" s="6">
        <f t="shared" si="1"/>
        <v>196.0029388</v>
      </c>
      <c r="J941" s="6">
        <f t="shared" si="2"/>
        <v>10.81995918</v>
      </c>
      <c r="K941" s="8">
        <f t="shared" si="11"/>
        <v>11875.54233</v>
      </c>
      <c r="L941" s="6">
        <f t="shared" si="12"/>
        <v>25.74404082</v>
      </c>
      <c r="M941" s="8">
        <f t="shared" si="3"/>
        <v>1559.795217</v>
      </c>
      <c r="N941" s="29">
        <f t="shared" si="14"/>
        <v>10.55301369</v>
      </c>
      <c r="O941" s="9"/>
      <c r="P941" s="10">
        <f t="shared" si="15"/>
        <v>13.58159517</v>
      </c>
      <c r="Q941" s="10"/>
      <c r="R941" s="31">
        <f t="shared" si="16"/>
        <v>0.128030933</v>
      </c>
      <c r="S941" s="7">
        <f t="shared" si="4"/>
        <v>1.002918933</v>
      </c>
      <c r="T941" s="7">
        <f t="shared" si="13"/>
        <v>10.73013798</v>
      </c>
      <c r="U941" s="13">
        <f t="shared" si="5"/>
        <v>0.1616591451</v>
      </c>
      <c r="V941" s="13">
        <f t="shared" si="6"/>
        <v>-0.0008867445782</v>
      </c>
      <c r="W941" s="13">
        <f t="shared" si="7"/>
        <v>0.1625458897</v>
      </c>
      <c r="X941" s="13">
        <f t="shared" si="8"/>
        <v>-0.0003081529186</v>
      </c>
      <c r="Y941" s="14"/>
      <c r="Z941" s="30"/>
      <c r="AA941" s="30"/>
    </row>
    <row r="942" ht="12.75" customHeight="1">
      <c r="A942" s="4">
        <v>1948.1</v>
      </c>
      <c r="B942" s="5">
        <v>16.19</v>
      </c>
      <c r="C942" s="6">
        <v>0.89</v>
      </c>
      <c r="D942" s="6">
        <f t="shared" si="9"/>
        <v>1.32</v>
      </c>
      <c r="E942" s="5">
        <v>2.14333</v>
      </c>
      <c r="F942" s="5">
        <v>24.4</v>
      </c>
      <c r="G942" s="6">
        <f t="shared" si="10"/>
        <v>1948.791667</v>
      </c>
      <c r="H942" s="7">
        <f>H933*3/12+H945*9/12</f>
        <v>2.3425</v>
      </c>
      <c r="I942" s="6">
        <f t="shared" si="1"/>
        <v>202.1759426</v>
      </c>
      <c r="J942" s="6">
        <f t="shared" si="2"/>
        <v>11.11405738</v>
      </c>
      <c r="K942" s="8">
        <f t="shared" si="11"/>
        <v>12305.67137</v>
      </c>
      <c r="L942" s="6">
        <f t="shared" si="12"/>
        <v>26.76527258</v>
      </c>
      <c r="M942" s="8">
        <f t="shared" si="3"/>
        <v>1629.099112</v>
      </c>
      <c r="N942" s="29">
        <f t="shared" si="14"/>
        <v>10.82540981</v>
      </c>
      <c r="O942" s="9"/>
      <c r="P942" s="10">
        <f t="shared" si="15"/>
        <v>13.92931196</v>
      </c>
      <c r="Q942" s="10"/>
      <c r="R942" s="31">
        <f t="shared" si="16"/>
        <v>0.1260748553</v>
      </c>
      <c r="S942" s="7">
        <f t="shared" si="4"/>
        <v>1.002910403</v>
      </c>
      <c r="T942" s="7">
        <f t="shared" si="13"/>
        <v>10.80556287</v>
      </c>
      <c r="U942" s="13">
        <f t="shared" si="5"/>
        <v>0.1624840243</v>
      </c>
      <c r="V942" s="13">
        <f t="shared" si="6"/>
        <v>-0.001603050641</v>
      </c>
      <c r="W942" s="13">
        <f t="shared" si="7"/>
        <v>0.1640870749</v>
      </c>
      <c r="X942" s="13">
        <f t="shared" si="8"/>
        <v>0.0005193833846</v>
      </c>
      <c r="Y942" s="14"/>
      <c r="Z942" s="30"/>
      <c r="AA942" s="30"/>
    </row>
    <row r="943" ht="12.75" customHeight="1">
      <c r="A943" s="4">
        <v>1948.11</v>
      </c>
      <c r="B943" s="5">
        <v>15.29</v>
      </c>
      <c r="C943" s="6">
        <v>0.91</v>
      </c>
      <c r="D943" s="6">
        <f t="shared" si="9"/>
        <v>0.01</v>
      </c>
      <c r="E943" s="5">
        <v>2.21667</v>
      </c>
      <c r="F943" s="5">
        <v>24.2</v>
      </c>
      <c r="G943" s="6">
        <f t="shared" si="10"/>
        <v>1948.875</v>
      </c>
      <c r="H943" s="7">
        <f>H933*2/12+H945*10/12</f>
        <v>2.331666667</v>
      </c>
      <c r="I943" s="6">
        <f t="shared" si="1"/>
        <v>192.515</v>
      </c>
      <c r="J943" s="6">
        <f t="shared" si="2"/>
        <v>11.45772727</v>
      </c>
      <c r="K943" s="8">
        <f t="shared" si="11"/>
        <v>11775.76263</v>
      </c>
      <c r="L943" s="6">
        <f t="shared" si="12"/>
        <v>27.90989045</v>
      </c>
      <c r="M943" s="8">
        <f t="shared" si="3"/>
        <v>1707.19292</v>
      </c>
      <c r="N943" s="29">
        <f t="shared" si="14"/>
        <v>10.24809621</v>
      </c>
      <c r="O943" s="9"/>
      <c r="P943" s="10">
        <f t="shared" si="15"/>
        <v>13.18703534</v>
      </c>
      <c r="Q943" s="10"/>
      <c r="R943" s="31">
        <f t="shared" si="16"/>
        <v>0.130517324</v>
      </c>
      <c r="S943" s="7">
        <f t="shared" si="4"/>
        <v>1.002901874</v>
      </c>
      <c r="T943" s="7">
        <f t="shared" si="13"/>
        <v>10.9265735</v>
      </c>
      <c r="U943" s="13">
        <f t="shared" si="5"/>
        <v>0.1710356803</v>
      </c>
      <c r="V943" s="13">
        <f t="shared" si="6"/>
        <v>-0.002251024386</v>
      </c>
      <c r="W943" s="13">
        <f t="shared" si="7"/>
        <v>0.1732867047</v>
      </c>
      <c r="X943" s="13">
        <f t="shared" si="8"/>
        <v>-0.000967346451</v>
      </c>
      <c r="Y943" s="14"/>
      <c r="Z943" s="30"/>
      <c r="AA943" s="30"/>
    </row>
    <row r="944" ht="12.75" customHeight="1">
      <c r="A944" s="4">
        <v>1948.12</v>
      </c>
      <c r="B944" s="5">
        <v>15.19</v>
      </c>
      <c r="C944" s="6">
        <v>0.93</v>
      </c>
      <c r="D944" s="6">
        <f t="shared" si="9"/>
        <v>0.83</v>
      </c>
      <c r="E944" s="5">
        <v>2.29</v>
      </c>
      <c r="F944" s="5">
        <v>24.1</v>
      </c>
      <c r="G944" s="6">
        <f t="shared" si="10"/>
        <v>1948.958333</v>
      </c>
      <c r="H944" s="7">
        <f>H933*1/12+H945*11/12</f>
        <v>2.320833333</v>
      </c>
      <c r="I944" s="6">
        <f t="shared" si="1"/>
        <v>192.0495021</v>
      </c>
      <c r="J944" s="6">
        <f t="shared" si="2"/>
        <v>11.75813278</v>
      </c>
      <c r="K944" s="8">
        <f t="shared" si="11"/>
        <v>11807.22419</v>
      </c>
      <c r="L944" s="6">
        <f t="shared" si="12"/>
        <v>28.95282158</v>
      </c>
      <c r="M944" s="8">
        <f t="shared" si="3"/>
        <v>1780.022607</v>
      </c>
      <c r="N944" s="29">
        <f t="shared" si="14"/>
        <v>10.15965294</v>
      </c>
      <c r="O944" s="9"/>
      <c r="P944" s="10">
        <f t="shared" si="15"/>
        <v>13.07386201</v>
      </c>
      <c r="Q944" s="10"/>
      <c r="R944" s="31">
        <f t="shared" si="16"/>
        <v>0.1310378342</v>
      </c>
      <c r="S944" s="7">
        <f t="shared" si="4"/>
        <v>1.002893345</v>
      </c>
      <c r="T944" s="7">
        <f t="shared" si="13"/>
        <v>11.00375108</v>
      </c>
      <c r="U944" s="13">
        <f t="shared" si="5"/>
        <v>0.1736371269</v>
      </c>
      <c r="V944" s="13">
        <f t="shared" si="6"/>
        <v>-0.003284625937</v>
      </c>
      <c r="W944" s="13">
        <f t="shared" si="7"/>
        <v>0.1769217529</v>
      </c>
      <c r="X944" s="13">
        <f t="shared" si="8"/>
        <v>-0.001278091269</v>
      </c>
      <c r="Y944" s="14"/>
      <c r="Z944" s="30"/>
      <c r="AA944" s="30"/>
    </row>
    <row r="945" ht="12.75" customHeight="1">
      <c r="A945" s="4">
        <v>1949.01</v>
      </c>
      <c r="B945" s="5">
        <v>15.36</v>
      </c>
      <c r="C945" s="6">
        <v>0.946667</v>
      </c>
      <c r="D945" s="6">
        <f t="shared" si="9"/>
        <v>1.116667</v>
      </c>
      <c r="E945" s="5">
        <v>2.32</v>
      </c>
      <c r="F945" s="5">
        <v>24.0</v>
      </c>
      <c r="G945" s="6">
        <f t="shared" si="10"/>
        <v>1949.041667</v>
      </c>
      <c r="H945" s="7">
        <v>2.31</v>
      </c>
      <c r="I945" s="6">
        <f t="shared" si="1"/>
        <v>195.008</v>
      </c>
      <c r="J945" s="6">
        <f t="shared" si="2"/>
        <v>12.01872645</v>
      </c>
      <c r="K945" s="8">
        <f t="shared" si="11"/>
        <v>12050.68901</v>
      </c>
      <c r="L945" s="6">
        <f t="shared" si="12"/>
        <v>29.45433333</v>
      </c>
      <c r="M945" s="8">
        <f t="shared" si="3"/>
        <v>1820.156153</v>
      </c>
      <c r="N945" s="29">
        <f t="shared" si="14"/>
        <v>10.24828576</v>
      </c>
      <c r="O945" s="9"/>
      <c r="P945" s="10">
        <f t="shared" si="15"/>
        <v>13.18739944</v>
      </c>
      <c r="Q945" s="10"/>
      <c r="R945" s="31">
        <f t="shared" si="16"/>
        <v>0.1298559844</v>
      </c>
      <c r="S945" s="7">
        <f t="shared" si="4"/>
        <v>1.001851209</v>
      </c>
      <c r="T945" s="7">
        <f t="shared" si="13"/>
        <v>11.08157035</v>
      </c>
      <c r="U945" s="13">
        <f t="shared" si="5"/>
        <v>0.1757294856</v>
      </c>
      <c r="V945" s="13">
        <f t="shared" si="6"/>
        <v>-0.005315985262</v>
      </c>
      <c r="W945" s="13">
        <f t="shared" si="7"/>
        <v>0.1810454709</v>
      </c>
      <c r="X945" s="13">
        <f t="shared" si="8"/>
        <v>0.0006382698674</v>
      </c>
      <c r="Y945" s="14"/>
      <c r="Z945" s="30"/>
      <c r="AA945" s="30"/>
    </row>
    <row r="946" ht="12.75" customHeight="1">
      <c r="A946" s="4">
        <v>1949.02</v>
      </c>
      <c r="B946" s="5">
        <v>14.77</v>
      </c>
      <c r="C946" s="6">
        <v>0.963333</v>
      </c>
      <c r="D946" s="6">
        <f t="shared" si="9"/>
        <v>0.373333</v>
      </c>
      <c r="E946" s="5">
        <v>2.35</v>
      </c>
      <c r="F946" s="5">
        <v>23.8</v>
      </c>
      <c r="G946" s="6">
        <f t="shared" si="10"/>
        <v>1949.125</v>
      </c>
      <c r="H946" s="7">
        <f>H945*11/12+H957*1/12</f>
        <v>2.310833333</v>
      </c>
      <c r="I946" s="6">
        <f t="shared" si="1"/>
        <v>189.0932353</v>
      </c>
      <c r="J946" s="6">
        <f t="shared" si="2"/>
        <v>12.33309097</v>
      </c>
      <c r="K946" s="8">
        <f t="shared" si="11"/>
        <v>11748.69216</v>
      </c>
      <c r="L946" s="6">
        <f t="shared" si="12"/>
        <v>30.08592437</v>
      </c>
      <c r="M946" s="8">
        <f t="shared" si="3"/>
        <v>1869.290898</v>
      </c>
      <c r="N946" s="29">
        <f t="shared" si="14"/>
        <v>9.872517141</v>
      </c>
      <c r="O946" s="9"/>
      <c r="P946" s="10">
        <f t="shared" si="15"/>
        <v>12.70598185</v>
      </c>
      <c r="Q946" s="10"/>
      <c r="R946" s="31">
        <f t="shared" si="16"/>
        <v>0.1334350341</v>
      </c>
      <c r="S946" s="7">
        <f t="shared" si="4"/>
        <v>1.001851907</v>
      </c>
      <c r="T946" s="7">
        <f t="shared" si="13"/>
        <v>11.19537949</v>
      </c>
      <c r="U946" s="13">
        <f t="shared" si="5"/>
        <v>0.1776254931</v>
      </c>
      <c r="V946" s="13">
        <f t="shared" si="6"/>
        <v>-0.005170089451</v>
      </c>
      <c r="W946" s="13">
        <f t="shared" si="7"/>
        <v>0.1827955825</v>
      </c>
      <c r="X946" s="13">
        <f t="shared" si="8"/>
        <v>-0.0001004129576</v>
      </c>
      <c r="Y946" s="14"/>
      <c r="Z946" s="30"/>
      <c r="AA946" s="30"/>
    </row>
    <row r="947" ht="12.75" customHeight="1">
      <c r="A947" s="4">
        <v>1949.03</v>
      </c>
      <c r="B947" s="5">
        <v>14.91</v>
      </c>
      <c r="C947" s="6">
        <v>0.98</v>
      </c>
      <c r="D947" s="6">
        <f t="shared" si="9"/>
        <v>1.12</v>
      </c>
      <c r="E947" s="5">
        <v>2.38</v>
      </c>
      <c r="F947" s="5">
        <v>23.8</v>
      </c>
      <c r="G947" s="6">
        <f t="shared" si="10"/>
        <v>1949.208333</v>
      </c>
      <c r="H947" s="7">
        <f>H945*10/12+H957*2/12</f>
        <v>2.311666667</v>
      </c>
      <c r="I947" s="6">
        <f t="shared" si="1"/>
        <v>190.8855882</v>
      </c>
      <c r="J947" s="6">
        <f t="shared" si="2"/>
        <v>12.54647059</v>
      </c>
      <c r="K947" s="8">
        <f t="shared" si="11"/>
        <v>11925.01534</v>
      </c>
      <c r="L947" s="6">
        <f t="shared" si="12"/>
        <v>30.47</v>
      </c>
      <c r="M947" s="8">
        <f t="shared" si="3"/>
        <v>1903.523576</v>
      </c>
      <c r="N947" s="29">
        <f t="shared" si="14"/>
        <v>9.901332491</v>
      </c>
      <c r="O947" s="9"/>
      <c r="P947" s="10">
        <f t="shared" si="15"/>
        <v>12.74416695</v>
      </c>
      <c r="Q947" s="10"/>
      <c r="R947" s="31">
        <f t="shared" si="16"/>
        <v>0.1331319178</v>
      </c>
      <c r="S947" s="7">
        <f t="shared" si="4"/>
        <v>1.001852604</v>
      </c>
      <c r="T947" s="7">
        <f t="shared" si="13"/>
        <v>11.21611229</v>
      </c>
      <c r="U947" s="13">
        <f t="shared" si="5"/>
        <v>0.1791324921</v>
      </c>
      <c r="V947" s="13">
        <f t="shared" si="6"/>
        <v>-0.005269983265</v>
      </c>
      <c r="W947" s="13">
        <f t="shared" si="7"/>
        <v>0.1844024753</v>
      </c>
      <c r="X947" s="13">
        <f t="shared" si="8"/>
        <v>-0.0009116353769</v>
      </c>
      <c r="Y947" s="14"/>
      <c r="Z947" s="30"/>
      <c r="AA947" s="30"/>
    </row>
    <row r="948" ht="12.75" customHeight="1">
      <c r="A948" s="4">
        <v>1949.04</v>
      </c>
      <c r="B948" s="5">
        <v>14.89</v>
      </c>
      <c r="C948" s="6">
        <v>0.993333</v>
      </c>
      <c r="D948" s="6">
        <f t="shared" si="9"/>
        <v>0.973333</v>
      </c>
      <c r="E948" s="5">
        <v>2.38667</v>
      </c>
      <c r="F948" s="5">
        <v>23.9</v>
      </c>
      <c r="G948" s="6">
        <f t="shared" si="10"/>
        <v>1949.291667</v>
      </c>
      <c r="H948" s="7">
        <f>H945*9/12+H957*3/12</f>
        <v>2.3125</v>
      </c>
      <c r="I948" s="6">
        <f t="shared" si="1"/>
        <v>189.8319247</v>
      </c>
      <c r="J948" s="6">
        <f t="shared" si="2"/>
        <v>12.6639567</v>
      </c>
      <c r="K948" s="8">
        <f t="shared" si="11"/>
        <v>11925.11943</v>
      </c>
      <c r="L948" s="6">
        <f t="shared" si="12"/>
        <v>30.42754598</v>
      </c>
      <c r="M948" s="8">
        <f t="shared" si="3"/>
        <v>1911.438871</v>
      </c>
      <c r="N948" s="29">
        <f t="shared" si="14"/>
        <v>9.783639868</v>
      </c>
      <c r="O948" s="9"/>
      <c r="P948" s="10">
        <f t="shared" si="15"/>
        <v>12.59379856</v>
      </c>
      <c r="Q948" s="10"/>
      <c r="R948" s="31">
        <f t="shared" si="16"/>
        <v>0.1355435854</v>
      </c>
      <c r="S948" s="7">
        <f t="shared" si="4"/>
        <v>1.001853302</v>
      </c>
      <c r="T948" s="7">
        <f t="shared" si="13"/>
        <v>11.18987502</v>
      </c>
      <c r="U948" s="13">
        <f t="shared" si="5"/>
        <v>0.1809882498</v>
      </c>
      <c r="V948" s="13">
        <f t="shared" si="6"/>
        <v>-0.006103403535</v>
      </c>
      <c r="W948" s="13">
        <f t="shared" si="7"/>
        <v>0.1870916534</v>
      </c>
      <c r="X948" s="13">
        <f t="shared" si="8"/>
        <v>-0.001379018191</v>
      </c>
      <c r="Y948" s="14"/>
      <c r="Z948" s="30"/>
      <c r="AA948" s="30"/>
    </row>
    <row r="949" ht="12.75" customHeight="1">
      <c r="A949" s="4">
        <v>1949.05</v>
      </c>
      <c r="B949" s="5">
        <v>14.78</v>
      </c>
      <c r="C949" s="6">
        <v>1.00667</v>
      </c>
      <c r="D949" s="6">
        <f t="shared" si="9"/>
        <v>0.89667</v>
      </c>
      <c r="E949" s="5">
        <v>2.39333</v>
      </c>
      <c r="F949" s="5">
        <v>23.8</v>
      </c>
      <c r="G949" s="6">
        <f t="shared" si="10"/>
        <v>1949.375</v>
      </c>
      <c r="H949" s="7">
        <f>H945*8/12+H957*4/12</f>
        <v>2.313333333</v>
      </c>
      <c r="I949" s="6">
        <f t="shared" si="1"/>
        <v>189.2212605</v>
      </c>
      <c r="J949" s="6">
        <f t="shared" si="2"/>
        <v>12.88791382</v>
      </c>
      <c r="K949" s="8">
        <f t="shared" si="11"/>
        <v>11954.22544</v>
      </c>
      <c r="L949" s="6">
        <f t="shared" si="12"/>
        <v>30.64065761</v>
      </c>
      <c r="M949" s="8">
        <f t="shared" si="3"/>
        <v>1935.751446</v>
      </c>
      <c r="N949" s="29">
        <f t="shared" si="14"/>
        <v>9.692295086</v>
      </c>
      <c r="O949" s="9"/>
      <c r="P949" s="10">
        <f t="shared" si="15"/>
        <v>12.47848824</v>
      </c>
      <c r="Q949" s="10"/>
      <c r="R949" s="31">
        <f t="shared" si="16"/>
        <v>0.1360556745</v>
      </c>
      <c r="S949" s="7">
        <f t="shared" si="4"/>
        <v>1.001853999</v>
      </c>
      <c r="T949" s="7">
        <f t="shared" si="13"/>
        <v>11.25771665</v>
      </c>
      <c r="U949" s="13">
        <f t="shared" si="5"/>
        <v>0.1827695758</v>
      </c>
      <c r="V949" s="13">
        <f t="shared" si="6"/>
        <v>-0.007890071856</v>
      </c>
      <c r="W949" s="13">
        <f t="shared" si="7"/>
        <v>0.1906596476</v>
      </c>
      <c r="X949" s="13">
        <f t="shared" si="8"/>
        <v>-0.00006753536307</v>
      </c>
      <c r="Y949" s="14"/>
      <c r="Z949" s="30"/>
      <c r="AA949" s="30"/>
    </row>
    <row r="950" ht="12.75" customHeight="1">
      <c r="A950" s="4">
        <v>1949.06</v>
      </c>
      <c r="B950" s="5">
        <v>13.97</v>
      </c>
      <c r="C950" s="6">
        <v>1.02</v>
      </c>
      <c r="D950" s="6">
        <f t="shared" si="9"/>
        <v>0.21</v>
      </c>
      <c r="E950" s="5">
        <v>2.4</v>
      </c>
      <c r="F950" s="5">
        <v>23.9</v>
      </c>
      <c r="G950" s="6">
        <f t="shared" si="10"/>
        <v>1949.458333</v>
      </c>
      <c r="H950" s="7">
        <f>H945*7/12+H957*5/12</f>
        <v>2.314166667</v>
      </c>
      <c r="I950" s="6">
        <f t="shared" si="1"/>
        <v>178.102887</v>
      </c>
      <c r="J950" s="6">
        <f t="shared" si="2"/>
        <v>13.00393305</v>
      </c>
      <c r="K950" s="8">
        <f t="shared" si="11"/>
        <v>11320.27334</v>
      </c>
      <c r="L950" s="6">
        <f t="shared" si="12"/>
        <v>30.59748954</v>
      </c>
      <c r="M950" s="8">
        <f t="shared" si="3"/>
        <v>1944.785686</v>
      </c>
      <c r="N950" s="29">
        <f t="shared" si="14"/>
        <v>9.067718943</v>
      </c>
      <c r="O950" s="9"/>
      <c r="P950" s="10">
        <f t="shared" si="15"/>
        <v>11.68072487</v>
      </c>
      <c r="Q950" s="10"/>
      <c r="R950" s="31">
        <f t="shared" si="16"/>
        <v>0.1435967889</v>
      </c>
      <c r="S950" s="7">
        <f t="shared" si="4"/>
        <v>1.001854696</v>
      </c>
      <c r="T950" s="7">
        <f t="shared" si="13"/>
        <v>11.2313977</v>
      </c>
      <c r="U950" s="13">
        <f t="shared" si="5"/>
        <v>0.1881011603</v>
      </c>
      <c r="V950" s="13">
        <f t="shared" si="6"/>
        <v>-0.007882615364</v>
      </c>
      <c r="W950" s="13">
        <f t="shared" si="7"/>
        <v>0.1959837757</v>
      </c>
      <c r="X950" s="13">
        <f t="shared" si="8"/>
        <v>-0.0003051315543</v>
      </c>
      <c r="Y950" s="14"/>
      <c r="Z950" s="30"/>
      <c r="AA950" s="30"/>
    </row>
    <row r="951" ht="12.75" customHeight="1">
      <c r="A951" s="4">
        <v>1949.07</v>
      </c>
      <c r="B951" s="5">
        <v>14.76</v>
      </c>
      <c r="C951" s="6">
        <v>1.02667</v>
      </c>
      <c r="D951" s="6">
        <f t="shared" si="9"/>
        <v>1.81667</v>
      </c>
      <c r="E951" s="5">
        <v>2.39667</v>
      </c>
      <c r="F951" s="5">
        <v>23.7</v>
      </c>
      <c r="G951" s="6">
        <f t="shared" si="10"/>
        <v>1949.541667</v>
      </c>
      <c r="H951" s="7">
        <f>H945*6/12+H957*6/12</f>
        <v>2.315</v>
      </c>
      <c r="I951" s="6">
        <f t="shared" si="1"/>
        <v>189.7625316</v>
      </c>
      <c r="J951" s="6">
        <f t="shared" si="2"/>
        <v>13.19942401</v>
      </c>
      <c r="K951" s="8">
        <f t="shared" si="11"/>
        <v>12131.27716</v>
      </c>
      <c r="L951" s="6">
        <f t="shared" si="12"/>
        <v>30.81288392</v>
      </c>
      <c r="M951" s="8">
        <f t="shared" si="3"/>
        <v>1969.828458</v>
      </c>
      <c r="N951" s="29">
        <f t="shared" si="14"/>
        <v>9.605038093</v>
      </c>
      <c r="O951" s="9"/>
      <c r="P951" s="10">
        <f t="shared" si="15"/>
        <v>12.37582289</v>
      </c>
      <c r="Q951" s="10"/>
      <c r="R951" s="31">
        <f t="shared" si="16"/>
        <v>0.1365317543</v>
      </c>
      <c r="S951" s="7">
        <f t="shared" si="4"/>
        <v>1.001855394</v>
      </c>
      <c r="T951" s="7">
        <f t="shared" si="13"/>
        <v>11.34718404</v>
      </c>
      <c r="U951" s="13">
        <f t="shared" si="5"/>
        <v>0.1843992959</v>
      </c>
      <c r="V951" s="13">
        <f t="shared" si="6"/>
        <v>-0.009358355578</v>
      </c>
      <c r="W951" s="13">
        <f t="shared" si="7"/>
        <v>0.1937576514</v>
      </c>
      <c r="X951" s="13">
        <f t="shared" si="8"/>
        <v>-0.00005918258945</v>
      </c>
      <c r="Y951" s="14"/>
      <c r="Z951" s="30"/>
      <c r="AA951" s="30"/>
    </row>
    <row r="952" ht="12.75" customHeight="1">
      <c r="A952" s="4">
        <v>1949.08</v>
      </c>
      <c r="B952" s="5">
        <v>15.29</v>
      </c>
      <c r="C952" s="6">
        <v>1.03333</v>
      </c>
      <c r="D952" s="6">
        <f t="shared" si="9"/>
        <v>1.56333</v>
      </c>
      <c r="E952" s="5">
        <v>2.39333</v>
      </c>
      <c r="F952" s="5">
        <v>23.8</v>
      </c>
      <c r="G952" s="6">
        <f t="shared" si="10"/>
        <v>1949.625</v>
      </c>
      <c r="H952" s="7">
        <f>H945*5/12+H957*7/12</f>
        <v>2.315833333</v>
      </c>
      <c r="I952" s="6">
        <f t="shared" si="1"/>
        <v>195.7505462</v>
      </c>
      <c r="J952" s="6">
        <f t="shared" si="2"/>
        <v>13.22922903</v>
      </c>
      <c r="K952" s="8">
        <f t="shared" si="11"/>
        <v>12584.56063</v>
      </c>
      <c r="L952" s="6">
        <f t="shared" si="12"/>
        <v>30.64065761</v>
      </c>
      <c r="M952" s="8">
        <f t="shared" si="3"/>
        <v>1969.849999</v>
      </c>
      <c r="N952" s="29">
        <f t="shared" si="14"/>
        <v>9.851348638</v>
      </c>
      <c r="O952" s="9"/>
      <c r="P952" s="10">
        <f t="shared" si="15"/>
        <v>12.69352999</v>
      </c>
      <c r="Q952" s="10"/>
      <c r="R952" s="31">
        <f t="shared" si="16"/>
        <v>0.1343648814</v>
      </c>
      <c r="S952" s="7">
        <f t="shared" si="4"/>
        <v>1.001856091</v>
      </c>
      <c r="T952" s="7">
        <f t="shared" si="13"/>
        <v>11.32047183</v>
      </c>
      <c r="U952" s="13">
        <f t="shared" si="5"/>
        <v>0.1796871382</v>
      </c>
      <c r="V952" s="13">
        <f t="shared" si="6"/>
        <v>-0.008999808294</v>
      </c>
      <c r="W952" s="13">
        <f t="shared" si="7"/>
        <v>0.1886869464</v>
      </c>
      <c r="X952" s="13">
        <f t="shared" si="8"/>
        <v>-0.001808158937</v>
      </c>
      <c r="Y952" s="14"/>
      <c r="Z952" s="30"/>
      <c r="AA952" s="30"/>
    </row>
    <row r="953" ht="12.75" customHeight="1">
      <c r="A953" s="4">
        <v>1949.09</v>
      </c>
      <c r="B953" s="5">
        <v>15.49</v>
      </c>
      <c r="C953" s="6">
        <v>1.04</v>
      </c>
      <c r="D953" s="6">
        <f t="shared" si="9"/>
        <v>1.24</v>
      </c>
      <c r="E953" s="5">
        <v>2.39</v>
      </c>
      <c r="F953" s="5">
        <v>23.9</v>
      </c>
      <c r="G953" s="6">
        <f t="shared" si="10"/>
        <v>1949.708333</v>
      </c>
      <c r="H953" s="7">
        <f>H945*4/12+H957*8/12</f>
        <v>2.316666667</v>
      </c>
      <c r="I953" s="6">
        <f t="shared" si="1"/>
        <v>197.4812971</v>
      </c>
      <c r="J953" s="6">
        <f t="shared" si="2"/>
        <v>13.25891213</v>
      </c>
      <c r="K953" s="8">
        <f t="shared" si="11"/>
        <v>12766.86172</v>
      </c>
      <c r="L953" s="6">
        <f t="shared" si="12"/>
        <v>30.47</v>
      </c>
      <c r="M953" s="8">
        <f t="shared" si="3"/>
        <v>1969.838574</v>
      </c>
      <c r="N953" s="29">
        <f t="shared" si="14"/>
        <v>9.884048362</v>
      </c>
      <c r="O953" s="9"/>
      <c r="P953" s="10">
        <f t="shared" si="15"/>
        <v>12.73556837</v>
      </c>
      <c r="Q953" s="10"/>
      <c r="R953" s="31">
        <f t="shared" si="16"/>
        <v>0.1321939924</v>
      </c>
      <c r="S953" s="7">
        <f t="shared" si="4"/>
        <v>1.001856788</v>
      </c>
      <c r="T953" s="7">
        <f t="shared" si="13"/>
        <v>11.29402975</v>
      </c>
      <c r="U953" s="13">
        <f t="shared" si="5"/>
        <v>0.1731548731</v>
      </c>
      <c r="V953" s="13">
        <f t="shared" si="6"/>
        <v>-0.01071511939</v>
      </c>
      <c r="W953" s="13">
        <f t="shared" si="7"/>
        <v>0.1838699925</v>
      </c>
      <c r="X953" s="13">
        <f t="shared" si="8"/>
        <v>0.001389486641</v>
      </c>
      <c r="Y953" s="14"/>
      <c r="Z953" s="30"/>
      <c r="AA953" s="30"/>
    </row>
    <row r="954" ht="12.75" customHeight="1">
      <c r="A954" s="4">
        <v>1949.1</v>
      </c>
      <c r="B954" s="5">
        <v>15.89</v>
      </c>
      <c r="C954" s="6">
        <v>1.07333</v>
      </c>
      <c r="D954" s="6">
        <f t="shared" si="9"/>
        <v>1.47333</v>
      </c>
      <c r="E954" s="5">
        <v>2.36667</v>
      </c>
      <c r="F954" s="5">
        <v>23.7</v>
      </c>
      <c r="G954" s="6">
        <f t="shared" si="10"/>
        <v>1949.791667</v>
      </c>
      <c r="H954" s="7">
        <f>H945*3/12+H957*9/12</f>
        <v>2.3175</v>
      </c>
      <c r="I954" s="6">
        <f t="shared" si="1"/>
        <v>204.2904219</v>
      </c>
      <c r="J954" s="6">
        <f t="shared" si="2"/>
        <v>13.79931017</v>
      </c>
      <c r="K954" s="8">
        <f t="shared" si="11"/>
        <v>13281.40317</v>
      </c>
      <c r="L954" s="6">
        <f t="shared" si="12"/>
        <v>30.42718772</v>
      </c>
      <c r="M954" s="8">
        <f t="shared" si="3"/>
        <v>1978.143388</v>
      </c>
      <c r="N954" s="29">
        <f t="shared" si="14"/>
        <v>10.16985084</v>
      </c>
      <c r="O954" s="9"/>
      <c r="P954" s="10">
        <f t="shared" si="15"/>
        <v>13.10471124</v>
      </c>
      <c r="Q954" s="10"/>
      <c r="R954" s="31">
        <f t="shared" si="16"/>
        <v>0.1292068454</v>
      </c>
      <c r="S954" s="7">
        <f t="shared" si="4"/>
        <v>1.001857486</v>
      </c>
      <c r="T954" s="7">
        <f t="shared" si="13"/>
        <v>11.41048561</v>
      </c>
      <c r="U954" s="13">
        <f t="shared" si="5"/>
        <v>0.168338025</v>
      </c>
      <c r="V954" s="13">
        <f t="shared" si="6"/>
        <v>-0.01050985582</v>
      </c>
      <c r="W954" s="13">
        <f t="shared" si="7"/>
        <v>0.1788478809</v>
      </c>
      <c r="X954" s="13">
        <f t="shared" si="8"/>
        <v>0.0001912312507</v>
      </c>
      <c r="Y954" s="14"/>
      <c r="Z954" s="30"/>
      <c r="AA954" s="30"/>
    </row>
    <row r="955" ht="12.75" customHeight="1">
      <c r="A955" s="4">
        <v>1949.11</v>
      </c>
      <c r="B955" s="5">
        <v>16.11</v>
      </c>
      <c r="C955" s="6">
        <v>1.10667</v>
      </c>
      <c r="D955" s="6">
        <f t="shared" si="9"/>
        <v>1.32667</v>
      </c>
      <c r="E955" s="5">
        <v>2.34333</v>
      </c>
      <c r="F955" s="5">
        <v>23.8</v>
      </c>
      <c r="G955" s="6">
        <f t="shared" si="10"/>
        <v>1949.875</v>
      </c>
      <c r="H955" s="7">
        <f>H945*2/12+H957*10/12</f>
        <v>2.318333333</v>
      </c>
      <c r="I955" s="6">
        <f t="shared" si="1"/>
        <v>206.2486134</v>
      </c>
      <c r="J955" s="6">
        <f t="shared" si="2"/>
        <v>14.16816592</v>
      </c>
      <c r="K955" s="8">
        <f t="shared" si="11"/>
        <v>13485.46865</v>
      </c>
      <c r="L955" s="6">
        <f t="shared" si="12"/>
        <v>30.00053155</v>
      </c>
      <c r="M955" s="8">
        <f t="shared" si="3"/>
        <v>1961.570656</v>
      </c>
      <c r="N955" s="29">
        <f t="shared" si="14"/>
        <v>10.21586101</v>
      </c>
      <c r="O955" s="9"/>
      <c r="P955" s="10">
        <f t="shared" si="15"/>
        <v>13.16531975</v>
      </c>
      <c r="Q955" s="10"/>
      <c r="R955" s="31">
        <f t="shared" si="16"/>
        <v>0.1291995598</v>
      </c>
      <c r="S955" s="7">
        <f t="shared" si="4"/>
        <v>1.001858183</v>
      </c>
      <c r="T955" s="7">
        <f t="shared" si="13"/>
        <v>11.38364816</v>
      </c>
      <c r="U955" s="13">
        <f t="shared" si="5"/>
        <v>0.1673372482</v>
      </c>
      <c r="V955" s="13">
        <f t="shared" si="6"/>
        <v>-0.009903838929</v>
      </c>
      <c r="W955" s="13">
        <f t="shared" si="7"/>
        <v>0.1772410871</v>
      </c>
      <c r="X955" s="13">
        <f t="shared" si="8"/>
        <v>-0.001078417958</v>
      </c>
      <c r="Y955" s="14"/>
      <c r="Z955" s="30"/>
      <c r="AA955" s="30"/>
    </row>
    <row r="956" ht="12.75" customHeight="1">
      <c r="A956" s="4">
        <v>1949.12</v>
      </c>
      <c r="B956" s="5">
        <v>16.54</v>
      </c>
      <c r="C956" s="6">
        <v>1.14</v>
      </c>
      <c r="D956" s="6">
        <f t="shared" si="9"/>
        <v>1.57</v>
      </c>
      <c r="E956" s="5">
        <v>2.32</v>
      </c>
      <c r="F956" s="5">
        <v>23.6</v>
      </c>
      <c r="G956" s="6">
        <f t="shared" si="10"/>
        <v>1949.958333</v>
      </c>
      <c r="H956" s="7">
        <f>H945*1/12+H957*11/12</f>
        <v>2.319166667</v>
      </c>
      <c r="I956" s="6">
        <f t="shared" si="1"/>
        <v>213.5482203</v>
      </c>
      <c r="J956" s="6">
        <f t="shared" si="2"/>
        <v>14.71855932</v>
      </c>
      <c r="K956" s="8">
        <f t="shared" si="11"/>
        <v>14042.94719</v>
      </c>
      <c r="L956" s="6">
        <f t="shared" si="12"/>
        <v>29.95355932</v>
      </c>
      <c r="M956" s="8">
        <f t="shared" si="3"/>
        <v>1969.748337</v>
      </c>
      <c r="N956" s="29">
        <f t="shared" si="14"/>
        <v>10.5293309</v>
      </c>
      <c r="O956" s="9"/>
      <c r="P956" s="10">
        <f t="shared" si="15"/>
        <v>13.57082998</v>
      </c>
      <c r="Q956" s="10"/>
      <c r="R956" s="31">
        <f t="shared" si="16"/>
        <v>0.1253875217</v>
      </c>
      <c r="S956" s="7">
        <f t="shared" si="4"/>
        <v>1.001858881</v>
      </c>
      <c r="T956" s="7">
        <f t="shared" si="13"/>
        <v>11.50145192</v>
      </c>
      <c r="U956" s="13">
        <f t="shared" si="5"/>
        <v>0.1665841911</v>
      </c>
      <c r="V956" s="13">
        <f t="shared" si="6"/>
        <v>-0.01180585244</v>
      </c>
      <c r="W956" s="13">
        <f t="shared" si="7"/>
        <v>0.1783900435</v>
      </c>
      <c r="X956" s="13">
        <f t="shared" si="8"/>
        <v>-0.00003221119999</v>
      </c>
      <c r="Y956" s="14"/>
      <c r="Z956" s="30"/>
      <c r="AA956" s="30"/>
    </row>
    <row r="957" ht="12.75" customHeight="1">
      <c r="A957" s="4">
        <v>1950.01</v>
      </c>
      <c r="B957" s="5">
        <v>16.88</v>
      </c>
      <c r="C957" s="6">
        <v>1.15</v>
      </c>
      <c r="D957" s="6">
        <f t="shared" si="9"/>
        <v>1.49</v>
      </c>
      <c r="E957" s="5">
        <v>2.33667</v>
      </c>
      <c r="F957" s="5">
        <v>23.5</v>
      </c>
      <c r="G957" s="6">
        <f t="shared" si="10"/>
        <v>1950.041667</v>
      </c>
      <c r="H957" s="7">
        <v>2.32</v>
      </c>
      <c r="I957" s="6">
        <f t="shared" si="1"/>
        <v>218.8653617</v>
      </c>
      <c r="J957" s="6">
        <f t="shared" si="2"/>
        <v>14.91085106</v>
      </c>
      <c r="K957" s="8">
        <f t="shared" si="11"/>
        <v>14474.31437</v>
      </c>
      <c r="L957" s="6">
        <f t="shared" si="12"/>
        <v>30.29716379</v>
      </c>
      <c r="M957" s="8">
        <f t="shared" si="3"/>
        <v>2003.654986</v>
      </c>
      <c r="N957" s="29">
        <f t="shared" si="14"/>
        <v>10.7457333</v>
      </c>
      <c r="O957" s="9"/>
      <c r="P957" s="10">
        <f t="shared" si="15"/>
        <v>13.8496823</v>
      </c>
      <c r="Q957" s="10"/>
      <c r="R957" s="31">
        <f t="shared" si="16"/>
        <v>0.1237745133</v>
      </c>
      <c r="S957" s="7">
        <f t="shared" si="4"/>
        <v>1.000091221</v>
      </c>
      <c r="T957" s="7">
        <f t="shared" si="13"/>
        <v>11.57186507</v>
      </c>
      <c r="U957" s="13">
        <f t="shared" si="5"/>
        <v>0.1617221194</v>
      </c>
      <c r="V957" s="13">
        <f t="shared" si="6"/>
        <v>-0.0119205998</v>
      </c>
      <c r="W957" s="13">
        <f t="shared" si="7"/>
        <v>0.1736427192</v>
      </c>
      <c r="X957" s="13">
        <f t="shared" si="8"/>
        <v>0.002200093888</v>
      </c>
      <c r="Y957" s="14"/>
      <c r="Z957" s="30"/>
      <c r="AA957" s="30"/>
    </row>
    <row r="958" ht="12.75" customHeight="1">
      <c r="A958" s="4">
        <v>1950.02</v>
      </c>
      <c r="B958" s="5">
        <v>17.21</v>
      </c>
      <c r="C958" s="6">
        <v>1.16</v>
      </c>
      <c r="D958" s="6">
        <f t="shared" si="9"/>
        <v>1.49</v>
      </c>
      <c r="E958" s="5">
        <v>2.35333</v>
      </c>
      <c r="F958" s="5">
        <v>23.5</v>
      </c>
      <c r="G958" s="6">
        <f t="shared" si="10"/>
        <v>1950.125</v>
      </c>
      <c r="H958" s="7">
        <f>H957*11/12+H969*1/12</f>
        <v>2.340833333</v>
      </c>
      <c r="I958" s="6">
        <f t="shared" si="1"/>
        <v>223.1441277</v>
      </c>
      <c r="J958" s="6">
        <f t="shared" si="2"/>
        <v>15.04051064</v>
      </c>
      <c r="K958" s="8">
        <f t="shared" si="11"/>
        <v>14840.17382</v>
      </c>
      <c r="L958" s="6">
        <f t="shared" si="12"/>
        <v>30.51317664</v>
      </c>
      <c r="M958" s="8">
        <f t="shared" si="3"/>
        <v>2029.275204</v>
      </c>
      <c r="N958" s="29">
        <f t="shared" si="14"/>
        <v>10.91156407</v>
      </c>
      <c r="O958" s="9"/>
      <c r="P958" s="10">
        <f t="shared" si="15"/>
        <v>14.06092493</v>
      </c>
      <c r="Q958" s="10"/>
      <c r="R958" s="31">
        <f t="shared" si="16"/>
        <v>0.1213966517</v>
      </c>
      <c r="S958" s="7">
        <f t="shared" si="4"/>
        <v>1.000110423</v>
      </c>
      <c r="T958" s="7">
        <f t="shared" si="13"/>
        <v>11.57292067</v>
      </c>
      <c r="U958" s="13">
        <f t="shared" si="5"/>
        <v>0.1541867901</v>
      </c>
      <c r="V958" s="13">
        <f t="shared" si="6"/>
        <v>-0.01008406984</v>
      </c>
      <c r="W958" s="13">
        <f t="shared" si="7"/>
        <v>0.16427086</v>
      </c>
      <c r="X958" s="13">
        <f t="shared" si="8"/>
        <v>0.002278685956</v>
      </c>
      <c r="Y958" s="14"/>
      <c r="Z958" s="30"/>
      <c r="AA958" s="30"/>
    </row>
    <row r="959" ht="12.75" customHeight="1">
      <c r="A959" s="4">
        <v>1950.03</v>
      </c>
      <c r="B959" s="5">
        <v>17.35</v>
      </c>
      <c r="C959" s="6">
        <v>1.17</v>
      </c>
      <c r="D959" s="6">
        <f t="shared" si="9"/>
        <v>1.31</v>
      </c>
      <c r="E959" s="5">
        <v>2.37</v>
      </c>
      <c r="F959" s="5">
        <v>23.6</v>
      </c>
      <c r="G959" s="6">
        <f t="shared" si="10"/>
        <v>1950.208333</v>
      </c>
      <c r="H959" s="7">
        <f>H957*10/12+H969*2/12</f>
        <v>2.361666667</v>
      </c>
      <c r="I959" s="6">
        <f t="shared" si="1"/>
        <v>224.0061441</v>
      </c>
      <c r="J959" s="6">
        <f t="shared" si="2"/>
        <v>15.10588983</v>
      </c>
      <c r="K959" s="8">
        <f t="shared" si="11"/>
        <v>14981.22007</v>
      </c>
      <c r="L959" s="6">
        <f t="shared" si="12"/>
        <v>30.59911017</v>
      </c>
      <c r="M959" s="8">
        <f t="shared" si="3"/>
        <v>2046.426027</v>
      </c>
      <c r="N959" s="29">
        <f t="shared" si="14"/>
        <v>10.91094652</v>
      </c>
      <c r="O959" s="9"/>
      <c r="P959" s="10">
        <f t="shared" si="15"/>
        <v>14.056777</v>
      </c>
      <c r="Q959" s="10"/>
      <c r="R959" s="31">
        <f t="shared" si="16"/>
        <v>0.1216408023</v>
      </c>
      <c r="S959" s="7">
        <f t="shared" si="4"/>
        <v>1.000129622</v>
      </c>
      <c r="T959" s="7">
        <f t="shared" si="13"/>
        <v>11.52515537</v>
      </c>
      <c r="U959" s="13">
        <f t="shared" si="5"/>
        <v>0.1518526086</v>
      </c>
      <c r="V959" s="13">
        <f t="shared" si="6"/>
        <v>-0.007406967913</v>
      </c>
      <c r="W959" s="13">
        <f t="shared" si="7"/>
        <v>0.1592595765</v>
      </c>
      <c r="X959" s="13">
        <f t="shared" si="8"/>
        <v>0.00009906884773</v>
      </c>
      <c r="Y959" s="14"/>
      <c r="Z959" s="30"/>
      <c r="AA959" s="30"/>
    </row>
    <row r="960" ht="12.75" customHeight="1">
      <c r="A960" s="4">
        <v>1950.04</v>
      </c>
      <c r="B960" s="5">
        <v>17.84</v>
      </c>
      <c r="C960" s="6">
        <v>1.18</v>
      </c>
      <c r="D960" s="6">
        <f t="shared" si="9"/>
        <v>1.67</v>
      </c>
      <c r="E960" s="5">
        <v>2.42667</v>
      </c>
      <c r="F960" s="5">
        <v>23.6</v>
      </c>
      <c r="G960" s="6">
        <f t="shared" si="10"/>
        <v>1950.291667</v>
      </c>
      <c r="H960" s="7">
        <f>H957*9/12+H969*3/12</f>
        <v>2.3825</v>
      </c>
      <c r="I960" s="6">
        <f t="shared" si="1"/>
        <v>230.3325424</v>
      </c>
      <c r="J960" s="6">
        <f t="shared" si="2"/>
        <v>15.235</v>
      </c>
      <c r="K960" s="8">
        <f t="shared" si="11"/>
        <v>15489.22878</v>
      </c>
      <c r="L960" s="6">
        <f t="shared" si="12"/>
        <v>31.3307775</v>
      </c>
      <c r="M960" s="8">
        <f t="shared" si="3"/>
        <v>2106.908453</v>
      </c>
      <c r="N960" s="29">
        <f t="shared" si="14"/>
        <v>11.1780216</v>
      </c>
      <c r="O960" s="9"/>
      <c r="P960" s="10">
        <f t="shared" si="15"/>
        <v>14.39494089</v>
      </c>
      <c r="Q960" s="10"/>
      <c r="R960" s="31">
        <f t="shared" si="16"/>
        <v>0.1192426612</v>
      </c>
      <c r="S960" s="7">
        <f t="shared" si="4"/>
        <v>1.000148818</v>
      </c>
      <c r="T960" s="7">
        <f t="shared" si="13"/>
        <v>11.52664928</v>
      </c>
      <c r="U960" s="13">
        <f t="shared" si="5"/>
        <v>0.1494340113</v>
      </c>
      <c r="V960" s="13">
        <f t="shared" si="6"/>
        <v>-0.007645652832</v>
      </c>
      <c r="W960" s="13">
        <f t="shared" si="7"/>
        <v>0.1570796642</v>
      </c>
      <c r="X960" s="13">
        <f t="shared" si="8"/>
        <v>-0.0002214245782</v>
      </c>
      <c r="Y960" s="14"/>
      <c r="Z960" s="30"/>
      <c r="AA960" s="30"/>
    </row>
    <row r="961" ht="12.75" customHeight="1">
      <c r="A961" s="4">
        <v>1950.05</v>
      </c>
      <c r="B961" s="5">
        <v>18.44</v>
      </c>
      <c r="C961" s="6">
        <v>1.19</v>
      </c>
      <c r="D961" s="6">
        <f t="shared" si="9"/>
        <v>1.79</v>
      </c>
      <c r="E961" s="5">
        <v>2.48333</v>
      </c>
      <c r="F961" s="5">
        <v>23.7</v>
      </c>
      <c r="G961" s="6">
        <f t="shared" si="10"/>
        <v>1950.375</v>
      </c>
      <c r="H961" s="7">
        <f>H957*8/12+H969*4/12</f>
        <v>2.403333333</v>
      </c>
      <c r="I961" s="6">
        <f t="shared" si="1"/>
        <v>237.0745992</v>
      </c>
      <c r="J961" s="6">
        <f t="shared" si="2"/>
        <v>15.2992827</v>
      </c>
      <c r="K961" s="8">
        <f t="shared" si="11"/>
        <v>16028.34974</v>
      </c>
      <c r="L961" s="6">
        <f t="shared" si="12"/>
        <v>31.92703169</v>
      </c>
      <c r="M961" s="8">
        <f t="shared" si="3"/>
        <v>2158.551071</v>
      </c>
      <c r="N961" s="29">
        <f t="shared" si="14"/>
        <v>11.4615431</v>
      </c>
      <c r="O961" s="9"/>
      <c r="P961" s="10">
        <f t="shared" si="15"/>
        <v>14.75047838</v>
      </c>
      <c r="Q961" s="10"/>
      <c r="R961" s="31">
        <f t="shared" si="16"/>
        <v>0.1172669399</v>
      </c>
      <c r="S961" s="7">
        <f t="shared" si="4"/>
        <v>1.000168012</v>
      </c>
      <c r="T961" s="7">
        <f t="shared" si="13"/>
        <v>11.47972177</v>
      </c>
      <c r="U961" s="13">
        <f t="shared" si="5"/>
        <v>0.1447911826</v>
      </c>
      <c r="V961" s="13">
        <f t="shared" si="6"/>
        <v>-0.007445787909</v>
      </c>
      <c r="W961" s="13">
        <f t="shared" si="7"/>
        <v>0.1522369705</v>
      </c>
      <c r="X961" s="13">
        <f t="shared" si="8"/>
        <v>0.001951757822</v>
      </c>
      <c r="Y961" s="14"/>
      <c r="Z961" s="30"/>
      <c r="AA961" s="30"/>
    </row>
    <row r="962" ht="12.75" customHeight="1">
      <c r="A962" s="4">
        <v>1950.06</v>
      </c>
      <c r="B962" s="5">
        <v>18.74</v>
      </c>
      <c r="C962" s="6">
        <v>1.2</v>
      </c>
      <c r="D962" s="6">
        <f t="shared" si="9"/>
        <v>1.5</v>
      </c>
      <c r="E962" s="5">
        <v>2.54</v>
      </c>
      <c r="F962" s="5">
        <v>23.8</v>
      </c>
      <c r="G962" s="6">
        <f t="shared" si="10"/>
        <v>1950.458333</v>
      </c>
      <c r="H962" s="7">
        <f>H957*7/12+H969*5/12</f>
        <v>2.424166667</v>
      </c>
      <c r="I962" s="6">
        <f t="shared" si="1"/>
        <v>239.9192437</v>
      </c>
      <c r="J962" s="6">
        <f t="shared" si="2"/>
        <v>15.36302521</v>
      </c>
      <c r="K962" s="8">
        <f t="shared" si="11"/>
        <v>16307.22941</v>
      </c>
      <c r="L962" s="6">
        <f t="shared" si="12"/>
        <v>32.51840336</v>
      </c>
      <c r="M962" s="8">
        <f t="shared" si="3"/>
        <v>2210.264818</v>
      </c>
      <c r="N962" s="29">
        <f t="shared" si="14"/>
        <v>11.55412614</v>
      </c>
      <c r="O962" s="9"/>
      <c r="P962" s="10">
        <f t="shared" si="15"/>
        <v>14.85817385</v>
      </c>
      <c r="Q962" s="10"/>
      <c r="R962" s="31">
        <f t="shared" si="16"/>
        <v>0.1160531258</v>
      </c>
      <c r="S962" s="7">
        <f t="shared" si="4"/>
        <v>1.000187204</v>
      </c>
      <c r="T962" s="7">
        <f t="shared" si="13"/>
        <v>11.43340827</v>
      </c>
      <c r="U962" s="13">
        <f t="shared" si="5"/>
        <v>0.1469084133</v>
      </c>
      <c r="V962" s="13">
        <f t="shared" si="6"/>
        <v>-0.005426370857</v>
      </c>
      <c r="W962" s="13">
        <f t="shared" si="7"/>
        <v>0.1523347841</v>
      </c>
      <c r="X962" s="13">
        <f t="shared" si="8"/>
        <v>0.002354844728</v>
      </c>
      <c r="Y962" s="14"/>
      <c r="Z962" s="30"/>
      <c r="AA962" s="30"/>
    </row>
    <row r="963" ht="12.75" customHeight="1">
      <c r="A963" s="4">
        <v>1950.07</v>
      </c>
      <c r="B963" s="5">
        <v>17.38</v>
      </c>
      <c r="C963" s="6">
        <v>1.24333</v>
      </c>
      <c r="D963" s="6">
        <f t="shared" si="9"/>
        <v>-0.11667</v>
      </c>
      <c r="E963" s="5">
        <v>2.6</v>
      </c>
      <c r="F963" s="5">
        <v>24.1</v>
      </c>
      <c r="G963" s="6">
        <f t="shared" si="10"/>
        <v>1950.541667</v>
      </c>
      <c r="H963" s="7">
        <f>H957*6/12+H969*6/12</f>
        <v>2.445</v>
      </c>
      <c r="I963" s="6">
        <f t="shared" si="1"/>
        <v>219.7380083</v>
      </c>
      <c r="J963" s="6">
        <f t="shared" si="2"/>
        <v>15.71961207</v>
      </c>
      <c r="K963" s="8">
        <f t="shared" si="11"/>
        <v>15024.55576</v>
      </c>
      <c r="L963" s="6">
        <f t="shared" si="12"/>
        <v>32.87219917</v>
      </c>
      <c r="M963" s="8">
        <f t="shared" si="3"/>
        <v>2247.632047</v>
      </c>
      <c r="N963" s="29">
        <f t="shared" si="14"/>
        <v>10.53974566</v>
      </c>
      <c r="O963" s="9"/>
      <c r="P963" s="10">
        <f t="shared" si="15"/>
        <v>13.55095071</v>
      </c>
      <c r="Q963" s="10"/>
      <c r="R963" s="31">
        <f t="shared" si="16"/>
        <v>0.1262465583</v>
      </c>
      <c r="S963" s="7">
        <f t="shared" si="4"/>
        <v>1.000206393</v>
      </c>
      <c r="T963" s="7">
        <f t="shared" si="13"/>
        <v>11.29319742</v>
      </c>
      <c r="U963" s="13">
        <f t="shared" si="5"/>
        <v>0.1537778568</v>
      </c>
      <c r="V963" s="13">
        <f t="shared" si="6"/>
        <v>-0.001834759445</v>
      </c>
      <c r="W963" s="13">
        <f t="shared" si="7"/>
        <v>0.1556126163</v>
      </c>
      <c r="X963" s="13">
        <f t="shared" si="8"/>
        <v>0.001123590082</v>
      </c>
      <c r="Y963" s="14"/>
      <c r="Z963" s="30"/>
      <c r="AA963" s="30"/>
    </row>
    <row r="964" ht="12.75" customHeight="1">
      <c r="A964" s="4">
        <v>1950.08</v>
      </c>
      <c r="B964" s="5">
        <v>18.43</v>
      </c>
      <c r="C964" s="6">
        <v>1.28667</v>
      </c>
      <c r="D964" s="6">
        <f t="shared" si="9"/>
        <v>2.33667</v>
      </c>
      <c r="E964" s="5">
        <v>2.66</v>
      </c>
      <c r="F964" s="5">
        <v>24.3</v>
      </c>
      <c r="G964" s="6">
        <f t="shared" si="10"/>
        <v>1950.625</v>
      </c>
      <c r="H964" s="7">
        <f>H957*5/12+H969*7/12</f>
        <v>2.465833333</v>
      </c>
      <c r="I964" s="6">
        <f t="shared" si="1"/>
        <v>231.0955144</v>
      </c>
      <c r="J964" s="6">
        <f t="shared" si="2"/>
        <v>16.13367691</v>
      </c>
      <c r="K964" s="8">
        <f t="shared" si="11"/>
        <v>15893.05182</v>
      </c>
      <c r="L964" s="6">
        <f t="shared" si="12"/>
        <v>33.35399177</v>
      </c>
      <c r="M964" s="8">
        <f t="shared" si="3"/>
        <v>2293.84253</v>
      </c>
      <c r="N964" s="29">
        <f t="shared" si="14"/>
        <v>11.04061167</v>
      </c>
      <c r="O964" s="9"/>
      <c r="P964" s="10">
        <f t="shared" si="15"/>
        <v>14.18905913</v>
      </c>
      <c r="Q964" s="10"/>
      <c r="R964" s="31">
        <f t="shared" si="16"/>
        <v>0.1226069091</v>
      </c>
      <c r="S964" s="7">
        <f t="shared" si="4"/>
        <v>1.00022558</v>
      </c>
      <c r="T964" s="7">
        <f t="shared" si="13"/>
        <v>11.20256095</v>
      </c>
      <c r="U964" s="13">
        <f t="shared" si="5"/>
        <v>0.1490113798</v>
      </c>
      <c r="V964" s="13">
        <f t="shared" si="6"/>
        <v>0.0001129720152</v>
      </c>
      <c r="W964" s="13">
        <f t="shared" si="7"/>
        <v>0.1488984078</v>
      </c>
      <c r="X964" s="13">
        <f t="shared" si="8"/>
        <v>0.0002936540199</v>
      </c>
      <c r="Y964" s="14"/>
      <c r="Z964" s="30"/>
      <c r="AA964" s="30"/>
    </row>
    <row r="965" ht="12.75" customHeight="1">
      <c r="A965" s="4">
        <v>1950.09</v>
      </c>
      <c r="B965" s="5">
        <v>19.08</v>
      </c>
      <c r="C965" s="6">
        <v>1.33</v>
      </c>
      <c r="D965" s="6">
        <f t="shared" si="9"/>
        <v>1.98</v>
      </c>
      <c r="E965" s="5">
        <v>2.72</v>
      </c>
      <c r="F965" s="5">
        <v>24.4</v>
      </c>
      <c r="G965" s="6">
        <f t="shared" si="10"/>
        <v>1950.708333</v>
      </c>
      <c r="H965" s="7">
        <f>H957*4/12+H969*8/12</f>
        <v>2.486666667</v>
      </c>
      <c r="I965" s="6">
        <f t="shared" si="1"/>
        <v>238.2654098</v>
      </c>
      <c r="J965" s="6">
        <f t="shared" si="2"/>
        <v>16.60864754</v>
      </c>
      <c r="K965" s="8">
        <f t="shared" si="11"/>
        <v>16481.32962</v>
      </c>
      <c r="L965" s="6">
        <f t="shared" si="12"/>
        <v>33.96655738</v>
      </c>
      <c r="M965" s="8">
        <f t="shared" si="3"/>
        <v>2349.539652</v>
      </c>
      <c r="N965" s="29">
        <f t="shared" si="14"/>
        <v>11.3373911</v>
      </c>
      <c r="O965" s="9"/>
      <c r="P965" s="10">
        <f t="shared" si="15"/>
        <v>14.56347222</v>
      </c>
      <c r="Q965" s="10"/>
      <c r="R965" s="31">
        <f t="shared" si="16"/>
        <v>0.1204616466</v>
      </c>
      <c r="S965" s="7">
        <f t="shared" si="4"/>
        <v>1.000244764</v>
      </c>
      <c r="T965" s="7">
        <f t="shared" si="13"/>
        <v>11.15916553</v>
      </c>
      <c r="U965" s="13">
        <f t="shared" si="5"/>
        <v>0.1416890966</v>
      </c>
      <c r="V965" s="13">
        <f t="shared" si="6"/>
        <v>0.0008175887853</v>
      </c>
      <c r="W965" s="13">
        <f t="shared" si="7"/>
        <v>0.1408715078</v>
      </c>
      <c r="X965" s="13">
        <f t="shared" si="8"/>
        <v>-0.0004481317787</v>
      </c>
      <c r="Y965" s="14"/>
      <c r="Z965" s="30"/>
      <c r="AA965" s="30"/>
    </row>
    <row r="966" ht="12.75" customHeight="1">
      <c r="A966" s="4">
        <v>1950.1</v>
      </c>
      <c r="B966" s="5">
        <v>19.87</v>
      </c>
      <c r="C966" s="6">
        <v>1.37667</v>
      </c>
      <c r="D966" s="6">
        <f t="shared" si="9"/>
        <v>2.16667</v>
      </c>
      <c r="E966" s="5">
        <v>2.76</v>
      </c>
      <c r="F966" s="5">
        <v>24.6</v>
      </c>
      <c r="G966" s="6">
        <f t="shared" si="10"/>
        <v>1950.791667</v>
      </c>
      <c r="H966" s="7">
        <f>H957*3/12+H969*9/12</f>
        <v>2.5075</v>
      </c>
      <c r="I966" s="6">
        <f t="shared" si="1"/>
        <v>246.113374</v>
      </c>
      <c r="J966" s="6">
        <f t="shared" si="2"/>
        <v>17.05168085</v>
      </c>
      <c r="K966" s="8">
        <f t="shared" si="11"/>
        <v>17122.48192</v>
      </c>
      <c r="L966" s="6">
        <f t="shared" si="12"/>
        <v>34.18585366</v>
      </c>
      <c r="M966" s="8">
        <f t="shared" si="3"/>
        <v>2378.361857</v>
      </c>
      <c r="N966" s="29">
        <f t="shared" si="14"/>
        <v>11.66244404</v>
      </c>
      <c r="O966" s="9"/>
      <c r="P966" s="10">
        <f t="shared" si="15"/>
        <v>14.97221256</v>
      </c>
      <c r="Q966" s="10"/>
      <c r="R966" s="31">
        <f t="shared" si="16"/>
        <v>0.1186582358</v>
      </c>
      <c r="S966" s="7">
        <f t="shared" si="4"/>
        <v>1.000263945</v>
      </c>
      <c r="T966" s="7">
        <f t="shared" si="13"/>
        <v>11.07114976</v>
      </c>
      <c r="U966" s="13">
        <f t="shared" si="5"/>
        <v>0.1346575412</v>
      </c>
      <c r="V966" s="13">
        <f t="shared" si="6"/>
        <v>0.0005120814367</v>
      </c>
      <c r="W966" s="13">
        <f t="shared" si="7"/>
        <v>0.1341454597</v>
      </c>
      <c r="X966" s="13">
        <f t="shared" si="8"/>
        <v>-0.00003029068243</v>
      </c>
      <c r="Y966" s="14"/>
      <c r="Z966" s="30"/>
      <c r="AA966" s="30"/>
    </row>
    <row r="967" ht="12.75" customHeight="1">
      <c r="A967" s="4">
        <v>1950.11</v>
      </c>
      <c r="B967" s="5">
        <v>19.83</v>
      </c>
      <c r="C967" s="6">
        <v>1.42333</v>
      </c>
      <c r="D967" s="6">
        <f t="shared" si="9"/>
        <v>1.38333</v>
      </c>
      <c r="E967" s="5">
        <v>2.8</v>
      </c>
      <c r="F967" s="5">
        <v>24.7</v>
      </c>
      <c r="G967" s="6">
        <f t="shared" si="10"/>
        <v>1950.875</v>
      </c>
      <c r="H967" s="7">
        <f>H957*2/12+H969*10/12</f>
        <v>2.528333333</v>
      </c>
      <c r="I967" s="6">
        <f t="shared" si="1"/>
        <v>244.6235223</v>
      </c>
      <c r="J967" s="6">
        <f t="shared" si="2"/>
        <v>17.55824498</v>
      </c>
      <c r="K967" s="8">
        <f t="shared" si="11"/>
        <v>17120.62682</v>
      </c>
      <c r="L967" s="6">
        <f t="shared" si="12"/>
        <v>34.54089069</v>
      </c>
      <c r="M967" s="8">
        <f t="shared" si="3"/>
        <v>2417.43596</v>
      </c>
      <c r="N967" s="29">
        <f t="shared" si="14"/>
        <v>11.54217339</v>
      </c>
      <c r="O967" s="9"/>
      <c r="P967" s="10">
        <f t="shared" si="15"/>
        <v>14.81257957</v>
      </c>
      <c r="Q967" s="10"/>
      <c r="R967" s="31">
        <f t="shared" si="16"/>
        <v>0.1197726693</v>
      </c>
      <c r="S967" s="7">
        <f t="shared" si="4"/>
        <v>1.000283124</v>
      </c>
      <c r="T967" s="7">
        <f t="shared" si="13"/>
        <v>11.02923764</v>
      </c>
      <c r="U967" s="13">
        <f t="shared" si="5"/>
        <v>0.1386249159</v>
      </c>
      <c r="V967" s="13">
        <f t="shared" si="6"/>
        <v>0.0008877330981</v>
      </c>
      <c r="W967" s="13">
        <f t="shared" si="7"/>
        <v>0.1377371828</v>
      </c>
      <c r="X967" s="13">
        <f t="shared" si="8"/>
        <v>0.001035313843</v>
      </c>
      <c r="Y967" s="14"/>
      <c r="Z967" s="30"/>
      <c r="AA967" s="30"/>
    </row>
    <row r="968" ht="12.75" customHeight="1">
      <c r="A968" s="4">
        <v>1950.12</v>
      </c>
      <c r="B968" s="5">
        <v>19.75</v>
      </c>
      <c r="C968" s="6">
        <v>1.47</v>
      </c>
      <c r="D968" s="6">
        <f t="shared" si="9"/>
        <v>1.39</v>
      </c>
      <c r="E968" s="5">
        <v>2.84</v>
      </c>
      <c r="F968" s="5">
        <v>25.0</v>
      </c>
      <c r="G968" s="6">
        <f t="shared" si="10"/>
        <v>1950.958333</v>
      </c>
      <c r="H968" s="7">
        <f>H957*1/12+H969*11/12</f>
        <v>2.549166667</v>
      </c>
      <c r="I968" s="6">
        <f t="shared" si="1"/>
        <v>240.713</v>
      </c>
      <c r="J968" s="6">
        <f t="shared" si="2"/>
        <v>17.91636</v>
      </c>
      <c r="K968" s="8">
        <f t="shared" si="11"/>
        <v>16951.4322</v>
      </c>
      <c r="L968" s="6">
        <f t="shared" si="12"/>
        <v>34.61392</v>
      </c>
      <c r="M968" s="8">
        <f t="shared" si="3"/>
        <v>2437.573036</v>
      </c>
      <c r="N968" s="29">
        <f t="shared" si="14"/>
        <v>11.30666579</v>
      </c>
      <c r="O968" s="9"/>
      <c r="P968" s="10">
        <f t="shared" si="15"/>
        <v>14.50856051</v>
      </c>
      <c r="Q968" s="10"/>
      <c r="R968" s="31">
        <f t="shared" si="16"/>
        <v>0.1218935313</v>
      </c>
      <c r="S968" s="7">
        <f t="shared" si="4"/>
        <v>1.000302301</v>
      </c>
      <c r="T968" s="7">
        <f t="shared" si="13"/>
        <v>10.89997196</v>
      </c>
      <c r="U968" s="13">
        <f t="shared" si="5"/>
        <v>0.1427864886</v>
      </c>
      <c r="V968" s="13">
        <f t="shared" si="6"/>
        <v>0.003134277303</v>
      </c>
      <c r="W968" s="13">
        <f t="shared" si="7"/>
        <v>0.1396522113</v>
      </c>
      <c r="X968" s="13">
        <f t="shared" si="8"/>
        <v>0.0002893053924</v>
      </c>
      <c r="Y968" s="14"/>
      <c r="Z968" s="30"/>
      <c r="AA968" s="30"/>
    </row>
    <row r="969" ht="12.75" customHeight="1">
      <c r="A969" s="4">
        <v>1951.01</v>
      </c>
      <c r="B969" s="5">
        <v>21.21</v>
      </c>
      <c r="C969" s="6">
        <v>1.48667</v>
      </c>
      <c r="D969" s="6">
        <f t="shared" si="9"/>
        <v>2.94667</v>
      </c>
      <c r="E969" s="5">
        <v>2.83667</v>
      </c>
      <c r="F969" s="5">
        <v>25.4</v>
      </c>
      <c r="G969" s="6">
        <f t="shared" si="10"/>
        <v>1951.041667</v>
      </c>
      <c r="H969" s="7">
        <v>2.57</v>
      </c>
      <c r="I969" s="6">
        <f t="shared" si="1"/>
        <v>254.4364961</v>
      </c>
      <c r="J969" s="6">
        <f t="shared" si="2"/>
        <v>17.83418697</v>
      </c>
      <c r="K969" s="8">
        <f t="shared" si="11"/>
        <v>18022.52446</v>
      </c>
      <c r="L969" s="6">
        <f t="shared" si="12"/>
        <v>34.02887201</v>
      </c>
      <c r="M969" s="8">
        <f t="shared" si="3"/>
        <v>2410.370319</v>
      </c>
      <c r="N969" s="29">
        <f t="shared" si="14"/>
        <v>11.89575984</v>
      </c>
      <c r="O969" s="9"/>
      <c r="P969" s="10">
        <f t="shared" si="15"/>
        <v>15.25799754</v>
      </c>
      <c r="Q969" s="10"/>
      <c r="R969" s="31">
        <f t="shared" si="16"/>
        <v>0.1189875916</v>
      </c>
      <c r="S969" s="7">
        <f t="shared" si="4"/>
        <v>1.001340336</v>
      </c>
      <c r="T969" s="7">
        <f t="shared" si="13"/>
        <v>10.73156204</v>
      </c>
      <c r="U969" s="13">
        <f t="shared" si="5"/>
        <v>0.1418239069</v>
      </c>
      <c r="V969" s="13">
        <f t="shared" si="6"/>
        <v>0.005018524985</v>
      </c>
      <c r="W969" s="13">
        <f t="shared" si="7"/>
        <v>0.136805382</v>
      </c>
      <c r="X969" s="13">
        <f t="shared" si="8"/>
        <v>0.0006785381093</v>
      </c>
      <c r="Y969" s="14"/>
      <c r="Z969" s="30"/>
      <c r="AA969" s="30"/>
    </row>
    <row r="970" ht="12.75" customHeight="1">
      <c r="A970" s="4">
        <v>1951.02</v>
      </c>
      <c r="B970" s="5">
        <v>22.0</v>
      </c>
      <c r="C970" s="6">
        <v>1.50333</v>
      </c>
      <c r="D970" s="6">
        <f t="shared" si="9"/>
        <v>2.29333</v>
      </c>
      <c r="E970" s="5">
        <v>2.83333</v>
      </c>
      <c r="F970" s="5">
        <v>25.7</v>
      </c>
      <c r="G970" s="6">
        <f t="shared" si="10"/>
        <v>1951.125</v>
      </c>
      <c r="H970" s="7">
        <f>H969*11/12+H981*1/12</f>
        <v>2.579166667</v>
      </c>
      <c r="I970" s="6">
        <f t="shared" si="1"/>
        <v>260.8326848</v>
      </c>
      <c r="J970" s="6">
        <f t="shared" si="2"/>
        <v>17.82352728</v>
      </c>
      <c r="K970" s="8">
        <f t="shared" si="11"/>
        <v>18580.79427</v>
      </c>
      <c r="L970" s="6">
        <f t="shared" si="12"/>
        <v>33.59204868</v>
      </c>
      <c r="M970" s="8">
        <f t="shared" si="3"/>
        <v>2392.978265</v>
      </c>
      <c r="N970" s="29">
        <f t="shared" si="14"/>
        <v>12.14150737</v>
      </c>
      <c r="O970" s="9"/>
      <c r="P970" s="10">
        <f t="shared" si="15"/>
        <v>15.56563887</v>
      </c>
      <c r="Q970" s="10"/>
      <c r="R970" s="31">
        <f t="shared" si="16"/>
        <v>0.1184405515</v>
      </c>
      <c r="S970" s="7">
        <f t="shared" si="4"/>
        <v>1.001348326</v>
      </c>
      <c r="T970" s="7">
        <f t="shared" si="13"/>
        <v>10.62050688</v>
      </c>
      <c r="U970" s="13">
        <f t="shared" si="5"/>
        <v>0.1432293199</v>
      </c>
      <c r="V970" s="13">
        <f t="shared" si="6"/>
        <v>0.006882037081</v>
      </c>
      <c r="W970" s="13">
        <f t="shared" si="7"/>
        <v>0.1363472828</v>
      </c>
      <c r="X970" s="13">
        <f t="shared" si="8"/>
        <v>0.0005093021866</v>
      </c>
      <c r="Y970" s="14"/>
      <c r="Z970" s="30"/>
      <c r="AA970" s="30"/>
    </row>
    <row r="971" ht="12.75" customHeight="1">
      <c r="A971" s="4">
        <v>1951.03</v>
      </c>
      <c r="B971" s="5">
        <v>21.63</v>
      </c>
      <c r="C971" s="6">
        <v>1.52</v>
      </c>
      <c r="D971" s="6">
        <f t="shared" si="9"/>
        <v>1.15</v>
      </c>
      <c r="E971" s="5">
        <v>2.83</v>
      </c>
      <c r="F971" s="5">
        <v>25.8</v>
      </c>
      <c r="G971" s="6">
        <f t="shared" si="10"/>
        <v>1951.208333</v>
      </c>
      <c r="H971" s="7">
        <f>H969*10/12+H981*2/12</f>
        <v>2.588333333</v>
      </c>
      <c r="I971" s="6">
        <f t="shared" si="1"/>
        <v>255.4519767</v>
      </c>
      <c r="J971" s="6">
        <f t="shared" si="2"/>
        <v>17.95131783</v>
      </c>
      <c r="K971" s="8">
        <f t="shared" si="11"/>
        <v>18304.05741</v>
      </c>
      <c r="L971" s="6">
        <f t="shared" si="12"/>
        <v>33.42251938</v>
      </c>
      <c r="M971" s="8">
        <f t="shared" si="3"/>
        <v>2394.844312</v>
      </c>
      <c r="N971" s="29">
        <f t="shared" si="14"/>
        <v>11.84162649</v>
      </c>
      <c r="O971" s="9"/>
      <c r="P971" s="10">
        <f t="shared" si="15"/>
        <v>15.17731655</v>
      </c>
      <c r="Q971" s="10"/>
      <c r="R971" s="31">
        <f t="shared" si="16"/>
        <v>0.1200966368</v>
      </c>
      <c r="S971" s="7">
        <f t="shared" si="4"/>
        <v>1.001356315</v>
      </c>
      <c r="T971" s="7">
        <f t="shared" si="13"/>
        <v>10.59360652</v>
      </c>
      <c r="U971" s="13">
        <f t="shared" si="5"/>
        <v>0.1487768384</v>
      </c>
      <c r="V971" s="13">
        <f t="shared" si="6"/>
        <v>0.00778614207</v>
      </c>
      <c r="W971" s="13">
        <f t="shared" si="7"/>
        <v>0.1409906963</v>
      </c>
      <c r="X971" s="13">
        <f t="shared" si="8"/>
        <v>-0.000154235855</v>
      </c>
      <c r="Y971" s="14"/>
      <c r="Z971" s="30"/>
      <c r="AA971" s="30"/>
    </row>
    <row r="972" ht="12.75" customHeight="1">
      <c r="A972" s="4">
        <v>1951.04</v>
      </c>
      <c r="B972" s="5">
        <v>21.92</v>
      </c>
      <c r="C972" s="6">
        <v>1.53333</v>
      </c>
      <c r="D972" s="6">
        <f t="shared" si="9"/>
        <v>1.82333</v>
      </c>
      <c r="E972" s="5">
        <v>2.79333</v>
      </c>
      <c r="F972" s="5">
        <v>25.8</v>
      </c>
      <c r="G972" s="6">
        <f t="shared" si="10"/>
        <v>1951.291667</v>
      </c>
      <c r="H972" s="7">
        <f>H969*9/12+H981*3/12</f>
        <v>2.5975</v>
      </c>
      <c r="I972" s="6">
        <f t="shared" si="1"/>
        <v>258.8768992</v>
      </c>
      <c r="J972" s="6">
        <f t="shared" si="2"/>
        <v>18.10874616</v>
      </c>
      <c r="K972" s="8">
        <f t="shared" si="11"/>
        <v>18657.59525</v>
      </c>
      <c r="L972" s="6">
        <f t="shared" si="12"/>
        <v>32.98944384</v>
      </c>
      <c r="M972" s="8">
        <f t="shared" si="3"/>
        <v>2377.592177</v>
      </c>
      <c r="N972" s="29">
        <f t="shared" si="14"/>
        <v>11.9510972</v>
      </c>
      <c r="O972" s="9"/>
      <c r="P972" s="10">
        <f t="shared" si="15"/>
        <v>15.31414376</v>
      </c>
      <c r="Q972" s="10"/>
      <c r="R972" s="31">
        <f t="shared" si="16"/>
        <v>0.1184867607</v>
      </c>
      <c r="S972" s="7">
        <f t="shared" si="4"/>
        <v>1.001364305</v>
      </c>
      <c r="T972" s="7">
        <f t="shared" si="13"/>
        <v>10.60797479</v>
      </c>
      <c r="U972" s="13">
        <f t="shared" si="5"/>
        <v>0.1498849749</v>
      </c>
      <c r="V972" s="13">
        <f t="shared" si="6"/>
        <v>0.007630705313</v>
      </c>
      <c r="W972" s="13">
        <f t="shared" si="7"/>
        <v>0.1422542696</v>
      </c>
      <c r="X972" s="13">
        <f t="shared" si="8"/>
        <v>0.000755015398</v>
      </c>
      <c r="Y972" s="14"/>
      <c r="Z972" s="30"/>
      <c r="AA972" s="30"/>
    </row>
    <row r="973" ht="12.75" customHeight="1">
      <c r="A973" s="4">
        <v>1951.05</v>
      </c>
      <c r="B973" s="5">
        <v>21.93</v>
      </c>
      <c r="C973" s="6">
        <v>1.54667</v>
      </c>
      <c r="D973" s="6">
        <f t="shared" si="9"/>
        <v>1.55667</v>
      </c>
      <c r="E973" s="5">
        <v>2.75667</v>
      </c>
      <c r="F973" s="5">
        <v>25.9</v>
      </c>
      <c r="G973" s="6">
        <f t="shared" si="10"/>
        <v>1951.375</v>
      </c>
      <c r="H973" s="7">
        <f>H969*8/12+H981*4/12</f>
        <v>2.606666667</v>
      </c>
      <c r="I973" s="6">
        <f t="shared" si="1"/>
        <v>257.9950193</v>
      </c>
      <c r="J973" s="6">
        <f t="shared" si="2"/>
        <v>18.19576637</v>
      </c>
      <c r="K973" s="8">
        <f t="shared" si="11"/>
        <v>18703.31973</v>
      </c>
      <c r="L973" s="6">
        <f t="shared" si="12"/>
        <v>32.43078568</v>
      </c>
      <c r="M973" s="8">
        <f t="shared" si="3"/>
        <v>2351.066137</v>
      </c>
      <c r="N973" s="29">
        <f t="shared" si="14"/>
        <v>11.86387541</v>
      </c>
      <c r="O973" s="9"/>
      <c r="P973" s="10">
        <f t="shared" si="15"/>
        <v>15.20066724</v>
      </c>
      <c r="Q973" s="10"/>
      <c r="R973" s="31">
        <f t="shared" si="16"/>
        <v>0.1186814441</v>
      </c>
      <c r="S973" s="7">
        <f t="shared" si="4"/>
        <v>1.001372294</v>
      </c>
      <c r="T973" s="7">
        <f t="shared" si="13"/>
        <v>10.58143399</v>
      </c>
      <c r="U973" s="13">
        <f t="shared" si="5"/>
        <v>0.1510477161</v>
      </c>
      <c r="V973" s="13">
        <f t="shared" si="6"/>
        <v>0.008781651377</v>
      </c>
      <c r="W973" s="13">
        <f t="shared" si="7"/>
        <v>0.1422660647</v>
      </c>
      <c r="X973" s="13">
        <f t="shared" si="8"/>
        <v>-0.001230716949</v>
      </c>
      <c r="Y973" s="14"/>
      <c r="Z973" s="30"/>
      <c r="AA973" s="30"/>
    </row>
    <row r="974" ht="12.75" customHeight="1">
      <c r="A974" s="4">
        <v>1951.06</v>
      </c>
      <c r="B974" s="5">
        <v>21.55</v>
      </c>
      <c r="C974" s="6">
        <v>1.56</v>
      </c>
      <c r="D974" s="6">
        <f t="shared" si="9"/>
        <v>1.18</v>
      </c>
      <c r="E974" s="5">
        <v>2.72</v>
      </c>
      <c r="F974" s="5">
        <v>25.9</v>
      </c>
      <c r="G974" s="6">
        <f t="shared" si="10"/>
        <v>1951.458333</v>
      </c>
      <c r="H974" s="7">
        <f>H969*7/12+H981*5/12</f>
        <v>2.615833333</v>
      </c>
      <c r="I974" s="6">
        <f t="shared" si="1"/>
        <v>253.5245174</v>
      </c>
      <c r="J974" s="6">
        <f t="shared" si="2"/>
        <v>18.35258687</v>
      </c>
      <c r="K974" s="8">
        <f t="shared" si="11"/>
        <v>18490.10359</v>
      </c>
      <c r="L974" s="6">
        <f t="shared" si="12"/>
        <v>31.99938224</v>
      </c>
      <c r="M974" s="8">
        <f t="shared" si="3"/>
        <v>2333.785696</v>
      </c>
      <c r="N974" s="29">
        <f t="shared" si="14"/>
        <v>11.61566486</v>
      </c>
      <c r="O974" s="9"/>
      <c r="P974" s="10">
        <f t="shared" si="15"/>
        <v>14.88442919</v>
      </c>
      <c r="Q974" s="10"/>
      <c r="R974" s="31">
        <f t="shared" si="16"/>
        <v>0.1182065888</v>
      </c>
      <c r="S974" s="7">
        <f t="shared" si="4"/>
        <v>1.001380283</v>
      </c>
      <c r="T974" s="7">
        <f t="shared" si="13"/>
        <v>10.59595483</v>
      </c>
      <c r="U974" s="13">
        <f t="shared" si="5"/>
        <v>0.1511173123</v>
      </c>
      <c r="V974" s="13">
        <f t="shared" si="6"/>
        <v>0.007540126701</v>
      </c>
      <c r="W974" s="13">
        <f t="shared" si="7"/>
        <v>0.1435771856</v>
      </c>
      <c r="X974" s="13">
        <f t="shared" si="8"/>
        <v>-0.0001428094365</v>
      </c>
      <c r="Y974" s="14"/>
      <c r="Z974" s="30"/>
      <c r="AA974" s="30"/>
    </row>
    <row r="975" ht="12.75" customHeight="1">
      <c r="A975" s="4">
        <v>1951.07</v>
      </c>
      <c r="B975" s="5">
        <v>21.93</v>
      </c>
      <c r="C975" s="6">
        <v>1.54667</v>
      </c>
      <c r="D975" s="6">
        <f t="shared" si="9"/>
        <v>1.92667</v>
      </c>
      <c r="E975" s="5">
        <v>2.65</v>
      </c>
      <c r="F975" s="5">
        <v>25.9</v>
      </c>
      <c r="G975" s="6">
        <f t="shared" si="10"/>
        <v>1951.541667</v>
      </c>
      <c r="H975" s="7">
        <f>H969*6/12+H981*6/12</f>
        <v>2.625</v>
      </c>
      <c r="I975" s="6">
        <f t="shared" si="1"/>
        <v>257.9950193</v>
      </c>
      <c r="J975" s="6">
        <f t="shared" si="2"/>
        <v>18.19576637</v>
      </c>
      <c r="K975" s="8">
        <f t="shared" si="11"/>
        <v>18926.7353</v>
      </c>
      <c r="L975" s="6">
        <f t="shared" si="12"/>
        <v>31.17586873</v>
      </c>
      <c r="M975" s="8">
        <f t="shared" si="3"/>
        <v>2287.088397</v>
      </c>
      <c r="N975" s="29">
        <f t="shared" si="14"/>
        <v>11.77819009</v>
      </c>
      <c r="O975" s="9"/>
      <c r="P975" s="10">
        <f t="shared" si="15"/>
        <v>15.0935627</v>
      </c>
      <c r="Q975" s="10"/>
      <c r="R975" s="31">
        <f t="shared" si="16"/>
        <v>0.1169269721</v>
      </c>
      <c r="S975" s="7">
        <f t="shared" si="4"/>
        <v>1.001388272</v>
      </c>
      <c r="T975" s="7">
        <f t="shared" si="13"/>
        <v>10.61058024</v>
      </c>
      <c r="U975" s="13">
        <f t="shared" si="5"/>
        <v>0.1476347307</v>
      </c>
      <c r="V975" s="13">
        <f t="shared" si="6"/>
        <v>0.006722619629</v>
      </c>
      <c r="W975" s="13">
        <f t="shared" si="7"/>
        <v>0.1409121111</v>
      </c>
      <c r="X975" s="13">
        <f t="shared" si="8"/>
        <v>-0.0007930563048</v>
      </c>
      <c r="Y975" s="14"/>
      <c r="Z975" s="30"/>
      <c r="AA975" s="30"/>
    </row>
    <row r="976" ht="12.75" customHeight="1">
      <c r="A976" s="4">
        <v>1951.08</v>
      </c>
      <c r="B976" s="5">
        <v>22.89</v>
      </c>
      <c r="C976" s="6">
        <v>1.53333</v>
      </c>
      <c r="D976" s="6">
        <f t="shared" si="9"/>
        <v>2.49333</v>
      </c>
      <c r="E976" s="5">
        <v>2.58</v>
      </c>
      <c r="F976" s="5">
        <v>25.9</v>
      </c>
      <c r="G976" s="6">
        <f t="shared" si="10"/>
        <v>1951.625</v>
      </c>
      <c r="H976" s="7">
        <f>H969*5/12+H981*7/12</f>
        <v>2.634166667</v>
      </c>
      <c r="I976" s="6">
        <f t="shared" si="1"/>
        <v>269.2889189</v>
      </c>
      <c r="J976" s="6">
        <f t="shared" si="2"/>
        <v>18.03882822</v>
      </c>
      <c r="K976" s="8">
        <f t="shared" si="11"/>
        <v>19865.54409</v>
      </c>
      <c r="L976" s="6">
        <f t="shared" si="12"/>
        <v>30.35235521</v>
      </c>
      <c r="M976" s="8">
        <f t="shared" si="3"/>
        <v>2239.104577</v>
      </c>
      <c r="N976" s="29">
        <f t="shared" si="14"/>
        <v>12.25698908</v>
      </c>
      <c r="O976" s="9"/>
      <c r="P976" s="10">
        <f t="shared" si="15"/>
        <v>15.70390873</v>
      </c>
      <c r="Q976" s="10"/>
      <c r="R976" s="31">
        <f t="shared" si="16"/>
        <v>0.1120895662</v>
      </c>
      <c r="S976" s="7">
        <f t="shared" si="4"/>
        <v>1.00139626</v>
      </c>
      <c r="T976" s="7">
        <f t="shared" si="13"/>
        <v>10.62531061</v>
      </c>
      <c r="U976" s="13">
        <f t="shared" si="5"/>
        <v>0.1467865904</v>
      </c>
      <c r="V976" s="13">
        <f t="shared" si="6"/>
        <v>0.006260156155</v>
      </c>
      <c r="W976" s="13">
        <f t="shared" si="7"/>
        <v>0.1405264343</v>
      </c>
      <c r="X976" s="13">
        <f t="shared" si="8"/>
        <v>0.0006849207877</v>
      </c>
      <c r="Y976" s="14"/>
      <c r="Z976" s="30"/>
      <c r="AA976" s="30"/>
    </row>
    <row r="977" ht="12.75" customHeight="1">
      <c r="A977" s="4">
        <v>1951.09</v>
      </c>
      <c r="B977" s="5">
        <v>23.48</v>
      </c>
      <c r="C977" s="6">
        <v>1.52</v>
      </c>
      <c r="D977" s="6">
        <f t="shared" si="9"/>
        <v>2.11</v>
      </c>
      <c r="E977" s="5">
        <v>2.51</v>
      </c>
      <c r="F977" s="5">
        <v>26.1</v>
      </c>
      <c r="G977" s="6">
        <f t="shared" si="10"/>
        <v>1951.708333</v>
      </c>
      <c r="H977" s="7">
        <f>H969*4/12+H981*8/12</f>
        <v>2.643333333</v>
      </c>
      <c r="I977" s="6">
        <f t="shared" si="1"/>
        <v>274.1132567</v>
      </c>
      <c r="J977" s="6">
        <f t="shared" si="2"/>
        <v>17.74498084</v>
      </c>
      <c r="K977" s="8">
        <f t="shared" si="11"/>
        <v>20330.52511</v>
      </c>
      <c r="L977" s="6">
        <f t="shared" si="12"/>
        <v>29.30256705</v>
      </c>
      <c r="M977" s="8">
        <f t="shared" si="3"/>
        <v>2173.322744</v>
      </c>
      <c r="N977" s="29">
        <f t="shared" si="14"/>
        <v>12.44495316</v>
      </c>
      <c r="O977" s="9"/>
      <c r="P977" s="10">
        <f t="shared" si="15"/>
        <v>15.93952556</v>
      </c>
      <c r="Q977" s="10"/>
      <c r="R977" s="31">
        <f t="shared" si="16"/>
        <v>0.1101696347</v>
      </c>
      <c r="S977" s="7">
        <f t="shared" si="4"/>
        <v>1.001404248</v>
      </c>
      <c r="T977" s="7">
        <f t="shared" si="13"/>
        <v>10.55861262</v>
      </c>
      <c r="U977" s="13">
        <f t="shared" si="5"/>
        <v>0.1431342704</v>
      </c>
      <c r="V977" s="13">
        <f t="shared" si="6"/>
        <v>0.007387829892</v>
      </c>
      <c r="W977" s="13">
        <f t="shared" si="7"/>
        <v>0.1357464405</v>
      </c>
      <c r="X977" s="13">
        <f t="shared" si="8"/>
        <v>0.0006805250753</v>
      </c>
      <c r="Y977" s="14"/>
      <c r="Z977" s="30"/>
      <c r="AA977" s="30"/>
    </row>
    <row r="978" ht="12.75" customHeight="1">
      <c r="A978" s="4">
        <v>1951.1</v>
      </c>
      <c r="B978" s="5">
        <v>23.36</v>
      </c>
      <c r="C978" s="6">
        <v>1.48333</v>
      </c>
      <c r="D978" s="6">
        <f t="shared" si="9"/>
        <v>1.36333</v>
      </c>
      <c r="E978" s="5">
        <v>2.48667</v>
      </c>
      <c r="F978" s="5">
        <v>26.2</v>
      </c>
      <c r="G978" s="6">
        <f t="shared" si="10"/>
        <v>1951.791667</v>
      </c>
      <c r="H978" s="7">
        <f>H969*3/12+H981*9/12</f>
        <v>2.6525</v>
      </c>
      <c r="I978" s="6">
        <f t="shared" si="1"/>
        <v>271.6714504</v>
      </c>
      <c r="J978" s="6">
        <f t="shared" si="2"/>
        <v>17.25078821</v>
      </c>
      <c r="K978" s="8">
        <f t="shared" si="11"/>
        <v>20256.04225</v>
      </c>
      <c r="L978" s="6">
        <f t="shared" si="12"/>
        <v>28.91940263</v>
      </c>
      <c r="M978" s="8">
        <f t="shared" si="3"/>
        <v>2156.253964</v>
      </c>
      <c r="N978" s="29">
        <f t="shared" si="14"/>
        <v>12.3094579</v>
      </c>
      <c r="O978" s="9"/>
      <c r="P978" s="10">
        <f t="shared" si="15"/>
        <v>15.76062184</v>
      </c>
      <c r="Q978" s="10"/>
      <c r="R978" s="31">
        <f t="shared" si="16"/>
        <v>0.1099770143</v>
      </c>
      <c r="S978" s="7">
        <f t="shared" si="4"/>
        <v>1.001412237</v>
      </c>
      <c r="T978" s="7">
        <f t="shared" si="13"/>
        <v>10.53308289</v>
      </c>
      <c r="U978" s="13">
        <f t="shared" si="5"/>
        <v>0.1450833571</v>
      </c>
      <c r="V978" s="13">
        <f t="shared" si="6"/>
        <v>0.008458953272</v>
      </c>
      <c r="W978" s="13">
        <f t="shared" si="7"/>
        <v>0.1366244038</v>
      </c>
      <c r="X978" s="13">
        <f t="shared" si="8"/>
        <v>0.00002145377795</v>
      </c>
      <c r="Y978" s="14"/>
      <c r="Z978" s="30"/>
      <c r="AA978" s="30"/>
    </row>
    <row r="979" ht="12.75" customHeight="1">
      <c r="A979" s="4">
        <v>1951.11</v>
      </c>
      <c r="B979" s="5">
        <v>22.71</v>
      </c>
      <c r="C979" s="6">
        <v>1.44667</v>
      </c>
      <c r="D979" s="6">
        <f t="shared" si="9"/>
        <v>0.79667</v>
      </c>
      <c r="E979" s="5">
        <v>2.46333</v>
      </c>
      <c r="F979" s="5">
        <v>26.4</v>
      </c>
      <c r="G979" s="6">
        <f t="shared" si="10"/>
        <v>1951.875</v>
      </c>
      <c r="H979" s="7">
        <f>H969*2/12+H981*10/12</f>
        <v>2.661666667</v>
      </c>
      <c r="I979" s="6">
        <f t="shared" si="1"/>
        <v>262.11125</v>
      </c>
      <c r="J979" s="6">
        <f t="shared" si="2"/>
        <v>16.69698292</v>
      </c>
      <c r="K979" s="8">
        <f t="shared" si="11"/>
        <v>19646.97105</v>
      </c>
      <c r="L979" s="6">
        <f t="shared" si="12"/>
        <v>28.43093375</v>
      </c>
      <c r="M979" s="8">
        <f t="shared" si="3"/>
        <v>2131.086446</v>
      </c>
      <c r="N979" s="29">
        <f t="shared" si="14"/>
        <v>11.85203062</v>
      </c>
      <c r="O979" s="9"/>
      <c r="P979" s="10">
        <f t="shared" si="15"/>
        <v>15.17174362</v>
      </c>
      <c r="Q979" s="10"/>
      <c r="R979" s="31">
        <f t="shared" si="16"/>
        <v>0.1131357504</v>
      </c>
      <c r="S979" s="7">
        <f t="shared" si="4"/>
        <v>1.001420224</v>
      </c>
      <c r="T979" s="7">
        <f t="shared" si="13"/>
        <v>10.46804933</v>
      </c>
      <c r="U979" s="13">
        <f t="shared" si="5"/>
        <v>0.1539541816</v>
      </c>
      <c r="V979" s="13">
        <f t="shared" si="6"/>
        <v>0.009247789289</v>
      </c>
      <c r="W979" s="13">
        <f t="shared" si="7"/>
        <v>0.1447063923</v>
      </c>
      <c r="X979" s="13">
        <f t="shared" si="8"/>
        <v>-0.0007936521235</v>
      </c>
      <c r="Y979" s="14"/>
      <c r="Z979" s="30"/>
      <c r="AA979" s="30"/>
    </row>
    <row r="980" ht="12.75" customHeight="1">
      <c r="A980" s="4">
        <v>1951.12</v>
      </c>
      <c r="B980" s="5">
        <v>23.41</v>
      </c>
      <c r="C980" s="6">
        <v>1.41</v>
      </c>
      <c r="D980" s="6">
        <f t="shared" si="9"/>
        <v>2.11</v>
      </c>
      <c r="E980" s="5">
        <v>2.44</v>
      </c>
      <c r="F980" s="5">
        <v>26.5</v>
      </c>
      <c r="G980" s="6">
        <f t="shared" si="10"/>
        <v>1951.958333</v>
      </c>
      <c r="H980" s="7">
        <f>H969*1/12+H981*11/12</f>
        <v>2.670833333</v>
      </c>
      <c r="I980" s="6">
        <f t="shared" si="1"/>
        <v>269.1708302</v>
      </c>
      <c r="J980" s="6">
        <f t="shared" si="2"/>
        <v>16.21233962</v>
      </c>
      <c r="K980" s="8">
        <f t="shared" si="11"/>
        <v>20277.40176</v>
      </c>
      <c r="L980" s="6">
        <f t="shared" si="12"/>
        <v>28.05539623</v>
      </c>
      <c r="M980" s="8">
        <f t="shared" si="3"/>
        <v>2113.492537</v>
      </c>
      <c r="N980" s="29">
        <f t="shared" si="14"/>
        <v>12.14707257</v>
      </c>
      <c r="O980" s="9"/>
      <c r="P980" s="10">
        <f t="shared" si="15"/>
        <v>15.54332133</v>
      </c>
      <c r="Q980" s="10"/>
      <c r="R980" s="31">
        <f t="shared" si="16"/>
        <v>0.1107106707</v>
      </c>
      <c r="S980" s="7">
        <f t="shared" si="4"/>
        <v>1.001428212</v>
      </c>
      <c r="T980" s="7">
        <f t="shared" si="13"/>
        <v>10.44335813</v>
      </c>
      <c r="U980" s="13">
        <f t="shared" si="5"/>
        <v>0.1516488428</v>
      </c>
      <c r="V980" s="13">
        <f t="shared" si="6"/>
        <v>0.008828135504</v>
      </c>
      <c r="W980" s="13">
        <f t="shared" si="7"/>
        <v>0.1428207073</v>
      </c>
      <c r="X980" s="13">
        <f t="shared" si="8"/>
        <v>0.00003256950179</v>
      </c>
      <c r="Y980" s="14"/>
      <c r="Z980" s="30"/>
      <c r="AA980" s="30"/>
    </row>
    <row r="981" ht="12.75" customHeight="1">
      <c r="A981" s="4">
        <v>1952.01</v>
      </c>
      <c r="B981" s="5">
        <v>24.19</v>
      </c>
      <c r="C981" s="6">
        <v>1.41333</v>
      </c>
      <c r="D981" s="6">
        <f t="shared" si="9"/>
        <v>2.19333</v>
      </c>
      <c r="E981" s="5">
        <v>2.42667</v>
      </c>
      <c r="F981" s="5">
        <v>26.5</v>
      </c>
      <c r="G981" s="6">
        <f t="shared" si="10"/>
        <v>1952.041667</v>
      </c>
      <c r="H981" s="7">
        <v>2.68</v>
      </c>
      <c r="I981" s="6">
        <f t="shared" si="1"/>
        <v>278.1393585</v>
      </c>
      <c r="J981" s="6">
        <f t="shared" si="2"/>
        <v>16.25062834</v>
      </c>
      <c r="K981" s="8">
        <f t="shared" si="11"/>
        <v>21055.04358</v>
      </c>
      <c r="L981" s="6">
        <f t="shared" si="12"/>
        <v>27.90212638</v>
      </c>
      <c r="M981" s="8">
        <f t="shared" si="3"/>
        <v>2112.180348</v>
      </c>
      <c r="N981" s="29">
        <f t="shared" si="14"/>
        <v>12.52705975</v>
      </c>
      <c r="O981" s="9"/>
      <c r="P981" s="10">
        <f t="shared" si="15"/>
        <v>16.02245009</v>
      </c>
      <c r="Q981" s="10"/>
      <c r="R981" s="31">
        <f t="shared" si="16"/>
        <v>0.1067699964</v>
      </c>
      <c r="S981" s="7">
        <f t="shared" si="4"/>
        <v>1.001146506</v>
      </c>
      <c r="T981" s="7">
        <f t="shared" si="13"/>
        <v>10.45827346</v>
      </c>
      <c r="U981" s="13">
        <f t="shared" si="5"/>
        <v>0.143258828</v>
      </c>
      <c r="V981" s="13">
        <f t="shared" si="6"/>
        <v>0.008860992534</v>
      </c>
      <c r="W981" s="13">
        <f t="shared" si="7"/>
        <v>0.1343978355</v>
      </c>
      <c r="X981" s="13">
        <f t="shared" si="8"/>
        <v>0.0005497451389</v>
      </c>
      <c r="Y981" s="14"/>
      <c r="Z981" s="30"/>
      <c r="AA981" s="30"/>
    </row>
    <row r="982" ht="12.75" customHeight="1">
      <c r="A982" s="4">
        <v>1952.02</v>
      </c>
      <c r="B982" s="5">
        <v>23.75</v>
      </c>
      <c r="C982" s="6">
        <v>1.41667</v>
      </c>
      <c r="D982" s="6">
        <f t="shared" si="9"/>
        <v>0.97667</v>
      </c>
      <c r="E982" s="5">
        <v>2.41333</v>
      </c>
      <c r="F982" s="5">
        <v>26.3</v>
      </c>
      <c r="G982" s="6">
        <f t="shared" si="10"/>
        <v>1952.125</v>
      </c>
      <c r="H982" s="7">
        <f>H981*11/12+H993*1/12</f>
        <v>2.6925</v>
      </c>
      <c r="I982" s="6">
        <f t="shared" si="1"/>
        <v>275.1568441</v>
      </c>
      <c r="J982" s="6">
        <f t="shared" si="2"/>
        <v>16.412903</v>
      </c>
      <c r="K982" s="8">
        <f t="shared" si="11"/>
        <v>20932.80592</v>
      </c>
      <c r="L982" s="6">
        <f t="shared" si="12"/>
        <v>27.95975859</v>
      </c>
      <c r="M982" s="8">
        <f t="shared" si="3"/>
        <v>2127.063938</v>
      </c>
      <c r="N982" s="29">
        <f t="shared" si="14"/>
        <v>12.36411935</v>
      </c>
      <c r="O982" s="9"/>
      <c r="P982" s="10">
        <f t="shared" si="15"/>
        <v>15.81103635</v>
      </c>
      <c r="Q982" s="10"/>
      <c r="R982" s="31">
        <f t="shared" si="16"/>
        <v>0.1062306802</v>
      </c>
      <c r="S982" s="7">
        <f t="shared" si="4"/>
        <v>1.00115757</v>
      </c>
      <c r="T982" s="7">
        <f t="shared" si="13"/>
        <v>10.54988571</v>
      </c>
      <c r="U982" s="13">
        <f t="shared" si="5"/>
        <v>0.1457100358</v>
      </c>
      <c r="V982" s="13">
        <f t="shared" si="6"/>
        <v>0.008315584001</v>
      </c>
      <c r="W982" s="13">
        <f t="shared" si="7"/>
        <v>0.1373944518</v>
      </c>
      <c r="X982" s="13">
        <f t="shared" si="8"/>
        <v>0.001116171486</v>
      </c>
      <c r="Y982" s="14"/>
      <c r="Z982" s="30"/>
      <c r="AA982" s="30"/>
    </row>
    <row r="983" ht="12.75" customHeight="1">
      <c r="A983" s="4">
        <v>1952.03</v>
      </c>
      <c r="B983" s="5">
        <v>23.81</v>
      </c>
      <c r="C983" s="6">
        <v>1.42</v>
      </c>
      <c r="D983" s="6">
        <f t="shared" si="9"/>
        <v>1.48</v>
      </c>
      <c r="E983" s="5">
        <v>2.4</v>
      </c>
      <c r="F983" s="5">
        <v>26.3</v>
      </c>
      <c r="G983" s="6">
        <f t="shared" si="10"/>
        <v>1952.208333</v>
      </c>
      <c r="H983" s="7">
        <f>H981*10/12+H993*2/12</f>
        <v>2.705</v>
      </c>
      <c r="I983" s="6">
        <f t="shared" si="1"/>
        <v>275.8519772</v>
      </c>
      <c r="J983" s="6">
        <f t="shared" si="2"/>
        <v>16.45148289</v>
      </c>
      <c r="K983" s="8">
        <f t="shared" si="11"/>
        <v>21089.98559</v>
      </c>
      <c r="L983" s="6">
        <f t="shared" si="12"/>
        <v>27.80532319</v>
      </c>
      <c r="M983" s="8">
        <f t="shared" si="3"/>
        <v>2125.828031</v>
      </c>
      <c r="N983" s="29">
        <f t="shared" si="14"/>
        <v>12.36233909</v>
      </c>
      <c r="O983" s="9"/>
      <c r="P983" s="10">
        <f t="shared" si="15"/>
        <v>15.80751037</v>
      </c>
      <c r="Q983" s="10"/>
      <c r="R983" s="31">
        <f t="shared" si="16"/>
        <v>0.1047945238</v>
      </c>
      <c r="S983" s="7">
        <f t="shared" si="4"/>
        <v>1.001168634</v>
      </c>
      <c r="T983" s="7">
        <f t="shared" si="13"/>
        <v>10.56209794</v>
      </c>
      <c r="U983" s="13">
        <f t="shared" si="5"/>
        <v>0.1452439733</v>
      </c>
      <c r="V983" s="13">
        <f t="shared" si="6"/>
        <v>0.009441037105</v>
      </c>
      <c r="W983" s="13">
        <f t="shared" si="7"/>
        <v>0.1358029362</v>
      </c>
      <c r="X983" s="13">
        <f t="shared" si="8"/>
        <v>0.0009467394391</v>
      </c>
      <c r="Y983" s="14"/>
      <c r="Z983" s="30"/>
      <c r="AA983" s="30"/>
    </row>
    <row r="984" ht="12.75" customHeight="1">
      <c r="A984" s="4">
        <v>1952.04</v>
      </c>
      <c r="B984" s="5">
        <v>23.74</v>
      </c>
      <c r="C984" s="6">
        <v>1.43</v>
      </c>
      <c r="D984" s="6">
        <f t="shared" si="9"/>
        <v>1.36</v>
      </c>
      <c r="E984" s="5">
        <v>2.38</v>
      </c>
      <c r="F984" s="5">
        <v>26.4</v>
      </c>
      <c r="G984" s="6">
        <f t="shared" si="10"/>
        <v>1952.291667</v>
      </c>
      <c r="H984" s="7">
        <f>H981*9/12+H993*3/12</f>
        <v>2.7175</v>
      </c>
      <c r="I984" s="6">
        <f t="shared" si="1"/>
        <v>273.9991667</v>
      </c>
      <c r="J984" s="6">
        <f t="shared" si="2"/>
        <v>16.50458333</v>
      </c>
      <c r="K984" s="8">
        <f t="shared" si="11"/>
        <v>21053.48427</v>
      </c>
      <c r="L984" s="6">
        <f t="shared" si="12"/>
        <v>27.46916667</v>
      </c>
      <c r="M984" s="8">
        <f t="shared" si="3"/>
        <v>2110.669442</v>
      </c>
      <c r="N984" s="29">
        <f t="shared" si="14"/>
        <v>12.24272868</v>
      </c>
      <c r="O984" s="9"/>
      <c r="P984" s="10">
        <f t="shared" si="15"/>
        <v>15.65639861</v>
      </c>
      <c r="Q984" s="10"/>
      <c r="R984" s="31">
        <f t="shared" si="16"/>
        <v>0.105203894</v>
      </c>
      <c r="S984" s="7">
        <f t="shared" si="4"/>
        <v>1.001179697</v>
      </c>
      <c r="T984" s="7">
        <f t="shared" si="13"/>
        <v>10.53438647</v>
      </c>
      <c r="U984" s="13">
        <f t="shared" si="5"/>
        <v>0.1416457694</v>
      </c>
      <c r="V984" s="13">
        <f t="shared" si="6"/>
        <v>0.01044504503</v>
      </c>
      <c r="W984" s="13">
        <f t="shared" si="7"/>
        <v>0.1312007243</v>
      </c>
      <c r="X984" s="13">
        <f t="shared" si="8"/>
        <v>-0.00004466590072</v>
      </c>
      <c r="Y984" s="14"/>
      <c r="Z984" s="30"/>
      <c r="AA984" s="30"/>
    </row>
    <row r="985" ht="12.75" customHeight="1">
      <c r="A985" s="4">
        <v>1952.05</v>
      </c>
      <c r="B985" s="5">
        <v>23.73</v>
      </c>
      <c r="C985" s="6">
        <v>1.44</v>
      </c>
      <c r="D985" s="6">
        <f t="shared" si="9"/>
        <v>1.43</v>
      </c>
      <c r="E985" s="5">
        <v>2.36</v>
      </c>
      <c r="F985" s="5">
        <v>26.4</v>
      </c>
      <c r="G985" s="6">
        <f t="shared" si="10"/>
        <v>1952.375</v>
      </c>
      <c r="H985" s="7">
        <f>H981*8/12+H993*4/12</f>
        <v>2.73</v>
      </c>
      <c r="I985" s="6">
        <f t="shared" si="1"/>
        <v>273.88375</v>
      </c>
      <c r="J985" s="6">
        <f t="shared" si="2"/>
        <v>16.62</v>
      </c>
      <c r="K985" s="8">
        <f t="shared" si="11"/>
        <v>21151.03621</v>
      </c>
      <c r="L985" s="6">
        <f t="shared" si="12"/>
        <v>27.23833333</v>
      </c>
      <c r="M985" s="8">
        <f t="shared" si="3"/>
        <v>2103.516455</v>
      </c>
      <c r="N985" s="29">
        <f t="shared" si="14"/>
        <v>12.20047876</v>
      </c>
      <c r="O985" s="9"/>
      <c r="P985" s="10">
        <f t="shared" si="15"/>
        <v>15.60649704</v>
      </c>
      <c r="Q985" s="10"/>
      <c r="R985" s="31">
        <f t="shared" si="16"/>
        <v>0.1040653797</v>
      </c>
      <c r="S985" s="7">
        <f t="shared" si="4"/>
        <v>1.00119076</v>
      </c>
      <c r="T985" s="7">
        <f t="shared" si="13"/>
        <v>10.54681385</v>
      </c>
      <c r="U985" s="13">
        <f t="shared" si="5"/>
        <v>0.1326422761</v>
      </c>
      <c r="V985" s="13">
        <f t="shared" si="6"/>
        <v>0.01039991259</v>
      </c>
      <c r="W985" s="13">
        <f t="shared" si="7"/>
        <v>0.1222423635</v>
      </c>
      <c r="X985" s="13">
        <f t="shared" si="8"/>
        <v>-0.0001248704149</v>
      </c>
      <c r="Y985" s="14"/>
      <c r="Z985" s="30"/>
      <c r="AA985" s="30"/>
    </row>
    <row r="986" ht="12.75" customHeight="1">
      <c r="A986" s="4">
        <v>1952.06</v>
      </c>
      <c r="B986" s="5">
        <v>24.38</v>
      </c>
      <c r="C986" s="6">
        <v>1.45</v>
      </c>
      <c r="D986" s="6">
        <f t="shared" si="9"/>
        <v>2.1</v>
      </c>
      <c r="E986" s="5">
        <v>2.34</v>
      </c>
      <c r="F986" s="5">
        <v>26.5</v>
      </c>
      <c r="G986" s="6">
        <f t="shared" si="10"/>
        <v>1952.458333</v>
      </c>
      <c r="H986" s="7">
        <f>H981*7/12+H993*5/12</f>
        <v>2.7425</v>
      </c>
      <c r="I986" s="6">
        <f t="shared" si="1"/>
        <v>280.324</v>
      </c>
      <c r="J986" s="6">
        <f t="shared" si="2"/>
        <v>16.67226415</v>
      </c>
      <c r="K986" s="8">
        <f t="shared" si="11"/>
        <v>21755.68788</v>
      </c>
      <c r="L986" s="6">
        <f t="shared" si="12"/>
        <v>26.90558491</v>
      </c>
      <c r="M986" s="8">
        <f t="shared" si="3"/>
        <v>2088.117705</v>
      </c>
      <c r="N986" s="29">
        <f t="shared" si="14"/>
        <v>12.44788158</v>
      </c>
      <c r="O986" s="9"/>
      <c r="P986" s="10">
        <f t="shared" si="15"/>
        <v>15.92730256</v>
      </c>
      <c r="Q986" s="10"/>
      <c r="R986" s="31">
        <f t="shared" si="16"/>
        <v>0.1027081621</v>
      </c>
      <c r="S986" s="7">
        <f t="shared" si="4"/>
        <v>1.001201822</v>
      </c>
      <c r="T986" s="7">
        <f t="shared" si="13"/>
        <v>10.51952588</v>
      </c>
      <c r="U986" s="13">
        <f t="shared" si="5"/>
        <v>0.1158509998</v>
      </c>
      <c r="V986" s="13">
        <f t="shared" si="6"/>
        <v>0.01065577225</v>
      </c>
      <c r="W986" s="13">
        <f t="shared" si="7"/>
        <v>0.1051952275</v>
      </c>
      <c r="X986" s="13">
        <f t="shared" si="8"/>
        <v>-0.0006124142523</v>
      </c>
      <c r="Y986" s="14"/>
      <c r="Z986" s="30"/>
      <c r="AA986" s="30"/>
    </row>
    <row r="987" ht="12.75" customHeight="1">
      <c r="A987" s="4">
        <v>1952.07</v>
      </c>
      <c r="B987" s="5">
        <v>25.08</v>
      </c>
      <c r="C987" s="6">
        <v>1.45</v>
      </c>
      <c r="D987" s="6">
        <f t="shared" si="9"/>
        <v>2.15</v>
      </c>
      <c r="E987" s="5">
        <v>2.34667</v>
      </c>
      <c r="F987" s="5">
        <v>26.7</v>
      </c>
      <c r="G987" s="6">
        <f t="shared" si="10"/>
        <v>1952.541667</v>
      </c>
      <c r="H987" s="7">
        <f>H981*6/12+H993*6/12</f>
        <v>2.755</v>
      </c>
      <c r="I987" s="6">
        <f t="shared" si="1"/>
        <v>286.2125843</v>
      </c>
      <c r="J987" s="6">
        <f t="shared" si="2"/>
        <v>16.54737828</v>
      </c>
      <c r="K987" s="8">
        <f t="shared" si="11"/>
        <v>22319.71439</v>
      </c>
      <c r="L987" s="6">
        <f t="shared" si="12"/>
        <v>26.78016288</v>
      </c>
      <c r="M987" s="8">
        <f t="shared" si="3"/>
        <v>2088.397296</v>
      </c>
      <c r="N987" s="29">
        <f t="shared" si="14"/>
        <v>12.66911289</v>
      </c>
      <c r="O987" s="9"/>
      <c r="P987" s="10">
        <f t="shared" si="15"/>
        <v>16.21404352</v>
      </c>
      <c r="Q987" s="10"/>
      <c r="R987" s="31">
        <f t="shared" si="16"/>
        <v>0.1013275881</v>
      </c>
      <c r="S987" s="7">
        <f t="shared" si="4"/>
        <v>1.001212884</v>
      </c>
      <c r="T987" s="7">
        <f t="shared" si="13"/>
        <v>10.45327583</v>
      </c>
      <c r="U987" s="13">
        <f t="shared" si="5"/>
        <v>0.1156189016</v>
      </c>
      <c r="V987" s="13">
        <f t="shared" si="6"/>
        <v>0.01046245489</v>
      </c>
      <c r="W987" s="13">
        <f t="shared" si="7"/>
        <v>0.1051564467</v>
      </c>
      <c r="X987" s="13">
        <f t="shared" si="8"/>
        <v>0.0004568598042</v>
      </c>
      <c r="Y987" s="14"/>
      <c r="Z987" s="30"/>
      <c r="AA987" s="30"/>
    </row>
    <row r="988" ht="12.75" customHeight="1">
      <c r="A988" s="4">
        <v>1952.08</v>
      </c>
      <c r="B988" s="5">
        <v>25.18</v>
      </c>
      <c r="C988" s="6">
        <v>1.45</v>
      </c>
      <c r="D988" s="6">
        <f t="shared" si="9"/>
        <v>1.55</v>
      </c>
      <c r="E988" s="5">
        <v>2.35333</v>
      </c>
      <c r="F988" s="5">
        <v>26.7</v>
      </c>
      <c r="G988" s="6">
        <f t="shared" si="10"/>
        <v>1952.625</v>
      </c>
      <c r="H988" s="7">
        <f>H981*5/12+H993*7/12</f>
        <v>2.7675</v>
      </c>
      <c r="I988" s="6">
        <f t="shared" si="1"/>
        <v>287.3537828</v>
      </c>
      <c r="J988" s="6">
        <f t="shared" si="2"/>
        <v>16.54737828</v>
      </c>
      <c r="K988" s="8">
        <f t="shared" si="11"/>
        <v>22516.24298</v>
      </c>
      <c r="L988" s="6">
        <f t="shared" si="12"/>
        <v>26.8561667</v>
      </c>
      <c r="M988" s="8">
        <f t="shared" si="3"/>
        <v>2104.374507</v>
      </c>
      <c r="N988" s="29">
        <f t="shared" si="14"/>
        <v>12.67837824</v>
      </c>
      <c r="O988" s="9"/>
      <c r="P988" s="10">
        <f t="shared" si="15"/>
        <v>16.23037154</v>
      </c>
      <c r="Q988" s="10"/>
      <c r="R988" s="31">
        <f t="shared" si="16"/>
        <v>0.1005068318</v>
      </c>
      <c r="S988" s="7">
        <f t="shared" si="4"/>
        <v>1.001223945</v>
      </c>
      <c r="T988" s="7">
        <f t="shared" si="13"/>
        <v>10.46595444</v>
      </c>
      <c r="U988" s="13">
        <f t="shared" si="5"/>
        <v>0.1179669855</v>
      </c>
      <c r="V988" s="13">
        <f t="shared" si="6"/>
        <v>0.01092409457</v>
      </c>
      <c r="W988" s="13">
        <f t="shared" si="7"/>
        <v>0.1070428909</v>
      </c>
      <c r="X988" s="13">
        <f t="shared" si="8"/>
        <v>0.0002088200304</v>
      </c>
      <c r="Y988" s="14"/>
      <c r="Z988" s="30"/>
      <c r="AA988" s="30"/>
    </row>
    <row r="989" ht="12.75" customHeight="1">
      <c r="A989" s="4">
        <v>1952.09</v>
      </c>
      <c r="B989" s="5">
        <v>24.78</v>
      </c>
      <c r="C989" s="6">
        <v>1.45</v>
      </c>
      <c r="D989" s="6">
        <f t="shared" si="9"/>
        <v>1.05</v>
      </c>
      <c r="E989" s="5">
        <v>2.36</v>
      </c>
      <c r="F989" s="5">
        <v>26.7</v>
      </c>
      <c r="G989" s="6">
        <f t="shared" si="10"/>
        <v>1952.708333</v>
      </c>
      <c r="H989" s="7">
        <f>H981*4/12+H993*8/12</f>
        <v>2.78</v>
      </c>
      <c r="I989" s="6">
        <f t="shared" si="1"/>
        <v>282.7889888</v>
      </c>
      <c r="J989" s="6">
        <f t="shared" si="2"/>
        <v>16.54737828</v>
      </c>
      <c r="K989" s="8">
        <f t="shared" si="11"/>
        <v>22266.60897</v>
      </c>
      <c r="L989" s="6">
        <f t="shared" si="12"/>
        <v>26.93228464</v>
      </c>
      <c r="M989" s="8">
        <f t="shared" si="3"/>
        <v>2120.629425</v>
      </c>
      <c r="N989" s="29">
        <f t="shared" si="14"/>
        <v>12.43467802</v>
      </c>
      <c r="O989" s="9"/>
      <c r="P989" s="10">
        <f t="shared" si="15"/>
        <v>15.9247462</v>
      </c>
      <c r="Q989" s="10"/>
      <c r="R989" s="31">
        <f t="shared" si="16"/>
        <v>0.1019276474</v>
      </c>
      <c r="S989" s="7">
        <f t="shared" si="4"/>
        <v>1.001235005</v>
      </c>
      <c r="T989" s="7">
        <f t="shared" si="13"/>
        <v>10.47876419</v>
      </c>
      <c r="U989" s="13">
        <f t="shared" si="5"/>
        <v>0.1181807999</v>
      </c>
      <c r="V989" s="13">
        <f t="shared" si="6"/>
        <v>0.01080209213</v>
      </c>
      <c r="W989" s="13">
        <f t="shared" si="7"/>
        <v>0.1073787078</v>
      </c>
      <c r="X989" s="13">
        <f t="shared" si="8"/>
        <v>0.000615777756</v>
      </c>
      <c r="Y989" s="14"/>
      <c r="Z989" s="30"/>
      <c r="AA989" s="30"/>
    </row>
    <row r="990" ht="12.75" customHeight="1">
      <c r="A990" s="4">
        <v>1952.1</v>
      </c>
      <c r="B990" s="5">
        <v>24.26</v>
      </c>
      <c r="C990" s="6">
        <v>1.43667</v>
      </c>
      <c r="D990" s="6">
        <f t="shared" si="9"/>
        <v>0.91667</v>
      </c>
      <c r="E990" s="5">
        <v>2.37333</v>
      </c>
      <c r="F990" s="5">
        <v>26.7</v>
      </c>
      <c r="G990" s="6">
        <f t="shared" si="10"/>
        <v>1952.791667</v>
      </c>
      <c r="H990" s="7">
        <f>H981*3/12+H993*9/12</f>
        <v>2.7925</v>
      </c>
      <c r="I990" s="6">
        <f t="shared" si="1"/>
        <v>276.8547566</v>
      </c>
      <c r="J990" s="6">
        <f t="shared" si="2"/>
        <v>16.39525652</v>
      </c>
      <c r="K990" s="8">
        <f t="shared" si="11"/>
        <v>21906.9309</v>
      </c>
      <c r="L990" s="6">
        <f t="shared" si="12"/>
        <v>27.0844064</v>
      </c>
      <c r="M990" s="8">
        <f t="shared" si="3"/>
        <v>2143.131752</v>
      </c>
      <c r="N990" s="29">
        <f t="shared" si="14"/>
        <v>12.13118356</v>
      </c>
      <c r="O990" s="9"/>
      <c r="P990" s="10">
        <f t="shared" si="15"/>
        <v>15.54369575</v>
      </c>
      <c r="Q990" s="10"/>
      <c r="R990" s="31">
        <f t="shared" si="16"/>
        <v>0.1025510984</v>
      </c>
      <c r="S990" s="7">
        <f t="shared" si="4"/>
        <v>1.001246065</v>
      </c>
      <c r="T990" s="7">
        <f t="shared" si="13"/>
        <v>10.49170552</v>
      </c>
      <c r="U990" s="13">
        <f t="shared" si="5"/>
        <v>0.1167650406</v>
      </c>
      <c r="V990" s="13">
        <f t="shared" si="6"/>
        <v>0.01142452158</v>
      </c>
      <c r="W990" s="13">
        <f t="shared" si="7"/>
        <v>0.1053405191</v>
      </c>
      <c r="X990" s="13">
        <f t="shared" si="8"/>
        <v>0.0002842299523</v>
      </c>
      <c r="Y990" s="14"/>
      <c r="Z990" s="30"/>
      <c r="AA990" s="30"/>
    </row>
    <row r="991" ht="12.75" customHeight="1">
      <c r="A991" s="4">
        <v>1952.11</v>
      </c>
      <c r="B991" s="5">
        <v>25.03</v>
      </c>
      <c r="C991" s="6">
        <v>1.42333</v>
      </c>
      <c r="D991" s="6">
        <f t="shared" si="9"/>
        <v>2.19333</v>
      </c>
      <c r="E991" s="5">
        <v>2.38667</v>
      </c>
      <c r="F991" s="5">
        <v>26.7</v>
      </c>
      <c r="G991" s="6">
        <f t="shared" si="10"/>
        <v>1952.875</v>
      </c>
      <c r="H991" s="7">
        <f>H981*2/12+H993*10/12</f>
        <v>2.805</v>
      </c>
      <c r="I991" s="6">
        <f t="shared" si="1"/>
        <v>285.641985</v>
      </c>
      <c r="J991" s="6">
        <f t="shared" si="2"/>
        <v>16.24302064</v>
      </c>
      <c r="K991" s="8">
        <f t="shared" si="11"/>
        <v>22709.352</v>
      </c>
      <c r="L991" s="6">
        <f t="shared" si="12"/>
        <v>27.23664228</v>
      </c>
      <c r="M991" s="8">
        <f t="shared" si="3"/>
        <v>2165.390697</v>
      </c>
      <c r="N991" s="29">
        <f t="shared" si="14"/>
        <v>12.47346977</v>
      </c>
      <c r="O991" s="9"/>
      <c r="P991" s="10">
        <f t="shared" si="15"/>
        <v>15.98644036</v>
      </c>
      <c r="Q991" s="10"/>
      <c r="R991" s="31">
        <f t="shared" si="16"/>
        <v>0.09953855242</v>
      </c>
      <c r="S991" s="7">
        <f t="shared" si="4"/>
        <v>1.001257125</v>
      </c>
      <c r="T991" s="7">
        <f t="shared" si="13"/>
        <v>10.50477887</v>
      </c>
      <c r="U991" s="13">
        <f t="shared" si="5"/>
        <v>0.1205218194</v>
      </c>
      <c r="V991" s="13">
        <f t="shared" si="6"/>
        <v>0.01171199872</v>
      </c>
      <c r="W991" s="13">
        <f t="shared" si="7"/>
        <v>0.1088098206</v>
      </c>
      <c r="X991" s="13">
        <f t="shared" si="8"/>
        <v>0.0006916356737</v>
      </c>
      <c r="Y991" s="14"/>
      <c r="Z991" s="30"/>
      <c r="AA991" s="30"/>
    </row>
    <row r="992" ht="12.75" customHeight="1">
      <c r="A992" s="4">
        <v>1952.12</v>
      </c>
      <c r="B992" s="5">
        <v>26.04</v>
      </c>
      <c r="C992" s="6">
        <v>1.41</v>
      </c>
      <c r="D992" s="6">
        <f t="shared" si="9"/>
        <v>2.42</v>
      </c>
      <c r="E992" s="5">
        <v>2.4</v>
      </c>
      <c r="F992" s="5">
        <v>26.7</v>
      </c>
      <c r="G992" s="6">
        <f t="shared" si="10"/>
        <v>1952.958333</v>
      </c>
      <c r="H992" s="7">
        <f>H981*1/12+H993*11/12</f>
        <v>2.8175</v>
      </c>
      <c r="I992" s="6">
        <f t="shared" si="1"/>
        <v>297.1680899</v>
      </c>
      <c r="J992" s="6">
        <f t="shared" si="2"/>
        <v>16.09089888</v>
      </c>
      <c r="K992" s="8">
        <f t="shared" si="11"/>
        <v>23732.31622</v>
      </c>
      <c r="L992" s="6">
        <f t="shared" si="12"/>
        <v>27.38876404</v>
      </c>
      <c r="M992" s="8">
        <f t="shared" si="3"/>
        <v>2187.310251</v>
      </c>
      <c r="N992" s="29">
        <f t="shared" si="14"/>
        <v>12.93396431</v>
      </c>
      <c r="O992" s="9"/>
      <c r="P992" s="10">
        <f t="shared" si="15"/>
        <v>16.57651945</v>
      </c>
      <c r="Q992" s="10"/>
      <c r="R992" s="31">
        <f t="shared" si="16"/>
        <v>0.09593778274</v>
      </c>
      <c r="S992" s="7">
        <f t="shared" si="4"/>
        <v>1.001268184</v>
      </c>
      <c r="T992" s="7">
        <f t="shared" si="13"/>
        <v>10.51798469</v>
      </c>
      <c r="U992" s="13">
        <f t="shared" si="5"/>
        <v>0.1206520136</v>
      </c>
      <c r="V992" s="13">
        <f t="shared" si="6"/>
        <v>0.01241173483</v>
      </c>
      <c r="W992" s="13">
        <f t="shared" si="7"/>
        <v>0.1082402787</v>
      </c>
      <c r="X992" s="13">
        <f t="shared" si="8"/>
        <v>0.0004406150285</v>
      </c>
      <c r="Y992" s="14"/>
      <c r="Z992" s="30"/>
      <c r="AA992" s="30"/>
    </row>
    <row r="993" ht="12.75" customHeight="1">
      <c r="A993" s="4">
        <v>1953.01</v>
      </c>
      <c r="B993" s="5">
        <v>26.18</v>
      </c>
      <c r="C993" s="6">
        <v>1.41</v>
      </c>
      <c r="D993" s="6">
        <f t="shared" si="9"/>
        <v>1.55</v>
      </c>
      <c r="E993" s="5">
        <v>2.41</v>
      </c>
      <c r="F993" s="5">
        <v>26.6</v>
      </c>
      <c r="G993" s="6">
        <f t="shared" si="10"/>
        <v>1953.041667</v>
      </c>
      <c r="H993" s="7">
        <v>2.83</v>
      </c>
      <c r="I993" s="6">
        <f t="shared" si="1"/>
        <v>299.8889474</v>
      </c>
      <c r="J993" s="6">
        <f t="shared" si="2"/>
        <v>16.15139098</v>
      </c>
      <c r="K993" s="8">
        <f t="shared" si="11"/>
        <v>24057.09788</v>
      </c>
      <c r="L993" s="6">
        <f t="shared" si="12"/>
        <v>27.6062782</v>
      </c>
      <c r="M993" s="8">
        <f t="shared" si="3"/>
        <v>2214.576237</v>
      </c>
      <c r="N993" s="29">
        <f t="shared" si="14"/>
        <v>13.01077345</v>
      </c>
      <c r="O993" s="9"/>
      <c r="P993" s="10">
        <f t="shared" si="15"/>
        <v>16.67380118</v>
      </c>
      <c r="Q993" s="10"/>
      <c r="R993" s="31">
        <f t="shared" si="16"/>
        <v>0.09496362745</v>
      </c>
      <c r="S993" s="7">
        <f t="shared" si="4"/>
        <v>1.004881209</v>
      </c>
      <c r="T993" s="7">
        <f t="shared" si="13"/>
        <v>10.57091487</v>
      </c>
      <c r="U993" s="13">
        <f t="shared" si="5"/>
        <v>0.1236870893</v>
      </c>
      <c r="V993" s="13">
        <f t="shared" si="6"/>
        <v>0.01247783029</v>
      </c>
      <c r="W993" s="13">
        <f t="shared" si="7"/>
        <v>0.111209259</v>
      </c>
      <c r="X993" s="13">
        <f t="shared" si="8"/>
        <v>-0.0009067314876</v>
      </c>
      <c r="Y993" s="14"/>
      <c r="Z993" s="30"/>
      <c r="AA993" s="30"/>
    </row>
    <row r="994" ht="12.75" customHeight="1">
      <c r="A994" s="4">
        <v>1953.02</v>
      </c>
      <c r="B994" s="5">
        <v>25.86</v>
      </c>
      <c r="C994" s="6">
        <v>1.41</v>
      </c>
      <c r="D994" s="6">
        <f t="shared" si="9"/>
        <v>1.09</v>
      </c>
      <c r="E994" s="5">
        <v>2.42</v>
      </c>
      <c r="F994" s="5">
        <v>26.5</v>
      </c>
      <c r="G994" s="6">
        <f t="shared" si="10"/>
        <v>1953.125</v>
      </c>
      <c r="H994" s="7">
        <v>2.8008333333333333</v>
      </c>
      <c r="I994" s="6">
        <f t="shared" si="1"/>
        <v>297.3412075</v>
      </c>
      <c r="J994" s="6">
        <f t="shared" si="2"/>
        <v>16.21233962</v>
      </c>
      <c r="K994" s="8">
        <f t="shared" si="11"/>
        <v>23961.09765</v>
      </c>
      <c r="L994" s="6">
        <f t="shared" si="12"/>
        <v>27.82543396</v>
      </c>
      <c r="M994" s="8">
        <f t="shared" si="3"/>
        <v>2242.299162</v>
      </c>
      <c r="N994" s="29">
        <f t="shared" si="14"/>
        <v>12.85934688</v>
      </c>
      <c r="O994" s="9"/>
      <c r="P994" s="10">
        <f t="shared" si="15"/>
        <v>16.47904862</v>
      </c>
      <c r="Q994" s="10"/>
      <c r="R994" s="31">
        <f t="shared" si="16"/>
        <v>0.09576630755</v>
      </c>
      <c r="S994" s="7">
        <f t="shared" si="4"/>
        <v>1.004860409</v>
      </c>
      <c r="T994" s="7">
        <f t="shared" si="13"/>
        <v>10.66259867</v>
      </c>
      <c r="U994" s="13">
        <f t="shared" si="5"/>
        <v>0.1259182819</v>
      </c>
      <c r="V994" s="13">
        <f t="shared" si="6"/>
        <v>0.01117885425</v>
      </c>
      <c r="W994" s="13">
        <f t="shared" si="7"/>
        <v>0.1147394276</v>
      </c>
      <c r="X994" s="13">
        <f t="shared" si="8"/>
        <v>-0.0002404834014</v>
      </c>
      <c r="Y994" s="14"/>
      <c r="Z994" s="30"/>
      <c r="AA994" s="30"/>
    </row>
    <row r="995" ht="12.75" customHeight="1">
      <c r="A995" s="4">
        <v>1953.03</v>
      </c>
      <c r="B995" s="5">
        <v>25.99</v>
      </c>
      <c r="C995" s="6">
        <v>1.41</v>
      </c>
      <c r="D995" s="6">
        <f t="shared" si="9"/>
        <v>1.54</v>
      </c>
      <c r="E995" s="5">
        <v>2.43</v>
      </c>
      <c r="F995" s="5">
        <v>26.6</v>
      </c>
      <c r="G995" s="6">
        <f t="shared" si="10"/>
        <v>1953.208333</v>
      </c>
      <c r="H995" s="7">
        <v>2.7716666666666665</v>
      </c>
      <c r="I995" s="6">
        <f t="shared" si="1"/>
        <v>297.7125188</v>
      </c>
      <c r="J995" s="6">
        <f t="shared" si="2"/>
        <v>16.15139098</v>
      </c>
      <c r="K995" s="8">
        <f t="shared" si="11"/>
        <v>24099.48226</v>
      </c>
      <c r="L995" s="6">
        <f t="shared" si="12"/>
        <v>27.83537594</v>
      </c>
      <c r="M995" s="8">
        <f t="shared" si="3"/>
        <v>2253.241319</v>
      </c>
      <c r="N995" s="29">
        <f t="shared" si="14"/>
        <v>12.83481934</v>
      </c>
      <c r="O995" s="9"/>
      <c r="P995" s="10">
        <f t="shared" si="15"/>
        <v>16.44606383</v>
      </c>
      <c r="Q995" s="10"/>
      <c r="R995" s="31">
        <f t="shared" si="16"/>
        <v>0.09476102638</v>
      </c>
      <c r="S995" s="7">
        <f t="shared" si="4"/>
        <v>0.9972709699</v>
      </c>
      <c r="T995" s="7">
        <f t="shared" si="13"/>
        <v>10.67414348</v>
      </c>
      <c r="U995" s="13">
        <f t="shared" si="5"/>
        <v>0.1247796583</v>
      </c>
      <c r="V995" s="13">
        <f t="shared" si="6"/>
        <v>0.010984452</v>
      </c>
      <c r="W995" s="13">
        <f t="shared" si="7"/>
        <v>0.1137952063</v>
      </c>
      <c r="X995" s="13">
        <f t="shared" si="8"/>
        <v>0.000273357994</v>
      </c>
      <c r="Y995" s="14"/>
      <c r="Z995" s="30"/>
      <c r="AA995" s="30"/>
    </row>
    <row r="996" ht="12.75" customHeight="1">
      <c r="A996" s="4">
        <v>1953.04</v>
      </c>
      <c r="B996" s="5">
        <v>24.71</v>
      </c>
      <c r="C996" s="6">
        <v>1.41333</v>
      </c>
      <c r="D996" s="6">
        <f t="shared" si="9"/>
        <v>0.13333</v>
      </c>
      <c r="E996" s="5">
        <v>2.45667</v>
      </c>
      <c r="F996" s="5">
        <v>26.6</v>
      </c>
      <c r="G996" s="6">
        <f t="shared" si="10"/>
        <v>1953.291667</v>
      </c>
      <c r="H996" s="7">
        <v>2.83</v>
      </c>
      <c r="I996" s="6">
        <f t="shared" si="1"/>
        <v>283.0502632</v>
      </c>
      <c r="J996" s="6">
        <f t="shared" si="2"/>
        <v>16.18953575</v>
      </c>
      <c r="K996" s="8">
        <f t="shared" si="11"/>
        <v>23021.80005</v>
      </c>
      <c r="L996" s="6">
        <f t="shared" si="12"/>
        <v>28.14087778</v>
      </c>
      <c r="M996" s="8">
        <f t="shared" si="3"/>
        <v>2288.829038</v>
      </c>
      <c r="N996" s="29">
        <f t="shared" si="14"/>
        <v>12.16390145</v>
      </c>
      <c r="O996" s="9"/>
      <c r="P996" s="10">
        <f t="shared" si="15"/>
        <v>15.58906838</v>
      </c>
      <c r="Q996" s="10"/>
      <c r="R996" s="31">
        <f t="shared" si="16"/>
        <v>0.09726819748</v>
      </c>
      <c r="S996" s="7">
        <f t="shared" si="4"/>
        <v>0.9835525101</v>
      </c>
      <c r="T996" s="7">
        <f t="shared" si="13"/>
        <v>10.64501342</v>
      </c>
      <c r="U996" s="13">
        <f t="shared" si="5"/>
        <v>0.1354423103</v>
      </c>
      <c r="V996" s="13">
        <f t="shared" si="6"/>
        <v>0.01126081268</v>
      </c>
      <c r="W996" s="13">
        <f t="shared" si="7"/>
        <v>0.1241814976</v>
      </c>
      <c r="X996" s="13">
        <f t="shared" si="8"/>
        <v>0.002317845968</v>
      </c>
      <c r="Y996" s="14"/>
      <c r="Z996" s="30"/>
      <c r="AA996" s="30"/>
    </row>
    <row r="997" ht="12.75" customHeight="1">
      <c r="A997" s="4">
        <v>1953.05</v>
      </c>
      <c r="B997" s="5">
        <v>24.84</v>
      </c>
      <c r="C997" s="6">
        <v>1.41667</v>
      </c>
      <c r="D997" s="6">
        <f t="shared" si="9"/>
        <v>1.54667</v>
      </c>
      <c r="E997" s="5">
        <v>2.48333</v>
      </c>
      <c r="F997" s="5">
        <v>26.7</v>
      </c>
      <c r="G997" s="6">
        <f t="shared" si="10"/>
        <v>1953.375</v>
      </c>
      <c r="H997" s="7">
        <v>3.05</v>
      </c>
      <c r="I997" s="6">
        <f t="shared" si="1"/>
        <v>283.4737079</v>
      </c>
      <c r="J997" s="6">
        <f t="shared" si="2"/>
        <v>16.16701682</v>
      </c>
      <c r="K997" s="8">
        <f t="shared" si="11"/>
        <v>23165.81904</v>
      </c>
      <c r="L997" s="6">
        <f t="shared" si="12"/>
        <v>28.33972476</v>
      </c>
      <c r="M997" s="8">
        <f t="shared" si="3"/>
        <v>2315.957061</v>
      </c>
      <c r="N997" s="29">
        <f t="shared" si="14"/>
        <v>12.14197079</v>
      </c>
      <c r="O997" s="9"/>
      <c r="P997" s="10">
        <f t="shared" si="15"/>
        <v>15.56320339</v>
      </c>
      <c r="Q997" s="10"/>
      <c r="R997" s="31">
        <f t="shared" si="16"/>
        <v>0.09501029524</v>
      </c>
      <c r="S997" s="7">
        <f t="shared" si="4"/>
        <v>0.9974273598</v>
      </c>
      <c r="T997" s="7">
        <f t="shared" si="13"/>
        <v>10.43071645</v>
      </c>
      <c r="U997" s="13">
        <f t="shared" si="5"/>
        <v>0.1372861108</v>
      </c>
      <c r="V997" s="13">
        <f t="shared" si="6"/>
        <v>0.01398517079</v>
      </c>
      <c r="W997" s="13">
        <f t="shared" si="7"/>
        <v>0.1233009401</v>
      </c>
      <c r="X997" s="13">
        <f t="shared" si="8"/>
        <v>0.00009424099978</v>
      </c>
      <c r="Y997" s="14"/>
      <c r="Z997" s="30"/>
      <c r="AA997" s="30"/>
    </row>
    <row r="998" ht="12.75" customHeight="1">
      <c r="A998" s="4">
        <v>1953.06</v>
      </c>
      <c r="B998" s="5">
        <v>23.95</v>
      </c>
      <c r="C998" s="6">
        <v>1.42</v>
      </c>
      <c r="D998" s="6">
        <f t="shared" si="9"/>
        <v>0.53</v>
      </c>
      <c r="E998" s="5">
        <v>2.51</v>
      </c>
      <c r="F998" s="5">
        <v>26.8</v>
      </c>
      <c r="G998" s="6">
        <f t="shared" si="10"/>
        <v>1953.458333</v>
      </c>
      <c r="H998" s="7">
        <v>3.11</v>
      </c>
      <c r="I998" s="6">
        <f t="shared" si="1"/>
        <v>272.2972015</v>
      </c>
      <c r="J998" s="6">
        <f t="shared" si="2"/>
        <v>16.14455224</v>
      </c>
      <c r="K998" s="8">
        <f t="shared" si="11"/>
        <v>22362.40728</v>
      </c>
      <c r="L998" s="6">
        <f t="shared" si="12"/>
        <v>28.53720149</v>
      </c>
      <c r="M998" s="8">
        <f t="shared" si="3"/>
        <v>2343.617632</v>
      </c>
      <c r="N998" s="29">
        <f t="shared" si="14"/>
        <v>11.62440789</v>
      </c>
      <c r="O998" s="9"/>
      <c r="P998" s="10">
        <f t="shared" si="15"/>
        <v>14.90452221</v>
      </c>
      <c r="Q998" s="10"/>
      <c r="R998" s="31">
        <f t="shared" si="16"/>
        <v>0.09846726592</v>
      </c>
      <c r="S998" s="7">
        <f t="shared" si="4"/>
        <v>1.018066089</v>
      </c>
      <c r="T998" s="7">
        <f t="shared" si="13"/>
        <v>10.36506151</v>
      </c>
      <c r="U998" s="13">
        <f t="shared" si="5"/>
        <v>0.1411830828</v>
      </c>
      <c r="V998" s="13">
        <f t="shared" si="6"/>
        <v>0.01412788529</v>
      </c>
      <c r="W998" s="13">
        <f t="shared" si="7"/>
        <v>0.1270551975</v>
      </c>
      <c r="X998" s="13">
        <f t="shared" si="8"/>
        <v>-0.001701592689</v>
      </c>
      <c r="Y998" s="14"/>
      <c r="Z998" s="30"/>
      <c r="AA998" s="30"/>
    </row>
    <row r="999" ht="12.75" customHeight="1">
      <c r="A999" s="4">
        <v>1953.07</v>
      </c>
      <c r="B999" s="5">
        <v>24.29</v>
      </c>
      <c r="C999" s="6">
        <v>1.42</v>
      </c>
      <c r="D999" s="6">
        <f t="shared" si="9"/>
        <v>1.76</v>
      </c>
      <c r="E999" s="5">
        <v>2.52333</v>
      </c>
      <c r="F999" s="5">
        <v>26.8</v>
      </c>
      <c r="G999" s="6">
        <f t="shared" si="10"/>
        <v>1953.541667</v>
      </c>
      <c r="H999" s="7">
        <v>2.93</v>
      </c>
      <c r="I999" s="6">
        <f t="shared" si="1"/>
        <v>276.1627985</v>
      </c>
      <c r="J999" s="6">
        <f t="shared" si="2"/>
        <v>16.14455224</v>
      </c>
      <c r="K999" s="8">
        <f t="shared" si="11"/>
        <v>22790.35871</v>
      </c>
      <c r="L999" s="6">
        <f t="shared" si="12"/>
        <v>28.68875563</v>
      </c>
      <c r="M999" s="8">
        <f t="shared" si="3"/>
        <v>2367.542027</v>
      </c>
      <c r="N999" s="29">
        <f t="shared" si="14"/>
        <v>11.75020165</v>
      </c>
      <c r="O999" s="9"/>
      <c r="P999" s="10">
        <f t="shared" si="15"/>
        <v>15.06912921</v>
      </c>
      <c r="Q999" s="10"/>
      <c r="R999" s="31">
        <f t="shared" si="16"/>
        <v>0.09994449233</v>
      </c>
      <c r="S999" s="7">
        <f t="shared" si="4"/>
        <v>1.000723918</v>
      </c>
      <c r="T999" s="7">
        <f t="shared" si="13"/>
        <v>10.55231763</v>
      </c>
      <c r="U999" s="13">
        <f t="shared" si="5"/>
        <v>0.1372517525</v>
      </c>
      <c r="V999" s="13">
        <f t="shared" si="6"/>
        <v>0.01207199559</v>
      </c>
      <c r="W999" s="13">
        <f t="shared" si="7"/>
        <v>0.1251797569</v>
      </c>
      <c r="X999" s="13">
        <f t="shared" si="8"/>
        <v>0.0004249852505</v>
      </c>
      <c r="Y999" s="14"/>
      <c r="Z999" s="30"/>
      <c r="AA999" s="30"/>
    </row>
    <row r="1000" ht="12.75" customHeight="1">
      <c r="A1000" s="4">
        <v>1953.08</v>
      </c>
      <c r="B1000" s="5">
        <v>24.39</v>
      </c>
      <c r="C1000" s="6">
        <v>1.42</v>
      </c>
      <c r="D1000" s="6">
        <f t="shared" si="9"/>
        <v>1.52</v>
      </c>
      <c r="E1000" s="5">
        <v>2.53667</v>
      </c>
      <c r="F1000" s="5">
        <v>26.9</v>
      </c>
      <c r="G1000" s="6">
        <f t="shared" si="10"/>
        <v>1953.625</v>
      </c>
      <c r="H1000" s="7">
        <v>2.95</v>
      </c>
      <c r="I1000" s="6">
        <f t="shared" si="1"/>
        <v>276.2688848</v>
      </c>
      <c r="J1000" s="6">
        <f t="shared" si="2"/>
        <v>16.08453532</v>
      </c>
      <c r="K1000" s="8">
        <f t="shared" si="11"/>
        <v>22909.72829</v>
      </c>
      <c r="L1000" s="6">
        <f t="shared" si="12"/>
        <v>28.73321</v>
      </c>
      <c r="M1000" s="8">
        <f t="shared" si="3"/>
        <v>2382.715066</v>
      </c>
      <c r="N1000" s="29">
        <f t="shared" si="14"/>
        <v>11.7150762</v>
      </c>
      <c r="O1000" s="9"/>
      <c r="P1000" s="10">
        <f t="shared" si="15"/>
        <v>15.02701905</v>
      </c>
      <c r="Q1000" s="10"/>
      <c r="R1000" s="31">
        <f t="shared" si="16"/>
        <v>0.100990824</v>
      </c>
      <c r="S1000" s="7">
        <f t="shared" si="4"/>
        <v>1.009355489</v>
      </c>
      <c r="T1000" s="7">
        <f t="shared" si="13"/>
        <v>10.52070031</v>
      </c>
      <c r="U1000" s="13">
        <f t="shared" si="5"/>
        <v>0.1400575075</v>
      </c>
      <c r="V1000" s="13">
        <f t="shared" si="6"/>
        <v>0.01287927769</v>
      </c>
      <c r="W1000" s="13">
        <f t="shared" si="7"/>
        <v>0.1271782298</v>
      </c>
      <c r="X1000" s="13">
        <f t="shared" si="8"/>
        <v>-0.001249158284</v>
      </c>
      <c r="Y1000" s="14"/>
      <c r="Z1000" s="30"/>
      <c r="AA1000" s="30"/>
    </row>
    <row r="1001" ht="12.75" customHeight="1">
      <c r="A1001" s="4">
        <v>1953.09</v>
      </c>
      <c r="B1001" s="5">
        <v>23.27</v>
      </c>
      <c r="C1001" s="6">
        <v>1.42</v>
      </c>
      <c r="D1001" s="6">
        <f t="shared" si="9"/>
        <v>0.3</v>
      </c>
      <c r="E1001" s="5">
        <v>2.55</v>
      </c>
      <c r="F1001" s="5">
        <v>26.9</v>
      </c>
      <c r="G1001" s="6">
        <f t="shared" si="10"/>
        <v>1953.708333</v>
      </c>
      <c r="H1001" s="7">
        <v>2.87</v>
      </c>
      <c r="I1001" s="6">
        <f t="shared" si="1"/>
        <v>263.5824907</v>
      </c>
      <c r="J1001" s="6">
        <f t="shared" si="2"/>
        <v>16.08453532</v>
      </c>
      <c r="K1001" s="8">
        <f t="shared" si="11"/>
        <v>21968.85453</v>
      </c>
      <c r="L1001" s="6">
        <f t="shared" si="12"/>
        <v>28.88420074</v>
      </c>
      <c r="M1001" s="8">
        <f t="shared" si="3"/>
        <v>2407.416375</v>
      </c>
      <c r="N1001" s="29">
        <f t="shared" si="14"/>
        <v>11.13934936</v>
      </c>
      <c r="O1001" s="9"/>
      <c r="P1001" s="10">
        <f t="shared" si="15"/>
        <v>14.29474795</v>
      </c>
      <c r="Q1001" s="10"/>
      <c r="R1001" s="31">
        <f t="shared" si="16"/>
        <v>0.1056003716</v>
      </c>
      <c r="S1001" s="7">
        <f t="shared" si="4"/>
        <v>1.020678701</v>
      </c>
      <c r="T1001" s="7">
        <f t="shared" si="13"/>
        <v>10.61912661</v>
      </c>
      <c r="U1001" s="13">
        <f t="shared" si="5"/>
        <v>0.1481193058</v>
      </c>
      <c r="V1001" s="13">
        <f t="shared" si="6"/>
        <v>0.01161403115</v>
      </c>
      <c r="W1001" s="13">
        <f t="shared" si="7"/>
        <v>0.1365052746</v>
      </c>
      <c r="X1001" s="13">
        <f t="shared" si="8"/>
        <v>-0.001948920748</v>
      </c>
      <c r="Y1001" s="14"/>
      <c r="Z1001" s="30"/>
      <c r="AA1001" s="30"/>
    </row>
    <row r="1002" ht="12.75" customHeight="1">
      <c r="A1002" s="4">
        <v>1953.1</v>
      </c>
      <c r="B1002" s="5">
        <v>23.97</v>
      </c>
      <c r="C1002" s="6">
        <v>1.43</v>
      </c>
      <c r="D1002" s="6">
        <f t="shared" si="9"/>
        <v>2.13</v>
      </c>
      <c r="E1002" s="5">
        <v>2.53667</v>
      </c>
      <c r="F1002" s="5">
        <v>27.0</v>
      </c>
      <c r="G1002" s="6">
        <f t="shared" si="10"/>
        <v>1953.791667</v>
      </c>
      <c r="H1002" s="7">
        <v>2.66</v>
      </c>
      <c r="I1002" s="6">
        <f t="shared" si="1"/>
        <v>270.5058889</v>
      </c>
      <c r="J1002" s="6">
        <f t="shared" si="2"/>
        <v>16.13781481</v>
      </c>
      <c r="K1002" s="8">
        <f t="shared" si="11"/>
        <v>22657.98693</v>
      </c>
      <c r="L1002" s="6">
        <f t="shared" si="12"/>
        <v>28.6267907</v>
      </c>
      <c r="M1002" s="8">
        <f t="shared" si="3"/>
        <v>2397.823768</v>
      </c>
      <c r="N1002" s="29">
        <f t="shared" si="14"/>
        <v>11.39193477</v>
      </c>
      <c r="O1002" s="9"/>
      <c r="P1002" s="10">
        <f t="shared" si="15"/>
        <v>14.6237989</v>
      </c>
      <c r="Q1002" s="10"/>
      <c r="R1002" s="31">
        <f t="shared" si="16"/>
        <v>0.1060975756</v>
      </c>
      <c r="S1002" s="7">
        <f t="shared" si="4"/>
        <v>1.000476705</v>
      </c>
      <c r="T1002" s="7">
        <f t="shared" si="13"/>
        <v>10.79857296</v>
      </c>
      <c r="U1002" s="13">
        <f t="shared" si="5"/>
        <v>0.1447801879</v>
      </c>
      <c r="V1002" s="13">
        <f t="shared" si="6"/>
        <v>0.009688773185</v>
      </c>
      <c r="W1002" s="13">
        <f t="shared" si="7"/>
        <v>0.1350914147</v>
      </c>
      <c r="X1002" s="13">
        <f t="shared" si="8"/>
        <v>0.0002132286779</v>
      </c>
      <c r="Y1002" s="14"/>
      <c r="Z1002" s="30"/>
      <c r="AA1002" s="30"/>
    </row>
    <row r="1003" ht="12.75" customHeight="1">
      <c r="A1003" s="4">
        <v>1953.11</v>
      </c>
      <c r="B1003" s="5">
        <v>24.5</v>
      </c>
      <c r="C1003" s="6">
        <v>1.44</v>
      </c>
      <c r="D1003" s="6">
        <f t="shared" si="9"/>
        <v>1.97</v>
      </c>
      <c r="E1003" s="5">
        <v>2.52333</v>
      </c>
      <c r="F1003" s="5">
        <v>26.9</v>
      </c>
      <c r="G1003" s="6">
        <f t="shared" si="10"/>
        <v>1953.875</v>
      </c>
      <c r="H1003" s="7">
        <v>2.68</v>
      </c>
      <c r="I1003" s="6">
        <f t="shared" si="1"/>
        <v>277.5148699</v>
      </c>
      <c r="J1003" s="6">
        <f t="shared" si="2"/>
        <v>16.31107807</v>
      </c>
      <c r="K1003" s="8">
        <f t="shared" si="11"/>
        <v>23358.9233</v>
      </c>
      <c r="L1003" s="6">
        <f t="shared" si="12"/>
        <v>28.58210599</v>
      </c>
      <c r="M1003" s="8">
        <f t="shared" si="3"/>
        <v>2405.807018</v>
      </c>
      <c r="N1003" s="29">
        <f t="shared" si="14"/>
        <v>11.64407027</v>
      </c>
      <c r="O1003" s="9"/>
      <c r="P1003" s="10">
        <f t="shared" si="15"/>
        <v>14.95306851</v>
      </c>
      <c r="Q1003" s="10"/>
      <c r="R1003" s="31">
        <f t="shared" si="16"/>
        <v>0.1036091438</v>
      </c>
      <c r="S1003" s="7">
        <f t="shared" si="4"/>
        <v>1.010096874</v>
      </c>
      <c r="T1003" s="7">
        <f t="shared" si="13"/>
        <v>10.84388323</v>
      </c>
      <c r="U1003" s="13">
        <f t="shared" si="5"/>
        <v>0.1409504086</v>
      </c>
      <c r="V1003" s="13">
        <f t="shared" si="6"/>
        <v>0.00952940438</v>
      </c>
      <c r="W1003" s="13">
        <f t="shared" si="7"/>
        <v>0.1314210042</v>
      </c>
      <c r="X1003" s="13">
        <f t="shared" si="8"/>
        <v>-0.000742614228</v>
      </c>
      <c r="Y1003" s="14"/>
      <c r="Z1003" s="30"/>
      <c r="AA1003" s="30"/>
    </row>
    <row r="1004" ht="12.75" customHeight="1">
      <c r="A1004" s="4">
        <v>1953.12</v>
      </c>
      <c r="B1004" s="5">
        <v>24.83</v>
      </c>
      <c r="C1004" s="6">
        <v>1.45</v>
      </c>
      <c r="D1004" s="6">
        <f t="shared" si="9"/>
        <v>1.78</v>
      </c>
      <c r="E1004" s="5">
        <v>2.51</v>
      </c>
      <c r="F1004" s="5">
        <v>26.9</v>
      </c>
      <c r="G1004" s="6">
        <f t="shared" si="10"/>
        <v>1953.958333</v>
      </c>
      <c r="H1004" s="7">
        <v>2.59</v>
      </c>
      <c r="I1004" s="6">
        <f t="shared" si="1"/>
        <v>281.2528253</v>
      </c>
      <c r="J1004" s="6">
        <f t="shared" si="2"/>
        <v>16.42434944</v>
      </c>
      <c r="K1004" s="8">
        <f t="shared" si="11"/>
        <v>23788.75927</v>
      </c>
      <c r="L1004" s="6">
        <f t="shared" si="12"/>
        <v>28.43111524</v>
      </c>
      <c r="M1004" s="8">
        <f t="shared" si="3"/>
        <v>2404.743688</v>
      </c>
      <c r="N1004" s="29">
        <f t="shared" si="14"/>
        <v>11.75444918</v>
      </c>
      <c r="O1004" s="9"/>
      <c r="P1004" s="10">
        <f t="shared" si="15"/>
        <v>15.10139526</v>
      </c>
      <c r="Q1004" s="10"/>
      <c r="R1004" s="31">
        <f t="shared" si="16"/>
        <v>0.1037026908</v>
      </c>
      <c r="S1004" s="7">
        <f t="shared" si="4"/>
        <v>1.011820022</v>
      </c>
      <c r="T1004" s="7">
        <f t="shared" si="13"/>
        <v>10.95337255</v>
      </c>
      <c r="U1004" s="13">
        <f t="shared" si="5"/>
        <v>0.1412016962</v>
      </c>
      <c r="V1004" s="13">
        <f t="shared" si="6"/>
        <v>0.008452771142</v>
      </c>
      <c r="W1004" s="13">
        <f t="shared" si="7"/>
        <v>0.132748925</v>
      </c>
      <c r="X1004" s="13">
        <f t="shared" si="8"/>
        <v>-0.001154662096</v>
      </c>
      <c r="Y1004" s="14"/>
      <c r="Z1004" s="30"/>
      <c r="AA1004" s="30"/>
    </row>
    <row r="1005" ht="12.75" customHeight="1">
      <c r="A1005" s="4">
        <v>1954.01</v>
      </c>
      <c r="B1005" s="5">
        <v>25.46</v>
      </c>
      <c r="C1005" s="6">
        <v>1.45667</v>
      </c>
      <c r="D1005" s="6">
        <f t="shared" si="9"/>
        <v>2.08667</v>
      </c>
      <c r="E1005" s="5">
        <v>2.52333</v>
      </c>
      <c r="F1005" s="5">
        <v>26.9</v>
      </c>
      <c r="G1005" s="6">
        <f t="shared" si="10"/>
        <v>1954.041667</v>
      </c>
      <c r="H1005" s="7">
        <v>2.48</v>
      </c>
      <c r="I1005" s="6">
        <f t="shared" si="1"/>
        <v>288.3889219</v>
      </c>
      <c r="J1005" s="6">
        <f t="shared" si="2"/>
        <v>16.49990145</v>
      </c>
      <c r="K1005" s="8">
        <f t="shared" si="11"/>
        <v>24508.6391</v>
      </c>
      <c r="L1005" s="6">
        <f t="shared" si="12"/>
        <v>28.58210599</v>
      </c>
      <c r="M1005" s="8">
        <f t="shared" si="3"/>
        <v>2429.041017</v>
      </c>
      <c r="N1005" s="29">
        <f t="shared" si="14"/>
        <v>12.00265055</v>
      </c>
      <c r="O1005" s="9"/>
      <c r="P1005" s="10">
        <f t="shared" si="15"/>
        <v>15.42706139</v>
      </c>
      <c r="Q1005" s="10"/>
      <c r="R1005" s="31">
        <f t="shared" si="16"/>
        <v>0.1030434523</v>
      </c>
      <c r="S1005" s="7">
        <f t="shared" si="4"/>
        <v>1.002945423</v>
      </c>
      <c r="T1005" s="7">
        <f t="shared" si="13"/>
        <v>11.08284165</v>
      </c>
      <c r="U1005" s="13">
        <f t="shared" si="5"/>
        <v>0.1415401128</v>
      </c>
      <c r="V1005" s="13">
        <f t="shared" si="6"/>
        <v>0.007288348951</v>
      </c>
      <c r="W1005" s="13">
        <f t="shared" si="7"/>
        <v>0.1342517639</v>
      </c>
      <c r="X1005" s="13">
        <f t="shared" si="8"/>
        <v>0.0002144804142</v>
      </c>
      <c r="Y1005" s="14"/>
      <c r="Z1005" s="30"/>
      <c r="AA1005" s="30"/>
    </row>
    <row r="1006" ht="12.75" customHeight="1">
      <c r="A1006" s="4">
        <v>1954.02</v>
      </c>
      <c r="B1006" s="5">
        <v>26.02</v>
      </c>
      <c r="C1006" s="6">
        <v>1.46333</v>
      </c>
      <c r="D1006" s="6">
        <f t="shared" si="9"/>
        <v>2.02333</v>
      </c>
      <c r="E1006" s="5">
        <v>2.53667</v>
      </c>
      <c r="F1006" s="5">
        <v>26.9</v>
      </c>
      <c r="G1006" s="6">
        <f t="shared" si="10"/>
        <v>1954.125</v>
      </c>
      <c r="H1006" s="7">
        <v>2.47</v>
      </c>
      <c r="I1006" s="6">
        <f t="shared" si="1"/>
        <v>294.732119</v>
      </c>
      <c r="J1006" s="6">
        <f t="shared" si="2"/>
        <v>16.57534019</v>
      </c>
      <c r="K1006" s="8">
        <f t="shared" si="11"/>
        <v>25165.10113</v>
      </c>
      <c r="L1006" s="6">
        <f t="shared" si="12"/>
        <v>28.73321</v>
      </c>
      <c r="M1006" s="8">
        <f t="shared" si="3"/>
        <v>2453.32656</v>
      </c>
      <c r="N1006" s="29">
        <f t="shared" si="14"/>
        <v>12.21505249</v>
      </c>
      <c r="O1006" s="9"/>
      <c r="P1006" s="10">
        <f t="shared" si="15"/>
        <v>15.70575537</v>
      </c>
      <c r="Q1006" s="10"/>
      <c r="R1006" s="31">
        <f t="shared" si="16"/>
        <v>0.1016947273</v>
      </c>
      <c r="S1006" s="7">
        <f t="shared" si="4"/>
        <v>1.010888108</v>
      </c>
      <c r="T1006" s="7">
        <f t="shared" si="13"/>
        <v>11.11548531</v>
      </c>
      <c r="U1006" s="13">
        <f t="shared" si="5"/>
        <v>0.1402025604</v>
      </c>
      <c r="V1006" s="13">
        <f t="shared" si="6"/>
        <v>0.007504392573</v>
      </c>
      <c r="W1006" s="13">
        <f t="shared" si="7"/>
        <v>0.1326981678</v>
      </c>
      <c r="X1006" s="13">
        <f t="shared" si="8"/>
        <v>-0.001302910547</v>
      </c>
      <c r="Y1006" s="14"/>
      <c r="Z1006" s="30"/>
      <c r="AA1006" s="30"/>
    </row>
    <row r="1007" ht="12.75" customHeight="1">
      <c r="A1007" s="4">
        <v>1954.03</v>
      </c>
      <c r="B1007" s="5">
        <v>26.57</v>
      </c>
      <c r="C1007" s="6">
        <v>1.47</v>
      </c>
      <c r="D1007" s="6">
        <f t="shared" si="9"/>
        <v>2.02</v>
      </c>
      <c r="E1007" s="5">
        <v>2.55</v>
      </c>
      <c r="F1007" s="5">
        <v>26.9</v>
      </c>
      <c r="G1007" s="6">
        <f t="shared" si="10"/>
        <v>1954.208333</v>
      </c>
      <c r="H1007" s="7">
        <v>2.37</v>
      </c>
      <c r="I1007" s="6">
        <f t="shared" si="1"/>
        <v>300.9620446</v>
      </c>
      <c r="J1007" s="6">
        <f t="shared" si="2"/>
        <v>16.65089219</v>
      </c>
      <c r="K1007" s="8">
        <f t="shared" si="11"/>
        <v>25815.50584</v>
      </c>
      <c r="L1007" s="6">
        <f t="shared" si="12"/>
        <v>28.88420074</v>
      </c>
      <c r="M1007" s="8">
        <f t="shared" si="3"/>
        <v>2477.589006</v>
      </c>
      <c r="N1007" s="29">
        <f t="shared" si="14"/>
        <v>12.4201053</v>
      </c>
      <c r="O1007" s="9"/>
      <c r="P1007" s="10">
        <f t="shared" si="15"/>
        <v>15.9740584</v>
      </c>
      <c r="Q1007" s="10"/>
      <c r="R1007" s="31">
        <f t="shared" si="16"/>
        <v>0.1013431368</v>
      </c>
      <c r="S1007" s="7">
        <f t="shared" si="4"/>
        <v>1.009065997</v>
      </c>
      <c r="T1007" s="7">
        <f t="shared" si="13"/>
        <v>11.23651191</v>
      </c>
      <c r="U1007" s="13">
        <f t="shared" si="5"/>
        <v>0.1396325199</v>
      </c>
      <c r="V1007" s="13">
        <f t="shared" si="6"/>
        <v>0.006191704473</v>
      </c>
      <c r="W1007" s="13">
        <f t="shared" si="7"/>
        <v>0.1334408154</v>
      </c>
      <c r="X1007" s="13">
        <f t="shared" si="8"/>
        <v>-0.0006318945316</v>
      </c>
      <c r="Y1007" s="14"/>
      <c r="Z1007" s="30"/>
      <c r="AA1007" s="30"/>
    </row>
    <row r="1008" ht="12.75" customHeight="1">
      <c r="A1008" s="4">
        <v>1954.04</v>
      </c>
      <c r="B1008" s="5">
        <v>27.63</v>
      </c>
      <c r="C1008" s="6">
        <v>1.46333</v>
      </c>
      <c r="D1008" s="6">
        <f t="shared" si="9"/>
        <v>2.52333</v>
      </c>
      <c r="E1008" s="5">
        <v>2.57333</v>
      </c>
      <c r="F1008" s="5">
        <v>26.8</v>
      </c>
      <c r="G1008" s="6">
        <f t="shared" si="10"/>
        <v>1954.291667</v>
      </c>
      <c r="H1008" s="7">
        <v>2.29</v>
      </c>
      <c r="I1008" s="6">
        <f t="shared" si="1"/>
        <v>314.1366045</v>
      </c>
      <c r="J1008" s="6">
        <f t="shared" si="2"/>
        <v>16.63718847</v>
      </c>
      <c r="K1008" s="8">
        <f t="shared" si="11"/>
        <v>27064.49849</v>
      </c>
      <c r="L1008" s="6">
        <f t="shared" si="12"/>
        <v>29.25722578</v>
      </c>
      <c r="M1008" s="8">
        <f t="shared" si="3"/>
        <v>2520.661813</v>
      </c>
      <c r="N1008" s="29">
        <f t="shared" si="14"/>
        <v>12.90786818</v>
      </c>
      <c r="O1008" s="9"/>
      <c r="P1008" s="10">
        <f t="shared" si="15"/>
        <v>16.60305929</v>
      </c>
      <c r="Q1008" s="10"/>
      <c r="R1008" s="31">
        <f t="shared" si="16"/>
        <v>0.0981135056</v>
      </c>
      <c r="S1008" s="7">
        <f t="shared" si="4"/>
        <v>0.9948445137</v>
      </c>
      <c r="T1008" s="7">
        <f t="shared" si="13"/>
        <v>11.38068949</v>
      </c>
      <c r="U1008" s="13">
        <f t="shared" si="5"/>
        <v>0.1361686524</v>
      </c>
      <c r="V1008" s="13">
        <f t="shared" si="6"/>
        <v>0.005181458023</v>
      </c>
      <c r="W1008" s="13">
        <f t="shared" si="7"/>
        <v>0.1309871944</v>
      </c>
      <c r="X1008" s="13">
        <f t="shared" si="8"/>
        <v>0.001111211606</v>
      </c>
      <c r="Y1008" s="14"/>
      <c r="Z1008" s="30"/>
      <c r="AA1008" s="30"/>
    </row>
    <row r="1009" ht="12.75" customHeight="1">
      <c r="A1009" s="4">
        <v>1954.05</v>
      </c>
      <c r="B1009" s="5">
        <v>28.73</v>
      </c>
      <c r="C1009" s="6">
        <v>1.45667</v>
      </c>
      <c r="D1009" s="6">
        <f t="shared" si="9"/>
        <v>2.55667</v>
      </c>
      <c r="E1009" s="5">
        <v>2.59667</v>
      </c>
      <c r="F1009" s="5">
        <v>26.9</v>
      </c>
      <c r="G1009" s="6">
        <f t="shared" si="10"/>
        <v>1954.375</v>
      </c>
      <c r="H1009" s="7">
        <v>2.37</v>
      </c>
      <c r="I1009" s="6">
        <f t="shared" si="1"/>
        <v>325.4286617</v>
      </c>
      <c r="J1009" s="6">
        <f t="shared" si="2"/>
        <v>16.49990145</v>
      </c>
      <c r="K1009" s="8">
        <f t="shared" si="11"/>
        <v>28155.83049</v>
      </c>
      <c r="L1009" s="6">
        <f t="shared" si="12"/>
        <v>29.41283825</v>
      </c>
      <c r="M1009" s="8">
        <f t="shared" si="3"/>
        <v>2544.775508</v>
      </c>
      <c r="N1009" s="29">
        <f t="shared" si="14"/>
        <v>13.31204224</v>
      </c>
      <c r="O1009" s="9"/>
      <c r="P1009" s="10">
        <f t="shared" si="15"/>
        <v>17.1213709</v>
      </c>
      <c r="Q1009" s="10"/>
      <c r="R1009" s="31">
        <f t="shared" si="16"/>
        <v>0.09535006165</v>
      </c>
      <c r="S1009" s="7">
        <f t="shared" si="4"/>
        <v>1.001092446</v>
      </c>
      <c r="T1009" s="7">
        <f t="shared" si="13"/>
        <v>11.27992722</v>
      </c>
      <c r="U1009" s="13">
        <f t="shared" si="5"/>
        <v>0.1330615438</v>
      </c>
      <c r="V1009" s="13">
        <f t="shared" si="6"/>
        <v>0.006673282821</v>
      </c>
      <c r="W1009" s="13">
        <f t="shared" si="7"/>
        <v>0.1263882609</v>
      </c>
      <c r="X1009" s="13">
        <f t="shared" si="8"/>
        <v>0.0004824953055</v>
      </c>
      <c r="Y1009" s="14"/>
      <c r="Z1009" s="30"/>
      <c r="AA1009" s="30"/>
    </row>
    <row r="1010" ht="12.75" customHeight="1">
      <c r="A1010" s="4">
        <v>1954.06</v>
      </c>
      <c r="B1010" s="5">
        <v>28.96</v>
      </c>
      <c r="C1010" s="6">
        <v>1.45</v>
      </c>
      <c r="D1010" s="6">
        <f t="shared" si="9"/>
        <v>1.68</v>
      </c>
      <c r="E1010" s="5">
        <v>2.62</v>
      </c>
      <c r="F1010" s="5">
        <v>26.9</v>
      </c>
      <c r="G1010" s="6">
        <f t="shared" si="10"/>
        <v>1954.458333</v>
      </c>
      <c r="H1010" s="7">
        <v>2.38</v>
      </c>
      <c r="I1010" s="6">
        <f t="shared" si="1"/>
        <v>328.0339033</v>
      </c>
      <c r="J1010" s="6">
        <f t="shared" si="2"/>
        <v>16.42434944</v>
      </c>
      <c r="K1010" s="8">
        <f t="shared" si="11"/>
        <v>28499.65241</v>
      </c>
      <c r="L1010" s="6">
        <f t="shared" si="12"/>
        <v>29.67710037</v>
      </c>
      <c r="M1010" s="8">
        <f t="shared" si="3"/>
        <v>2578.352532</v>
      </c>
      <c r="N1010" s="29">
        <f t="shared" si="14"/>
        <v>13.3578859</v>
      </c>
      <c r="O1010" s="9"/>
      <c r="P1010" s="10">
        <f t="shared" si="15"/>
        <v>17.1780435</v>
      </c>
      <c r="Q1010" s="10"/>
      <c r="R1010" s="31">
        <f t="shared" si="16"/>
        <v>0.0943975892</v>
      </c>
      <c r="S1010" s="7">
        <f t="shared" si="4"/>
        <v>1.009070926</v>
      </c>
      <c r="T1010" s="7">
        <f t="shared" si="13"/>
        <v>11.29224994</v>
      </c>
      <c r="U1010" s="13">
        <f t="shared" si="5"/>
        <v>0.1309261527</v>
      </c>
      <c r="V1010" s="13">
        <f t="shared" si="6"/>
        <v>0.006833635375</v>
      </c>
      <c r="W1010" s="13">
        <f t="shared" si="7"/>
        <v>0.1240925173</v>
      </c>
      <c r="X1010" s="13">
        <f t="shared" si="8"/>
        <v>-0.0007174782627</v>
      </c>
      <c r="Y1010" s="14"/>
      <c r="Z1010" s="30"/>
      <c r="AA1010" s="30"/>
    </row>
    <row r="1011" ht="12.75" customHeight="1">
      <c r="A1011" s="4">
        <v>1954.07</v>
      </c>
      <c r="B1011" s="5">
        <v>30.13</v>
      </c>
      <c r="C1011" s="6">
        <v>1.45667</v>
      </c>
      <c r="D1011" s="6">
        <f t="shared" si="9"/>
        <v>2.62667</v>
      </c>
      <c r="E1011" s="5">
        <v>2.62333</v>
      </c>
      <c r="F1011" s="5">
        <v>26.9</v>
      </c>
      <c r="G1011" s="6">
        <f t="shared" si="10"/>
        <v>1954.541667</v>
      </c>
      <c r="H1011" s="7">
        <v>2.3</v>
      </c>
      <c r="I1011" s="6">
        <f t="shared" si="1"/>
        <v>341.2866543</v>
      </c>
      <c r="J1011" s="6">
        <f t="shared" si="2"/>
        <v>16.49990145</v>
      </c>
      <c r="K1011" s="8">
        <f t="shared" si="11"/>
        <v>29770.51368</v>
      </c>
      <c r="L1011" s="6">
        <f t="shared" si="12"/>
        <v>29.71481974</v>
      </c>
      <c r="M1011" s="8">
        <f t="shared" si="3"/>
        <v>2592.030589</v>
      </c>
      <c r="N1011" s="29">
        <f t="shared" si="14"/>
        <v>13.83300956</v>
      </c>
      <c r="O1011" s="9"/>
      <c r="P1011" s="10">
        <f t="shared" si="15"/>
        <v>17.78428966</v>
      </c>
      <c r="Q1011" s="10"/>
      <c r="R1011" s="31">
        <f t="shared" si="16"/>
        <v>0.09203533309</v>
      </c>
      <c r="S1011" s="7">
        <f t="shared" si="4"/>
        <v>0.9966162599</v>
      </c>
      <c r="T1011" s="7">
        <f t="shared" si="13"/>
        <v>11.3946811</v>
      </c>
      <c r="U1011" s="13">
        <f t="shared" si="5"/>
        <v>0.130023897</v>
      </c>
      <c r="V1011" s="13">
        <f t="shared" si="6"/>
        <v>0.005787276631</v>
      </c>
      <c r="W1011" s="13">
        <f t="shared" si="7"/>
        <v>0.1242366204</v>
      </c>
      <c r="X1011" s="13">
        <f t="shared" si="8"/>
        <v>0.0006877426752</v>
      </c>
      <c r="Y1011" s="14"/>
      <c r="Z1011" s="30"/>
      <c r="AA1011" s="30"/>
    </row>
    <row r="1012" ht="12.75" customHeight="1">
      <c r="A1012" s="4">
        <v>1954.08</v>
      </c>
      <c r="B1012" s="5">
        <v>30.73</v>
      </c>
      <c r="C1012" s="6">
        <v>1.46333</v>
      </c>
      <c r="D1012" s="6">
        <f t="shared" si="9"/>
        <v>2.06333</v>
      </c>
      <c r="E1012" s="5">
        <v>2.62667</v>
      </c>
      <c r="F1012" s="5">
        <v>26.9</v>
      </c>
      <c r="G1012" s="6">
        <f t="shared" si="10"/>
        <v>1954.625</v>
      </c>
      <c r="H1012" s="7">
        <v>2.36</v>
      </c>
      <c r="I1012" s="6">
        <f t="shared" si="1"/>
        <v>348.0829368</v>
      </c>
      <c r="J1012" s="6">
        <f t="shared" si="2"/>
        <v>16.57534019</v>
      </c>
      <c r="K1012" s="8">
        <f t="shared" si="11"/>
        <v>30483.84421</v>
      </c>
      <c r="L1012" s="6">
        <f t="shared" si="12"/>
        <v>29.75265238</v>
      </c>
      <c r="M1012" s="8">
        <f t="shared" si="3"/>
        <v>2605.629647</v>
      </c>
      <c r="N1012" s="29">
        <f t="shared" si="14"/>
        <v>14.04211235</v>
      </c>
      <c r="O1012" s="9"/>
      <c r="P1012" s="10">
        <f t="shared" si="15"/>
        <v>18.0478773</v>
      </c>
      <c r="Q1012" s="10"/>
      <c r="R1012" s="31">
        <f t="shared" si="16"/>
        <v>0.09035884138</v>
      </c>
      <c r="S1012" s="7">
        <f t="shared" si="4"/>
        <v>1.000201559</v>
      </c>
      <c r="T1012" s="7">
        <f t="shared" si="13"/>
        <v>11.35612446</v>
      </c>
      <c r="U1012" s="13">
        <f t="shared" si="5"/>
        <v>0.1263268779</v>
      </c>
      <c r="V1012" s="13">
        <f t="shared" si="6"/>
        <v>0.006803199773</v>
      </c>
      <c r="W1012" s="13">
        <f t="shared" si="7"/>
        <v>0.1195236781</v>
      </c>
      <c r="X1012" s="13">
        <f t="shared" si="8"/>
        <v>0.0002476917485</v>
      </c>
      <c r="Y1012" s="14"/>
      <c r="Z1012" s="30"/>
      <c r="AA1012" s="30"/>
    </row>
    <row r="1013" ht="12.75" customHeight="1">
      <c r="A1013" s="4">
        <v>1954.09</v>
      </c>
      <c r="B1013" s="5">
        <v>31.45</v>
      </c>
      <c r="C1013" s="6">
        <v>1.47</v>
      </c>
      <c r="D1013" s="6">
        <f t="shared" si="9"/>
        <v>2.19</v>
      </c>
      <c r="E1013" s="5">
        <v>2.63</v>
      </c>
      <c r="F1013" s="5">
        <v>26.8</v>
      </c>
      <c r="G1013" s="6">
        <f t="shared" si="10"/>
        <v>1954.708333</v>
      </c>
      <c r="H1013" s="7">
        <v>2.38</v>
      </c>
      <c r="I1013" s="6">
        <f t="shared" si="1"/>
        <v>357.5677239</v>
      </c>
      <c r="J1013" s="6">
        <f t="shared" si="2"/>
        <v>16.71302239</v>
      </c>
      <c r="K1013" s="8">
        <f t="shared" si="11"/>
        <v>31436.45971</v>
      </c>
      <c r="L1013" s="6">
        <f t="shared" si="12"/>
        <v>29.90152985</v>
      </c>
      <c r="M1013" s="8">
        <f t="shared" si="3"/>
        <v>2628.867696</v>
      </c>
      <c r="N1013" s="29">
        <f t="shared" si="14"/>
        <v>14.35647414</v>
      </c>
      <c r="O1013" s="9"/>
      <c r="P1013" s="10">
        <f t="shared" si="15"/>
        <v>18.44576415</v>
      </c>
      <c r="Q1013" s="10"/>
      <c r="R1013" s="31">
        <f t="shared" si="16"/>
        <v>0.08821118277</v>
      </c>
      <c r="S1013" s="7">
        <f t="shared" si="4"/>
        <v>0.9975811271</v>
      </c>
      <c r="T1013" s="7">
        <f t="shared" si="13"/>
        <v>11.40079552</v>
      </c>
      <c r="U1013" s="13">
        <f t="shared" si="5"/>
        <v>0.1246939453</v>
      </c>
      <c r="V1013" s="13">
        <f t="shared" si="6"/>
        <v>0.006353420025</v>
      </c>
      <c r="W1013" s="13">
        <f t="shared" si="7"/>
        <v>0.1183405253</v>
      </c>
      <c r="X1013" s="13">
        <f t="shared" si="8"/>
        <v>0.0006725104903</v>
      </c>
      <c r="Y1013" s="14"/>
      <c r="Z1013" s="30"/>
      <c r="AA1013" s="30"/>
    </row>
    <row r="1014" ht="12.75" customHeight="1">
      <c r="A1014" s="4">
        <v>1954.1</v>
      </c>
      <c r="B1014" s="5">
        <v>32.18</v>
      </c>
      <c r="C1014" s="6">
        <v>1.49333</v>
      </c>
      <c r="D1014" s="6">
        <f t="shared" si="9"/>
        <v>2.22333</v>
      </c>
      <c r="E1014" s="5">
        <v>2.67667</v>
      </c>
      <c r="F1014" s="5">
        <v>26.8</v>
      </c>
      <c r="G1014" s="6">
        <f t="shared" si="10"/>
        <v>1954.791667</v>
      </c>
      <c r="H1014" s="7">
        <v>2.43</v>
      </c>
      <c r="I1014" s="6">
        <f t="shared" si="1"/>
        <v>365.8673881</v>
      </c>
      <c r="J1014" s="6">
        <f t="shared" si="2"/>
        <v>16.97827056</v>
      </c>
      <c r="K1014" s="8">
        <f t="shared" si="11"/>
        <v>32290.53601</v>
      </c>
      <c r="L1014" s="6">
        <f t="shared" si="12"/>
        <v>30.43213989</v>
      </c>
      <c r="M1014" s="8">
        <f t="shared" si="3"/>
        <v>2685.864171</v>
      </c>
      <c r="N1014" s="29">
        <f t="shared" si="14"/>
        <v>14.61923194</v>
      </c>
      <c r="O1014" s="9"/>
      <c r="P1014" s="10">
        <f t="shared" si="15"/>
        <v>18.77696547</v>
      </c>
      <c r="Q1014" s="10"/>
      <c r="R1014" s="31">
        <f t="shared" si="16"/>
        <v>0.08645924352</v>
      </c>
      <c r="S1014" s="7">
        <f t="shared" si="4"/>
        <v>0.9976333232</v>
      </c>
      <c r="T1014" s="7">
        <f t="shared" si="13"/>
        <v>11.37321844</v>
      </c>
      <c r="U1014" s="13">
        <f t="shared" si="5"/>
        <v>0.1238759237</v>
      </c>
      <c r="V1014" s="13">
        <f t="shared" si="6"/>
        <v>0.007030203257</v>
      </c>
      <c r="W1014" s="13">
        <f t="shared" si="7"/>
        <v>0.1168457205</v>
      </c>
      <c r="X1014" s="13">
        <f t="shared" si="8"/>
        <v>0.0009089915377</v>
      </c>
      <c r="Y1014" s="14"/>
      <c r="Z1014" s="30"/>
      <c r="AA1014" s="30"/>
    </row>
    <row r="1015" ht="12.75" customHeight="1">
      <c r="A1015" s="4">
        <v>1954.11</v>
      </c>
      <c r="B1015" s="5">
        <v>33.44</v>
      </c>
      <c r="C1015" s="6">
        <v>1.51667</v>
      </c>
      <c r="D1015" s="6">
        <f t="shared" si="9"/>
        <v>2.77667</v>
      </c>
      <c r="E1015" s="5">
        <v>2.72333</v>
      </c>
      <c r="F1015" s="5">
        <v>26.8</v>
      </c>
      <c r="G1015" s="6">
        <f t="shared" si="10"/>
        <v>1954.875</v>
      </c>
      <c r="H1015" s="7">
        <v>2.48</v>
      </c>
      <c r="I1015" s="6">
        <f t="shared" si="1"/>
        <v>380.1928358</v>
      </c>
      <c r="J1015" s="6">
        <f t="shared" si="2"/>
        <v>17.24363243</v>
      </c>
      <c r="K1015" s="8">
        <f t="shared" si="11"/>
        <v>33681.68732</v>
      </c>
      <c r="L1015" s="6">
        <f t="shared" si="12"/>
        <v>30.96263623</v>
      </c>
      <c r="M1015" s="8">
        <f t="shared" si="3"/>
        <v>2743.012845</v>
      </c>
      <c r="N1015" s="29">
        <f t="shared" si="14"/>
        <v>15.1173117</v>
      </c>
      <c r="O1015" s="9"/>
      <c r="P1015" s="10">
        <f t="shared" si="15"/>
        <v>19.40760746</v>
      </c>
      <c r="Q1015" s="10"/>
      <c r="R1015" s="31">
        <f t="shared" si="16"/>
        <v>0.08370552449</v>
      </c>
      <c r="S1015" s="7">
        <f t="shared" si="4"/>
        <v>0.9994354412</v>
      </c>
      <c r="T1015" s="7">
        <f t="shared" si="13"/>
        <v>11.34630171</v>
      </c>
      <c r="U1015" s="13">
        <f t="shared" si="5"/>
        <v>0.119832198</v>
      </c>
      <c r="V1015" s="13">
        <f t="shared" si="6"/>
        <v>0.007622058808</v>
      </c>
      <c r="W1015" s="13">
        <f t="shared" si="7"/>
        <v>0.1122101392</v>
      </c>
      <c r="X1015" s="13">
        <f t="shared" si="8"/>
        <v>0.0001590610249</v>
      </c>
      <c r="Y1015" s="14"/>
      <c r="Z1015" s="30"/>
      <c r="AA1015" s="30"/>
    </row>
    <row r="1016" ht="12.75" customHeight="1">
      <c r="A1016" s="4">
        <v>1954.12</v>
      </c>
      <c r="B1016" s="5">
        <v>34.97</v>
      </c>
      <c r="C1016" s="6">
        <v>1.54</v>
      </c>
      <c r="D1016" s="6">
        <f t="shared" si="9"/>
        <v>3.07</v>
      </c>
      <c r="E1016" s="5">
        <v>2.77</v>
      </c>
      <c r="F1016" s="5">
        <v>26.7</v>
      </c>
      <c r="G1016" s="6">
        <f t="shared" si="10"/>
        <v>1954.958333</v>
      </c>
      <c r="H1016" s="7">
        <v>2.51</v>
      </c>
      <c r="I1016" s="6">
        <f t="shared" si="1"/>
        <v>399.0771161</v>
      </c>
      <c r="J1016" s="6">
        <f t="shared" si="2"/>
        <v>17.57445693</v>
      </c>
      <c r="K1016" s="8">
        <f t="shared" si="11"/>
        <v>35484.41077</v>
      </c>
      <c r="L1016" s="6">
        <f t="shared" si="12"/>
        <v>31.6111985</v>
      </c>
      <c r="M1016" s="8">
        <f t="shared" si="3"/>
        <v>2810.746864</v>
      </c>
      <c r="N1016" s="29">
        <f t="shared" si="14"/>
        <v>15.789062</v>
      </c>
      <c r="O1016" s="9"/>
      <c r="P1016" s="10">
        <f t="shared" si="15"/>
        <v>20.25752919</v>
      </c>
      <c r="Q1016" s="10"/>
      <c r="R1016" s="31">
        <f t="shared" si="16"/>
        <v>0.07961472867</v>
      </c>
      <c r="S1016" s="7">
        <f t="shared" si="4"/>
        <v>0.9933627435</v>
      </c>
      <c r="T1016" s="7">
        <f t="shared" si="13"/>
        <v>11.38236758</v>
      </c>
      <c r="U1016" s="13">
        <f t="shared" si="5"/>
        <v>0.1123394072</v>
      </c>
      <c r="V1016" s="13">
        <f t="shared" si="6"/>
        <v>0.007405661118</v>
      </c>
      <c r="W1016" s="13">
        <f t="shared" si="7"/>
        <v>0.104933746</v>
      </c>
      <c r="X1016" s="13">
        <f t="shared" si="8"/>
        <v>0.0009333196702</v>
      </c>
      <c r="Y1016" s="14"/>
      <c r="Z1016" s="30"/>
      <c r="AA1016" s="30"/>
    </row>
    <row r="1017" ht="12.75" customHeight="1">
      <c r="A1017" s="4">
        <v>1955.01</v>
      </c>
      <c r="B1017" s="5">
        <v>35.6</v>
      </c>
      <c r="C1017" s="6">
        <v>1.54667</v>
      </c>
      <c r="D1017" s="6">
        <f t="shared" si="9"/>
        <v>2.17667</v>
      </c>
      <c r="E1017" s="5">
        <v>2.83333</v>
      </c>
      <c r="F1017" s="5">
        <v>26.7</v>
      </c>
      <c r="G1017" s="6">
        <f t="shared" si="10"/>
        <v>1955.041667</v>
      </c>
      <c r="H1017" s="7">
        <v>2.61</v>
      </c>
      <c r="I1017" s="6">
        <f t="shared" si="1"/>
        <v>406.2666667</v>
      </c>
      <c r="J1017" s="6">
        <f t="shared" si="2"/>
        <v>17.65057487</v>
      </c>
      <c r="K1017" s="8">
        <f t="shared" si="11"/>
        <v>36254.46324</v>
      </c>
      <c r="L1017" s="6">
        <f t="shared" si="12"/>
        <v>32.33391951</v>
      </c>
      <c r="M1017" s="8">
        <f t="shared" si="3"/>
        <v>2885.417369</v>
      </c>
      <c r="N1017" s="29">
        <f t="shared" si="14"/>
        <v>15.99078106</v>
      </c>
      <c r="O1017" s="9"/>
      <c r="P1017" s="10">
        <f t="shared" si="15"/>
        <v>20.50192787</v>
      </c>
      <c r="Q1017" s="10"/>
      <c r="R1017" s="31">
        <f t="shared" si="16"/>
        <v>0.07781577623</v>
      </c>
      <c r="S1017" s="7">
        <f t="shared" si="4"/>
        <v>0.9986900926</v>
      </c>
      <c r="T1017" s="7">
        <f t="shared" si="13"/>
        <v>11.30681989</v>
      </c>
      <c r="U1017" s="13">
        <f t="shared" si="5"/>
        <v>0.1130475722</v>
      </c>
      <c r="V1017" s="13">
        <f t="shared" si="6"/>
        <v>0.008345892638</v>
      </c>
      <c r="W1017" s="13">
        <f t="shared" si="7"/>
        <v>0.1047016796</v>
      </c>
      <c r="X1017" s="13">
        <f t="shared" si="8"/>
        <v>0.000318208305</v>
      </c>
      <c r="Y1017" s="14"/>
      <c r="Z1017" s="30"/>
      <c r="AA1017" s="30"/>
    </row>
    <row r="1018" ht="12.75" customHeight="1">
      <c r="A1018" s="4">
        <v>1955.02</v>
      </c>
      <c r="B1018" s="5">
        <v>36.79</v>
      </c>
      <c r="C1018" s="6">
        <v>1.55333</v>
      </c>
      <c r="D1018" s="6">
        <f t="shared" si="9"/>
        <v>2.74333</v>
      </c>
      <c r="E1018" s="5">
        <v>2.89667</v>
      </c>
      <c r="F1018" s="5">
        <v>26.7</v>
      </c>
      <c r="G1018" s="6">
        <f t="shared" si="10"/>
        <v>1955.125</v>
      </c>
      <c r="H1018" s="7">
        <v>2.65</v>
      </c>
      <c r="I1018" s="6">
        <f t="shared" si="1"/>
        <v>419.8469288</v>
      </c>
      <c r="J1018" s="6">
        <f t="shared" si="2"/>
        <v>17.72657869</v>
      </c>
      <c r="K1018" s="8">
        <f t="shared" si="11"/>
        <v>37598.1638</v>
      </c>
      <c r="L1018" s="6">
        <f t="shared" si="12"/>
        <v>33.05675464</v>
      </c>
      <c r="M1018" s="8">
        <f t="shared" si="3"/>
        <v>2960.300982</v>
      </c>
      <c r="N1018" s="29">
        <f t="shared" si="14"/>
        <v>16.43772822</v>
      </c>
      <c r="O1018" s="9"/>
      <c r="P1018" s="10">
        <f t="shared" si="15"/>
        <v>21.0569613</v>
      </c>
      <c r="Q1018" s="10"/>
      <c r="R1018" s="31">
        <f t="shared" si="16"/>
        <v>0.07571540126</v>
      </c>
      <c r="S1018" s="7">
        <f t="shared" si="4"/>
        <v>0.9995983914</v>
      </c>
      <c r="T1018" s="7">
        <f t="shared" si="13"/>
        <v>11.292009</v>
      </c>
      <c r="U1018" s="13">
        <f t="shared" si="5"/>
        <v>0.110082655</v>
      </c>
      <c r="V1018" s="13">
        <f t="shared" si="6"/>
        <v>0.008666756675</v>
      </c>
      <c r="W1018" s="13">
        <f t="shared" si="7"/>
        <v>0.1014158983</v>
      </c>
      <c r="X1018" s="13">
        <f t="shared" si="8"/>
        <v>0.0003904644827</v>
      </c>
      <c r="Y1018" s="14"/>
      <c r="Z1018" s="30"/>
      <c r="AA1018" s="30"/>
    </row>
    <row r="1019" ht="12.75" customHeight="1">
      <c r="A1019" s="4">
        <v>1955.03</v>
      </c>
      <c r="B1019" s="5">
        <v>36.5</v>
      </c>
      <c r="C1019" s="6">
        <v>1.56</v>
      </c>
      <c r="D1019" s="6">
        <f t="shared" si="9"/>
        <v>1.27</v>
      </c>
      <c r="E1019" s="5">
        <v>2.96</v>
      </c>
      <c r="F1019" s="5">
        <v>26.7</v>
      </c>
      <c r="G1019" s="6">
        <f t="shared" si="10"/>
        <v>1955.208333</v>
      </c>
      <c r="H1019" s="7">
        <v>2.68</v>
      </c>
      <c r="I1019" s="6">
        <f t="shared" si="1"/>
        <v>416.5374532</v>
      </c>
      <c r="J1019" s="6">
        <f t="shared" si="2"/>
        <v>17.80269663</v>
      </c>
      <c r="K1019" s="8">
        <f t="shared" si="11"/>
        <v>37434.64909</v>
      </c>
      <c r="L1019" s="6">
        <f t="shared" si="12"/>
        <v>33.77947566</v>
      </c>
      <c r="M1019" s="8">
        <f t="shared" si="3"/>
        <v>3035.7962</v>
      </c>
      <c r="N1019" s="29">
        <f t="shared" si="14"/>
        <v>16.21928295</v>
      </c>
      <c r="O1019" s="9"/>
      <c r="P1019" s="10">
        <f t="shared" si="15"/>
        <v>20.75929715</v>
      </c>
      <c r="Q1019" s="10"/>
      <c r="R1019" s="31">
        <f t="shared" si="16"/>
        <v>0.07623475077</v>
      </c>
      <c r="S1019" s="7">
        <f t="shared" si="4"/>
        <v>0.9961637574</v>
      </c>
      <c r="T1019" s="7">
        <f t="shared" si="13"/>
        <v>11.28747403</v>
      </c>
      <c r="U1019" s="13">
        <f t="shared" si="5"/>
        <v>0.110585034</v>
      </c>
      <c r="V1019" s="13">
        <f t="shared" si="6"/>
        <v>0.008737757208</v>
      </c>
      <c r="W1019" s="13">
        <f t="shared" si="7"/>
        <v>0.1018472767</v>
      </c>
      <c r="X1019" s="13">
        <f t="shared" si="8"/>
        <v>0.0008155908593</v>
      </c>
      <c r="Y1019" s="14"/>
      <c r="Z1019" s="30"/>
      <c r="AA1019" s="30"/>
    </row>
    <row r="1020" ht="12.75" customHeight="1">
      <c r="A1020" s="4">
        <v>1955.04</v>
      </c>
      <c r="B1020" s="5">
        <v>37.76</v>
      </c>
      <c r="C1020" s="6">
        <v>1.56333</v>
      </c>
      <c r="D1020" s="6">
        <f t="shared" si="9"/>
        <v>2.82333</v>
      </c>
      <c r="E1020" s="5">
        <v>3.04667</v>
      </c>
      <c r="F1020" s="5">
        <v>26.7</v>
      </c>
      <c r="G1020" s="6">
        <f t="shared" si="10"/>
        <v>1955.291667</v>
      </c>
      <c r="H1020" s="7">
        <v>2.75</v>
      </c>
      <c r="I1020" s="6">
        <f t="shared" si="1"/>
        <v>430.9165543</v>
      </c>
      <c r="J1020" s="6">
        <f t="shared" si="2"/>
        <v>17.84069854</v>
      </c>
      <c r="K1020" s="8">
        <f t="shared" si="11"/>
        <v>38860.52718</v>
      </c>
      <c r="L1020" s="6">
        <f t="shared" si="12"/>
        <v>34.7685524</v>
      </c>
      <c r="M1020" s="8">
        <f t="shared" si="3"/>
        <v>3135.466164</v>
      </c>
      <c r="N1020" s="29">
        <f t="shared" si="14"/>
        <v>16.68526663</v>
      </c>
      <c r="O1020" s="9"/>
      <c r="P1020" s="10">
        <f t="shared" si="15"/>
        <v>21.33404775</v>
      </c>
      <c r="Q1020" s="10"/>
      <c r="R1020" s="31">
        <f t="shared" si="16"/>
        <v>0.07381285878</v>
      </c>
      <c r="S1020" s="7">
        <f t="shared" si="4"/>
        <v>1.001424997</v>
      </c>
      <c r="T1020" s="7">
        <f t="shared" si="13"/>
        <v>11.24417254</v>
      </c>
      <c r="U1020" s="13">
        <f t="shared" si="5"/>
        <v>0.1078013114</v>
      </c>
      <c r="V1020" s="13">
        <f t="shared" si="6"/>
        <v>0.009238496724</v>
      </c>
      <c r="W1020" s="13">
        <f t="shared" si="7"/>
        <v>0.09856281466</v>
      </c>
      <c r="X1020" s="13">
        <f t="shared" si="8"/>
        <v>0.0001262931529</v>
      </c>
      <c r="Y1020" s="14"/>
      <c r="Z1020" s="30"/>
      <c r="AA1020" s="30"/>
    </row>
    <row r="1021" ht="12.75" customHeight="1">
      <c r="A1021" s="4">
        <v>1955.05</v>
      </c>
      <c r="B1021" s="5">
        <v>37.6</v>
      </c>
      <c r="C1021" s="6">
        <v>1.56667</v>
      </c>
      <c r="D1021" s="6">
        <f t="shared" si="9"/>
        <v>1.40667</v>
      </c>
      <c r="E1021" s="5">
        <v>3.13333</v>
      </c>
      <c r="F1021" s="5">
        <v>26.7</v>
      </c>
      <c r="G1021" s="6">
        <f t="shared" si="10"/>
        <v>1955.375</v>
      </c>
      <c r="H1021" s="7">
        <v>2.76</v>
      </c>
      <c r="I1021" s="6">
        <f t="shared" si="1"/>
        <v>429.0906367</v>
      </c>
      <c r="J1021" s="6">
        <f t="shared" si="2"/>
        <v>17.87881457</v>
      </c>
      <c r="K1021" s="8">
        <f t="shared" si="11"/>
        <v>38830.22485</v>
      </c>
      <c r="L1021" s="6">
        <f t="shared" si="12"/>
        <v>35.75751502</v>
      </c>
      <c r="M1021" s="8">
        <f t="shared" si="3"/>
        <v>3235.848629</v>
      </c>
      <c r="N1021" s="29">
        <f t="shared" si="14"/>
        <v>16.51805783</v>
      </c>
      <c r="O1021" s="9"/>
      <c r="P1021" s="10">
        <f t="shared" si="15"/>
        <v>21.09780379</v>
      </c>
      <c r="Q1021" s="10"/>
      <c r="R1021" s="31">
        <f t="shared" si="16"/>
        <v>0.07373630485</v>
      </c>
      <c r="S1021" s="7">
        <f t="shared" si="4"/>
        <v>1.000568312</v>
      </c>
      <c r="T1021" s="7">
        <f t="shared" si="13"/>
        <v>11.26019546</v>
      </c>
      <c r="U1021" s="13">
        <f t="shared" si="5"/>
        <v>0.109794519</v>
      </c>
      <c r="V1021" s="13">
        <f t="shared" si="6"/>
        <v>0.009365956636</v>
      </c>
      <c r="W1021" s="13">
        <f t="shared" si="7"/>
        <v>0.1004285623</v>
      </c>
      <c r="X1021" s="13">
        <f t="shared" si="8"/>
        <v>0.0002934473767</v>
      </c>
      <c r="Y1021" s="14"/>
      <c r="Z1021" s="30"/>
      <c r="AA1021" s="30"/>
    </row>
    <row r="1022" ht="12.75" customHeight="1">
      <c r="A1022" s="4">
        <v>1955.06</v>
      </c>
      <c r="B1022" s="5">
        <v>39.78</v>
      </c>
      <c r="C1022" s="6">
        <v>1.57</v>
      </c>
      <c r="D1022" s="6">
        <f t="shared" si="9"/>
        <v>3.75</v>
      </c>
      <c r="E1022" s="5">
        <v>3.22</v>
      </c>
      <c r="F1022" s="5">
        <v>26.7</v>
      </c>
      <c r="G1022" s="6">
        <f t="shared" si="10"/>
        <v>1955.458333</v>
      </c>
      <c r="H1022" s="7">
        <v>2.78</v>
      </c>
      <c r="I1022" s="6">
        <f t="shared" si="1"/>
        <v>453.968764</v>
      </c>
      <c r="J1022" s="6">
        <f t="shared" si="2"/>
        <v>17.91681648</v>
      </c>
      <c r="K1022" s="8">
        <f t="shared" si="11"/>
        <v>41216.66576</v>
      </c>
      <c r="L1022" s="6">
        <f t="shared" si="12"/>
        <v>36.74659176</v>
      </c>
      <c r="M1022" s="8">
        <f t="shared" si="3"/>
        <v>3336.291195</v>
      </c>
      <c r="N1022" s="29">
        <f t="shared" si="14"/>
        <v>17.37009196</v>
      </c>
      <c r="O1022" s="9"/>
      <c r="P1022" s="10">
        <f t="shared" si="15"/>
        <v>22.15712167</v>
      </c>
      <c r="Q1022" s="10"/>
      <c r="R1022" s="31">
        <f t="shared" si="16"/>
        <v>0.06941090872</v>
      </c>
      <c r="S1022" s="7">
        <f t="shared" si="4"/>
        <v>0.9919856735</v>
      </c>
      <c r="T1022" s="7">
        <f t="shared" si="13"/>
        <v>11.26659476</v>
      </c>
      <c r="U1022" s="13">
        <f t="shared" si="5"/>
        <v>0.09742380931</v>
      </c>
      <c r="V1022" s="13">
        <f t="shared" si="6"/>
        <v>0.009021298408</v>
      </c>
      <c r="W1022" s="13">
        <f t="shared" si="7"/>
        <v>0.0884025109</v>
      </c>
      <c r="X1022" s="13">
        <f t="shared" si="8"/>
        <v>0.001236321459</v>
      </c>
      <c r="Y1022" s="14"/>
      <c r="Z1022" s="30"/>
      <c r="AA1022" s="30"/>
    </row>
    <row r="1023" ht="12.75" customHeight="1">
      <c r="A1023" s="4">
        <v>1955.07</v>
      </c>
      <c r="B1023" s="5">
        <v>42.69</v>
      </c>
      <c r="C1023" s="6">
        <v>1.58667</v>
      </c>
      <c r="D1023" s="6">
        <f t="shared" si="9"/>
        <v>4.49667</v>
      </c>
      <c r="E1023" s="5">
        <v>3.29333</v>
      </c>
      <c r="F1023" s="5">
        <v>26.8</v>
      </c>
      <c r="G1023" s="6">
        <f t="shared" si="10"/>
        <v>1955.541667</v>
      </c>
      <c r="H1023" s="7">
        <v>2.9</v>
      </c>
      <c r="I1023" s="6">
        <f t="shared" si="1"/>
        <v>485.3598134</v>
      </c>
      <c r="J1023" s="6">
        <f t="shared" si="2"/>
        <v>18.03949063</v>
      </c>
      <c r="K1023" s="8">
        <f t="shared" si="11"/>
        <v>44203.2039</v>
      </c>
      <c r="L1023" s="6">
        <f t="shared" si="12"/>
        <v>37.44319593</v>
      </c>
      <c r="M1023" s="8">
        <f t="shared" si="3"/>
        <v>3410.066467</v>
      </c>
      <c r="N1023" s="29">
        <f t="shared" si="14"/>
        <v>18.45403191</v>
      </c>
      <c r="O1023" s="9"/>
      <c r="P1023" s="10">
        <f t="shared" si="15"/>
        <v>23.5035102</v>
      </c>
      <c r="Q1023" s="10"/>
      <c r="R1023" s="31">
        <f t="shared" si="16"/>
        <v>0.06521811352</v>
      </c>
      <c r="S1023" s="7">
        <f t="shared" si="4"/>
        <v>0.9964102523</v>
      </c>
      <c r="T1023" s="7">
        <f t="shared" si="13"/>
        <v>11.13459797</v>
      </c>
      <c r="U1023" s="13">
        <f t="shared" si="5"/>
        <v>0.08988747206</v>
      </c>
      <c r="V1023" s="13">
        <f t="shared" si="6"/>
        <v>0.0106465147</v>
      </c>
      <c r="W1023" s="13">
        <f t="shared" si="7"/>
        <v>0.07924095736</v>
      </c>
      <c r="X1023" s="13">
        <f t="shared" si="8"/>
        <v>0.0003056268627</v>
      </c>
      <c r="Y1023" s="14"/>
      <c r="Z1023" s="30"/>
      <c r="AA1023" s="30"/>
    </row>
    <row r="1024" ht="12.75" customHeight="1">
      <c r="A1024" s="4">
        <v>1955.08</v>
      </c>
      <c r="B1024" s="5">
        <v>42.43</v>
      </c>
      <c r="C1024" s="6">
        <v>1.60333</v>
      </c>
      <c r="D1024" s="6">
        <f t="shared" si="9"/>
        <v>1.34333</v>
      </c>
      <c r="E1024" s="5">
        <v>3.36667</v>
      </c>
      <c r="F1024" s="5">
        <v>26.8</v>
      </c>
      <c r="G1024" s="6">
        <f t="shared" si="10"/>
        <v>1955.625</v>
      </c>
      <c r="H1024" s="7">
        <v>2.97</v>
      </c>
      <c r="I1024" s="6">
        <f t="shared" si="1"/>
        <v>482.4037687</v>
      </c>
      <c r="J1024" s="6">
        <f t="shared" si="2"/>
        <v>18.22890489</v>
      </c>
      <c r="K1024" s="8">
        <f t="shared" si="11"/>
        <v>44072.3347</v>
      </c>
      <c r="L1024" s="6">
        <f t="shared" si="12"/>
        <v>38.27702795</v>
      </c>
      <c r="M1024" s="8">
        <f t="shared" si="3"/>
        <v>3496.983433</v>
      </c>
      <c r="N1024" s="29">
        <f t="shared" si="14"/>
        <v>18.22232646</v>
      </c>
      <c r="O1024" s="9"/>
      <c r="P1024" s="10">
        <f t="shared" si="15"/>
        <v>23.17369665</v>
      </c>
      <c r="Q1024" s="10"/>
      <c r="R1024" s="31">
        <f t="shared" si="16"/>
        <v>0.06520714831</v>
      </c>
      <c r="S1024" s="7">
        <f t="shared" si="4"/>
        <v>1.002475</v>
      </c>
      <c r="T1024" s="7">
        <f t="shared" si="13"/>
        <v>11.09462758</v>
      </c>
      <c r="U1024" s="13">
        <f t="shared" si="5"/>
        <v>0.09250039623</v>
      </c>
      <c r="V1024" s="13">
        <f t="shared" si="6"/>
        <v>0.01095539543</v>
      </c>
      <c r="W1024" s="13">
        <f t="shared" si="7"/>
        <v>0.08154500081</v>
      </c>
      <c r="X1024" s="13">
        <f t="shared" si="8"/>
        <v>-0.0002156312417</v>
      </c>
      <c r="Y1024" s="14"/>
      <c r="Z1024" s="30"/>
      <c r="AA1024" s="30"/>
    </row>
    <row r="1025" ht="12.75" customHeight="1">
      <c r="A1025" s="4">
        <v>1955.09</v>
      </c>
      <c r="B1025" s="5">
        <v>44.34</v>
      </c>
      <c r="C1025" s="6">
        <v>1.62</v>
      </c>
      <c r="D1025" s="6">
        <f t="shared" si="9"/>
        <v>3.53</v>
      </c>
      <c r="E1025" s="5">
        <v>3.44</v>
      </c>
      <c r="F1025" s="5">
        <v>26.9</v>
      </c>
      <c r="G1025" s="6">
        <f t="shared" si="10"/>
        <v>1955.708333</v>
      </c>
      <c r="H1025" s="7">
        <v>2.97</v>
      </c>
      <c r="I1025" s="6">
        <f t="shared" si="1"/>
        <v>502.2452788</v>
      </c>
      <c r="J1025" s="6">
        <f t="shared" si="2"/>
        <v>18.34996283</v>
      </c>
      <c r="K1025" s="8">
        <f t="shared" si="11"/>
        <v>46024.75619</v>
      </c>
      <c r="L1025" s="6">
        <f t="shared" si="12"/>
        <v>38.96535316</v>
      </c>
      <c r="M1025" s="8">
        <f t="shared" si="3"/>
        <v>3570.707291</v>
      </c>
      <c r="N1025" s="29">
        <f t="shared" si="14"/>
        <v>18.84396065</v>
      </c>
      <c r="O1025" s="9"/>
      <c r="P1025" s="10">
        <f t="shared" si="15"/>
        <v>23.92553131</v>
      </c>
      <c r="Q1025" s="10"/>
      <c r="R1025" s="31">
        <f t="shared" si="16"/>
        <v>0.06378423419</v>
      </c>
      <c r="S1025" s="7">
        <f t="shared" si="4"/>
        <v>1.010230613</v>
      </c>
      <c r="T1025" s="7">
        <f t="shared" si="13"/>
        <v>11.08074073</v>
      </c>
      <c r="U1025" s="13">
        <f t="shared" si="5"/>
        <v>0.09162652114</v>
      </c>
      <c r="V1025" s="13">
        <f t="shared" si="6"/>
        <v>0.01111391091</v>
      </c>
      <c r="W1025" s="13">
        <f t="shared" si="7"/>
        <v>0.08051261023</v>
      </c>
      <c r="X1025" s="13">
        <f t="shared" si="8"/>
        <v>-0.001142378867</v>
      </c>
      <c r="Y1025" s="14"/>
      <c r="Z1025" s="30"/>
      <c r="AA1025" s="30"/>
    </row>
    <row r="1026" ht="12.75" customHeight="1">
      <c r="A1026" s="4">
        <v>1955.1</v>
      </c>
      <c r="B1026" s="5">
        <v>42.11</v>
      </c>
      <c r="C1026" s="6">
        <v>1.62667</v>
      </c>
      <c r="D1026" s="6">
        <f t="shared" si="9"/>
        <v>-0.60333</v>
      </c>
      <c r="E1026" s="5">
        <v>3.5</v>
      </c>
      <c r="F1026" s="5">
        <v>26.9</v>
      </c>
      <c r="G1026" s="6">
        <f t="shared" si="10"/>
        <v>1955.791667</v>
      </c>
      <c r="H1026" s="7">
        <v>2.88</v>
      </c>
      <c r="I1026" s="6">
        <f t="shared" si="1"/>
        <v>476.9857621</v>
      </c>
      <c r="J1026" s="6">
        <f t="shared" si="2"/>
        <v>18.42551483</v>
      </c>
      <c r="K1026" s="8">
        <f t="shared" si="11"/>
        <v>43850.73088</v>
      </c>
      <c r="L1026" s="6">
        <f t="shared" si="12"/>
        <v>39.64498141</v>
      </c>
      <c r="M1026" s="8">
        <f t="shared" si="3"/>
        <v>3644.681978</v>
      </c>
      <c r="N1026" s="29">
        <f t="shared" si="14"/>
        <v>17.77232579</v>
      </c>
      <c r="O1026" s="9"/>
      <c r="P1026" s="10">
        <f t="shared" si="15"/>
        <v>22.5323663</v>
      </c>
      <c r="Q1026" s="10"/>
      <c r="R1026" s="31">
        <f t="shared" si="16"/>
        <v>0.06788408978</v>
      </c>
      <c r="S1026" s="7">
        <f t="shared" si="4"/>
        <v>1.001538675</v>
      </c>
      <c r="T1026" s="7">
        <f t="shared" si="13"/>
        <v>11.1941035</v>
      </c>
      <c r="U1026" s="13">
        <f t="shared" si="5"/>
        <v>0.09928464037</v>
      </c>
      <c r="V1026" s="13">
        <f t="shared" si="6"/>
        <v>0.009639783572</v>
      </c>
      <c r="W1026" s="13">
        <f t="shared" si="7"/>
        <v>0.0896448568</v>
      </c>
      <c r="X1026" s="13">
        <f t="shared" si="8"/>
        <v>-0.0005926421365</v>
      </c>
      <c r="Y1026" s="14"/>
      <c r="Z1026" s="30"/>
      <c r="AA1026" s="30"/>
    </row>
    <row r="1027" ht="12.75" customHeight="1">
      <c r="A1027" s="4">
        <v>1955.11</v>
      </c>
      <c r="B1027" s="5">
        <v>44.95</v>
      </c>
      <c r="C1027" s="6">
        <v>1.63333</v>
      </c>
      <c r="D1027" s="6">
        <f t="shared" si="9"/>
        <v>4.47333</v>
      </c>
      <c r="E1027" s="5">
        <v>3.56</v>
      </c>
      <c r="F1027" s="5">
        <v>26.9</v>
      </c>
      <c r="G1027" s="6">
        <f t="shared" si="10"/>
        <v>1955.875</v>
      </c>
      <c r="H1027" s="7">
        <v>2.89</v>
      </c>
      <c r="I1027" s="6">
        <f t="shared" si="1"/>
        <v>509.1548327</v>
      </c>
      <c r="J1027" s="6">
        <f t="shared" si="2"/>
        <v>18.50095357</v>
      </c>
      <c r="K1027" s="8">
        <f t="shared" si="11"/>
        <v>46949.86732</v>
      </c>
      <c r="L1027" s="6">
        <f t="shared" si="12"/>
        <v>40.32460967</v>
      </c>
      <c r="M1027" s="8">
        <f t="shared" si="3"/>
        <v>3718.387712</v>
      </c>
      <c r="N1027" s="29">
        <f t="shared" si="14"/>
        <v>18.83555929</v>
      </c>
      <c r="O1027" s="9"/>
      <c r="P1027" s="10">
        <f t="shared" si="15"/>
        <v>23.84158374</v>
      </c>
      <c r="Q1027" s="10"/>
      <c r="R1027" s="31">
        <f t="shared" si="16"/>
        <v>0.06460790424</v>
      </c>
      <c r="S1027" s="7">
        <f t="shared" si="4"/>
        <v>0.9963990676</v>
      </c>
      <c r="T1027" s="7">
        <f t="shared" si="13"/>
        <v>11.21132758</v>
      </c>
      <c r="U1027" s="13">
        <f t="shared" si="5"/>
        <v>0.0929743852</v>
      </c>
      <c r="V1027" s="13">
        <f t="shared" si="6"/>
        <v>0.009041428494</v>
      </c>
      <c r="W1027" s="13">
        <f t="shared" si="7"/>
        <v>0.0839329567</v>
      </c>
      <c r="X1027" s="13">
        <f t="shared" si="8"/>
        <v>-0.0006234574499</v>
      </c>
      <c r="Y1027" s="14"/>
      <c r="Z1027" s="30"/>
      <c r="AA1027" s="30"/>
    </row>
    <row r="1028" ht="12.75" customHeight="1">
      <c r="A1028" s="4">
        <v>1955.12</v>
      </c>
      <c r="B1028" s="5">
        <v>45.37</v>
      </c>
      <c r="C1028" s="6">
        <v>1.64</v>
      </c>
      <c r="D1028" s="6">
        <f t="shared" si="9"/>
        <v>2.06</v>
      </c>
      <c r="E1028" s="5">
        <v>3.62</v>
      </c>
      <c r="F1028" s="5">
        <v>26.8</v>
      </c>
      <c r="G1028" s="6">
        <f t="shared" si="10"/>
        <v>1955.958333</v>
      </c>
      <c r="H1028" s="7">
        <v>2.96</v>
      </c>
      <c r="I1028" s="6">
        <f t="shared" si="1"/>
        <v>515.8298134</v>
      </c>
      <c r="J1028" s="6">
        <f t="shared" si="2"/>
        <v>18.6458209</v>
      </c>
      <c r="K1028" s="8">
        <f t="shared" si="11"/>
        <v>47708.6562</v>
      </c>
      <c r="L1028" s="6">
        <f t="shared" si="12"/>
        <v>41.15723881</v>
      </c>
      <c r="M1028" s="8">
        <f t="shared" si="3"/>
        <v>3806.597651</v>
      </c>
      <c r="N1028" s="29">
        <f t="shared" si="14"/>
        <v>18.94236904</v>
      </c>
      <c r="O1028" s="9"/>
      <c r="P1028" s="10">
        <f t="shared" si="15"/>
        <v>23.93776575</v>
      </c>
      <c r="Q1028" s="10"/>
      <c r="R1028" s="31">
        <f t="shared" si="16"/>
        <v>0.06264825809</v>
      </c>
      <c r="S1028" s="7">
        <f t="shared" si="4"/>
        <v>1.007632163</v>
      </c>
      <c r="T1028" s="7">
        <f t="shared" si="13"/>
        <v>11.21263903</v>
      </c>
      <c r="U1028" s="13">
        <f t="shared" si="5"/>
        <v>0.09065075617</v>
      </c>
      <c r="V1028" s="13">
        <f t="shared" si="6"/>
        <v>0.007719388847</v>
      </c>
      <c r="W1028" s="13">
        <f t="shared" si="7"/>
        <v>0.08293136732</v>
      </c>
      <c r="X1028" s="13">
        <f t="shared" si="8"/>
        <v>-0.0002968779934</v>
      </c>
      <c r="Y1028" s="14"/>
      <c r="Z1028" s="30"/>
      <c r="AA1028" s="30"/>
    </row>
    <row r="1029" ht="12.75" customHeight="1">
      <c r="A1029" s="4">
        <v>1956.01</v>
      </c>
      <c r="B1029" s="5">
        <v>44.15</v>
      </c>
      <c r="C1029" s="6">
        <v>1.67</v>
      </c>
      <c r="D1029" s="6">
        <f t="shared" si="9"/>
        <v>0.45</v>
      </c>
      <c r="E1029" s="5">
        <v>3.64333</v>
      </c>
      <c r="F1029" s="5">
        <v>26.8</v>
      </c>
      <c r="G1029" s="6">
        <f t="shared" si="10"/>
        <v>1956.041667</v>
      </c>
      <c r="H1029" s="7">
        <v>2.9</v>
      </c>
      <c r="I1029" s="6">
        <f t="shared" si="1"/>
        <v>501.9591418</v>
      </c>
      <c r="J1029" s="6">
        <f t="shared" si="2"/>
        <v>18.98690299</v>
      </c>
      <c r="K1029" s="8">
        <f t="shared" si="11"/>
        <v>46572.10989</v>
      </c>
      <c r="L1029" s="6">
        <f t="shared" si="12"/>
        <v>41.42248698</v>
      </c>
      <c r="M1029" s="8">
        <f t="shared" si="3"/>
        <v>3843.206458</v>
      </c>
      <c r="N1029" s="29">
        <f t="shared" si="14"/>
        <v>18.29258539</v>
      </c>
      <c r="O1029" s="9"/>
      <c r="P1029" s="10">
        <f t="shared" si="15"/>
        <v>23.08245908</v>
      </c>
      <c r="Q1029" s="10"/>
      <c r="R1029" s="31">
        <f t="shared" si="16"/>
        <v>0.06512350904</v>
      </c>
      <c r="S1029" s="7">
        <f t="shared" si="4"/>
        <v>1.007596918</v>
      </c>
      <c r="T1029" s="7">
        <f t="shared" si="13"/>
        <v>11.29821572</v>
      </c>
      <c r="U1029" s="13">
        <f t="shared" si="5"/>
        <v>0.09543168336</v>
      </c>
      <c r="V1029" s="13">
        <f t="shared" si="6"/>
        <v>0.007420219136</v>
      </c>
      <c r="W1029" s="13">
        <f t="shared" si="7"/>
        <v>0.08801146422</v>
      </c>
      <c r="X1029" s="13">
        <f t="shared" si="8"/>
        <v>-0.002110359542</v>
      </c>
      <c r="Y1029" s="14"/>
      <c r="Z1029" s="30"/>
      <c r="AA1029" s="30"/>
    </row>
    <row r="1030" ht="12.75" customHeight="1">
      <c r="A1030" s="4">
        <v>1956.02</v>
      </c>
      <c r="B1030" s="5">
        <v>44.43</v>
      </c>
      <c r="C1030" s="6">
        <v>1.7</v>
      </c>
      <c r="D1030" s="6">
        <f t="shared" si="9"/>
        <v>1.98</v>
      </c>
      <c r="E1030" s="5">
        <v>3.66667</v>
      </c>
      <c r="F1030" s="5">
        <v>26.8</v>
      </c>
      <c r="G1030" s="6">
        <f t="shared" si="10"/>
        <v>1956.125</v>
      </c>
      <c r="H1030" s="7">
        <v>2.84</v>
      </c>
      <c r="I1030" s="6">
        <f t="shared" si="1"/>
        <v>505.1425746</v>
      </c>
      <c r="J1030" s="6">
        <f t="shared" si="2"/>
        <v>19.32798507</v>
      </c>
      <c r="K1030" s="8">
        <f t="shared" si="11"/>
        <v>47016.90958</v>
      </c>
      <c r="L1030" s="6">
        <f t="shared" si="12"/>
        <v>41.68784884</v>
      </c>
      <c r="M1030" s="8">
        <f t="shared" si="3"/>
        <v>3880.159619</v>
      </c>
      <c r="N1030" s="29">
        <f t="shared" si="14"/>
        <v>18.26611682</v>
      </c>
      <c r="O1030" s="9"/>
      <c r="P1030" s="10">
        <f t="shared" si="15"/>
        <v>23.01721642</v>
      </c>
      <c r="Q1030" s="10"/>
      <c r="R1030" s="31">
        <f t="shared" si="16"/>
        <v>0.06637558694</v>
      </c>
      <c r="S1030" s="7">
        <f t="shared" si="4"/>
        <v>0.9920650683</v>
      </c>
      <c r="T1030" s="7">
        <f t="shared" si="13"/>
        <v>11.38404734</v>
      </c>
      <c r="U1030" s="13">
        <f t="shared" si="5"/>
        <v>0.09323529049</v>
      </c>
      <c r="V1030" s="13">
        <f t="shared" si="6"/>
        <v>0.004664117244</v>
      </c>
      <c r="W1030" s="13">
        <f t="shared" si="7"/>
        <v>0.08857117325</v>
      </c>
      <c r="X1030" s="13">
        <f t="shared" si="8"/>
        <v>0.0008853991346</v>
      </c>
      <c r="Y1030" s="14"/>
      <c r="Z1030" s="30"/>
      <c r="AA1030" s="30"/>
    </row>
    <row r="1031" ht="12.75" customHeight="1">
      <c r="A1031" s="4">
        <v>1956.03</v>
      </c>
      <c r="B1031" s="5">
        <v>47.49</v>
      </c>
      <c r="C1031" s="6">
        <v>1.73</v>
      </c>
      <c r="D1031" s="6">
        <f t="shared" si="9"/>
        <v>4.79</v>
      </c>
      <c r="E1031" s="5">
        <v>3.69</v>
      </c>
      <c r="F1031" s="5">
        <v>26.8</v>
      </c>
      <c r="G1031" s="6">
        <f t="shared" si="10"/>
        <v>1956.208333</v>
      </c>
      <c r="H1031" s="7">
        <v>2.96</v>
      </c>
      <c r="I1031" s="6">
        <f t="shared" si="1"/>
        <v>539.9329478</v>
      </c>
      <c r="J1031" s="6">
        <f t="shared" si="2"/>
        <v>19.66906716</v>
      </c>
      <c r="K1031" s="8">
        <f t="shared" si="11"/>
        <v>50407.6369</v>
      </c>
      <c r="L1031" s="6">
        <f t="shared" si="12"/>
        <v>41.95309701</v>
      </c>
      <c r="M1031" s="8">
        <f t="shared" si="3"/>
        <v>3916.702046</v>
      </c>
      <c r="N1031" s="29">
        <f t="shared" si="14"/>
        <v>19.3712101</v>
      </c>
      <c r="O1031" s="9"/>
      <c r="P1031" s="10">
        <f t="shared" si="15"/>
        <v>24.37358664</v>
      </c>
      <c r="Q1031" s="10"/>
      <c r="R1031" s="31">
        <f t="shared" si="16"/>
        <v>0.06091014132</v>
      </c>
      <c r="S1031" s="7">
        <f t="shared" si="4"/>
        <v>0.9837762032</v>
      </c>
      <c r="T1031" s="7">
        <f t="shared" si="13"/>
        <v>11.2937157</v>
      </c>
      <c r="U1031" s="13">
        <f t="shared" si="5"/>
        <v>0.08104576499</v>
      </c>
      <c r="V1031" s="13">
        <f t="shared" si="6"/>
        <v>0.005239949383</v>
      </c>
      <c r="W1031" s="13">
        <f t="shared" si="7"/>
        <v>0.07580581561</v>
      </c>
      <c r="X1031" s="13">
        <f t="shared" si="8"/>
        <v>0.002984425244</v>
      </c>
      <c r="Y1031" s="14"/>
      <c r="Z1031" s="30"/>
      <c r="AA1031" s="30"/>
    </row>
    <row r="1032" ht="12.75" customHeight="1">
      <c r="A1032" s="4">
        <v>1956.04</v>
      </c>
      <c r="B1032" s="5">
        <v>48.05</v>
      </c>
      <c r="C1032" s="6">
        <v>1.75333</v>
      </c>
      <c r="D1032" s="6">
        <f t="shared" si="9"/>
        <v>2.31333</v>
      </c>
      <c r="E1032" s="5">
        <v>3.66</v>
      </c>
      <c r="F1032" s="5">
        <v>26.9</v>
      </c>
      <c r="G1032" s="6">
        <f t="shared" si="10"/>
        <v>1956.291667</v>
      </c>
      <c r="H1032" s="7">
        <v>3.18</v>
      </c>
      <c r="I1032" s="6">
        <f t="shared" si="1"/>
        <v>544.2689591</v>
      </c>
      <c r="J1032" s="6">
        <f t="shared" si="2"/>
        <v>19.86021007</v>
      </c>
      <c r="K1032" s="8">
        <f t="shared" si="11"/>
        <v>50966.95377</v>
      </c>
      <c r="L1032" s="6">
        <f t="shared" si="12"/>
        <v>41.45732342</v>
      </c>
      <c r="M1032" s="8">
        <f t="shared" si="3"/>
        <v>3882.186281</v>
      </c>
      <c r="N1032" s="29">
        <f t="shared" si="14"/>
        <v>19.37059363</v>
      </c>
      <c r="O1032" s="9"/>
      <c r="P1032" s="10">
        <f t="shared" si="15"/>
        <v>24.33866911</v>
      </c>
      <c r="Q1032" s="10"/>
      <c r="R1032" s="31">
        <f t="shared" si="16"/>
        <v>0.05853257027</v>
      </c>
      <c r="S1032" s="7">
        <f t="shared" si="4"/>
        <v>1.012044006</v>
      </c>
      <c r="T1032" s="7">
        <f t="shared" si="13"/>
        <v>11.06918582</v>
      </c>
      <c r="U1032" s="13">
        <f t="shared" si="5"/>
        <v>0.08271610278</v>
      </c>
      <c r="V1032" s="13">
        <f t="shared" si="6"/>
        <v>0.007989314811</v>
      </c>
      <c r="W1032" s="13">
        <f t="shared" si="7"/>
        <v>0.07472678797</v>
      </c>
      <c r="X1032" s="13">
        <f t="shared" si="8"/>
        <v>-0.001037518784</v>
      </c>
      <c r="Y1032" s="14"/>
      <c r="Z1032" s="30"/>
      <c r="AA1032" s="30"/>
    </row>
    <row r="1033" ht="12.75" customHeight="1">
      <c r="A1033" s="4">
        <v>1956.05</v>
      </c>
      <c r="B1033" s="5">
        <v>46.54</v>
      </c>
      <c r="C1033" s="6">
        <v>1.77667</v>
      </c>
      <c r="D1033" s="6">
        <f t="shared" si="9"/>
        <v>0.26667</v>
      </c>
      <c r="E1033" s="5">
        <v>3.63</v>
      </c>
      <c r="F1033" s="5">
        <v>27.0</v>
      </c>
      <c r="G1033" s="6">
        <f t="shared" si="10"/>
        <v>1956.375</v>
      </c>
      <c r="H1033" s="7">
        <v>3.07</v>
      </c>
      <c r="I1033" s="6">
        <f t="shared" si="1"/>
        <v>525.2125185</v>
      </c>
      <c r="J1033" s="6">
        <f t="shared" si="2"/>
        <v>20.05004996</v>
      </c>
      <c r="K1033" s="8">
        <f t="shared" si="11"/>
        <v>49338.91451</v>
      </c>
      <c r="L1033" s="6">
        <f t="shared" si="12"/>
        <v>40.96522222</v>
      </c>
      <c r="M1033" s="8">
        <f t="shared" si="3"/>
        <v>3848.308115</v>
      </c>
      <c r="N1033" s="29">
        <f t="shared" si="14"/>
        <v>18.54450659</v>
      </c>
      <c r="O1033" s="9"/>
      <c r="P1033" s="10">
        <f t="shared" si="15"/>
        <v>23.27419647</v>
      </c>
      <c r="Q1033" s="10"/>
      <c r="R1033" s="31">
        <f t="shared" si="16"/>
        <v>0.06175470057</v>
      </c>
      <c r="S1033" s="7">
        <f t="shared" si="4"/>
        <v>1.008556205</v>
      </c>
      <c r="T1033" s="7">
        <f t="shared" si="13"/>
        <v>11.16101241</v>
      </c>
      <c r="U1033" s="13">
        <f t="shared" si="5"/>
        <v>0.0806724805</v>
      </c>
      <c r="V1033" s="13">
        <f t="shared" si="6"/>
        <v>0.007317210674</v>
      </c>
      <c r="W1033" s="13">
        <f t="shared" si="7"/>
        <v>0.07335526983</v>
      </c>
      <c r="X1033" s="13">
        <f t="shared" si="8"/>
        <v>-0.0006897737407</v>
      </c>
      <c r="Y1033" s="14"/>
      <c r="Z1033" s="30"/>
      <c r="AA1033" s="30"/>
    </row>
    <row r="1034" ht="12.75" customHeight="1">
      <c r="A1034" s="4">
        <v>1956.06</v>
      </c>
      <c r="B1034" s="5">
        <v>46.27</v>
      </c>
      <c r="C1034" s="6">
        <v>1.8</v>
      </c>
      <c r="D1034" s="6">
        <f t="shared" si="9"/>
        <v>1.53</v>
      </c>
      <c r="E1034" s="5">
        <v>3.6</v>
      </c>
      <c r="F1034" s="5">
        <v>27.2</v>
      </c>
      <c r="G1034" s="6">
        <f t="shared" si="10"/>
        <v>1956.458333</v>
      </c>
      <c r="H1034" s="7">
        <v>3.0</v>
      </c>
      <c r="I1034" s="6">
        <f t="shared" si="1"/>
        <v>518.3260662</v>
      </c>
      <c r="J1034" s="6">
        <f t="shared" si="2"/>
        <v>20.16397059</v>
      </c>
      <c r="K1034" s="8">
        <f t="shared" si="11"/>
        <v>48849.847</v>
      </c>
      <c r="L1034" s="6">
        <f t="shared" si="12"/>
        <v>40.32794118</v>
      </c>
      <c r="M1034" s="8">
        <f t="shared" si="3"/>
        <v>3800.722913</v>
      </c>
      <c r="N1034" s="29">
        <f t="shared" si="14"/>
        <v>18.15816385</v>
      </c>
      <c r="O1034" s="9"/>
      <c r="P1034" s="10">
        <f t="shared" si="15"/>
        <v>22.76741656</v>
      </c>
      <c r="Q1034" s="10"/>
      <c r="R1034" s="31">
        <f t="shared" si="16"/>
        <v>0.0632518187</v>
      </c>
      <c r="S1034" s="7">
        <f t="shared" si="4"/>
        <v>0.9931237707</v>
      </c>
      <c r="T1034" s="7">
        <f t="shared" si="13"/>
        <v>11.17373988</v>
      </c>
      <c r="U1034" s="13">
        <f t="shared" si="5"/>
        <v>0.08081036226</v>
      </c>
      <c r="V1034" s="13">
        <f t="shared" si="6"/>
        <v>0.007054214069</v>
      </c>
      <c r="W1034" s="13">
        <f t="shared" si="7"/>
        <v>0.07375614819</v>
      </c>
      <c r="X1034" s="13">
        <f t="shared" si="8"/>
        <v>-0.0005545287525</v>
      </c>
      <c r="Y1034" s="14"/>
      <c r="Z1034" s="30"/>
      <c r="AA1034" s="30"/>
    </row>
    <row r="1035" ht="12.75" customHeight="1">
      <c r="A1035" s="4">
        <v>1956.07</v>
      </c>
      <c r="B1035" s="5">
        <v>48.78</v>
      </c>
      <c r="C1035" s="6">
        <v>1.81333</v>
      </c>
      <c r="D1035" s="6">
        <f t="shared" si="9"/>
        <v>4.32333</v>
      </c>
      <c r="E1035" s="5">
        <v>3.55333</v>
      </c>
      <c r="F1035" s="5">
        <v>27.4</v>
      </c>
      <c r="G1035" s="6">
        <f t="shared" si="10"/>
        <v>1956.541667</v>
      </c>
      <c r="H1035" s="7">
        <v>3.11</v>
      </c>
      <c r="I1035" s="6">
        <f t="shared" si="1"/>
        <v>542.4549635</v>
      </c>
      <c r="J1035" s="6">
        <f t="shared" si="2"/>
        <v>20.16502376</v>
      </c>
      <c r="K1035" s="8">
        <f t="shared" si="11"/>
        <v>51282.25629</v>
      </c>
      <c r="L1035" s="6">
        <f t="shared" si="12"/>
        <v>39.5145858</v>
      </c>
      <c r="M1035" s="8">
        <f t="shared" si="3"/>
        <v>3735.60434</v>
      </c>
      <c r="N1035" s="29">
        <f t="shared" si="14"/>
        <v>18.8567976</v>
      </c>
      <c r="O1035" s="9"/>
      <c r="P1035" s="10">
        <f t="shared" si="15"/>
        <v>23.62031168</v>
      </c>
      <c r="Q1035" s="10"/>
      <c r="R1035" s="31">
        <f t="shared" si="16"/>
        <v>0.05495081589</v>
      </c>
      <c r="S1035" s="7">
        <f t="shared" si="4"/>
        <v>0.9840331001</v>
      </c>
      <c r="T1035" s="7">
        <f t="shared" si="13"/>
        <v>11.01590736</v>
      </c>
      <c r="U1035" s="13">
        <f t="shared" si="5"/>
        <v>0.07526151814</v>
      </c>
      <c r="V1035" s="13">
        <f t="shared" si="6"/>
        <v>0.006923058628</v>
      </c>
      <c r="W1035" s="13">
        <f t="shared" si="7"/>
        <v>0.06833845951</v>
      </c>
      <c r="X1035" s="13">
        <f t="shared" si="8"/>
        <v>0.0004759815541</v>
      </c>
      <c r="Y1035" s="14"/>
      <c r="Z1035" s="30"/>
      <c r="AA1035" s="30"/>
    </row>
    <row r="1036" ht="12.75" customHeight="1">
      <c r="A1036" s="4">
        <v>1956.08</v>
      </c>
      <c r="B1036" s="5">
        <v>48.49</v>
      </c>
      <c r="C1036" s="6">
        <v>1.82667</v>
      </c>
      <c r="D1036" s="6">
        <f t="shared" si="9"/>
        <v>1.53667</v>
      </c>
      <c r="E1036" s="5">
        <v>3.50667</v>
      </c>
      <c r="F1036" s="5">
        <v>27.3</v>
      </c>
      <c r="G1036" s="6">
        <f t="shared" si="10"/>
        <v>1956.625</v>
      </c>
      <c r="H1036" s="7">
        <v>3.33</v>
      </c>
      <c r="I1036" s="6">
        <f t="shared" si="1"/>
        <v>541.2052381</v>
      </c>
      <c r="J1036" s="6">
        <f t="shared" si="2"/>
        <v>20.38777835</v>
      </c>
      <c r="K1036" s="8">
        <f t="shared" si="11"/>
        <v>51324.72777</v>
      </c>
      <c r="L1036" s="6">
        <f t="shared" si="12"/>
        <v>39.13854758</v>
      </c>
      <c r="M1036" s="8">
        <f t="shared" si="3"/>
        <v>3711.6701</v>
      </c>
      <c r="N1036" s="29">
        <f t="shared" si="14"/>
        <v>18.67093711</v>
      </c>
      <c r="O1036" s="9"/>
      <c r="P1036" s="10">
        <f t="shared" si="15"/>
        <v>23.3689473</v>
      </c>
      <c r="Q1036" s="10"/>
      <c r="R1036" s="31">
        <f t="shared" si="16"/>
        <v>0.05083779386</v>
      </c>
      <c r="S1036" s="7">
        <f t="shared" si="4"/>
        <v>0.9985670712</v>
      </c>
      <c r="T1036" s="7">
        <f t="shared" si="13"/>
        <v>10.87972449</v>
      </c>
      <c r="U1036" s="13">
        <f t="shared" si="5"/>
        <v>0.06814884809</v>
      </c>
      <c r="V1036" s="13">
        <f t="shared" si="6"/>
        <v>0.006416440343</v>
      </c>
      <c r="W1036" s="13">
        <f t="shared" si="7"/>
        <v>0.06173240774</v>
      </c>
      <c r="X1036" s="13">
        <f t="shared" si="8"/>
        <v>0.0008857199473</v>
      </c>
      <c r="Y1036" s="14"/>
      <c r="Z1036" s="30"/>
      <c r="AA1036" s="30"/>
    </row>
    <row r="1037" ht="12.75" customHeight="1">
      <c r="A1037" s="4">
        <v>1956.09</v>
      </c>
      <c r="B1037" s="5">
        <v>46.84</v>
      </c>
      <c r="C1037" s="6">
        <v>1.84</v>
      </c>
      <c r="D1037" s="6">
        <f t="shared" si="9"/>
        <v>0.19</v>
      </c>
      <c r="E1037" s="5">
        <v>3.46</v>
      </c>
      <c r="F1037" s="5">
        <v>27.4</v>
      </c>
      <c r="G1037" s="6">
        <f t="shared" si="10"/>
        <v>1956.708333</v>
      </c>
      <c r="H1037" s="7">
        <v>3.38</v>
      </c>
      <c r="I1037" s="6">
        <f t="shared" si="1"/>
        <v>520.8813139</v>
      </c>
      <c r="J1037" s="6">
        <f t="shared" si="2"/>
        <v>20.46160584</v>
      </c>
      <c r="K1037" s="8">
        <f t="shared" si="11"/>
        <v>49559.03098</v>
      </c>
      <c r="L1037" s="6">
        <f t="shared" si="12"/>
        <v>38.47671533</v>
      </c>
      <c r="M1037" s="8">
        <f t="shared" si="3"/>
        <v>3660.850709</v>
      </c>
      <c r="N1037" s="29">
        <f t="shared" si="14"/>
        <v>17.8366408</v>
      </c>
      <c r="O1037" s="9"/>
      <c r="P1037" s="10">
        <f t="shared" si="15"/>
        <v>22.31147321</v>
      </c>
      <c r="Q1037" s="10"/>
      <c r="R1037" s="31">
        <f t="shared" si="16"/>
        <v>0.05220463938</v>
      </c>
      <c r="S1037" s="7">
        <f t="shared" si="4"/>
        <v>1.006189361</v>
      </c>
      <c r="T1037" s="7">
        <f t="shared" si="13"/>
        <v>10.8244845</v>
      </c>
      <c r="U1037" s="13">
        <f t="shared" si="5"/>
        <v>0.06838917378</v>
      </c>
      <c r="V1037" s="13">
        <f t="shared" si="6"/>
        <v>0.007676213895</v>
      </c>
      <c r="W1037" s="13">
        <f t="shared" si="7"/>
        <v>0.06071295988</v>
      </c>
      <c r="X1037" s="13">
        <f t="shared" si="8"/>
        <v>0.001126440329</v>
      </c>
      <c r="Y1037" s="14"/>
      <c r="Z1037" s="30"/>
      <c r="AA1037" s="30"/>
    </row>
    <row r="1038" ht="12.75" customHeight="1">
      <c r="A1038" s="4">
        <v>1956.1</v>
      </c>
      <c r="B1038" s="5">
        <v>46.24</v>
      </c>
      <c r="C1038" s="6">
        <v>1.80667</v>
      </c>
      <c r="D1038" s="6">
        <f t="shared" si="9"/>
        <v>1.20667</v>
      </c>
      <c r="E1038" s="5">
        <v>3.44333</v>
      </c>
      <c r="F1038" s="5">
        <v>27.5</v>
      </c>
      <c r="G1038" s="6">
        <f t="shared" si="10"/>
        <v>1956.791667</v>
      </c>
      <c r="H1038" s="7">
        <v>3.34</v>
      </c>
      <c r="I1038" s="6">
        <f t="shared" si="1"/>
        <v>512.3392</v>
      </c>
      <c r="J1038" s="6">
        <f t="shared" si="2"/>
        <v>20.0179036</v>
      </c>
      <c r="K1038" s="8">
        <f t="shared" si="11"/>
        <v>48905.01144</v>
      </c>
      <c r="L1038" s="6">
        <f t="shared" si="12"/>
        <v>38.1520964</v>
      </c>
      <c r="M1038" s="8">
        <f t="shared" si="3"/>
        <v>3641.784019</v>
      </c>
      <c r="N1038" s="29">
        <f t="shared" si="14"/>
        <v>17.41895295</v>
      </c>
      <c r="O1038" s="9"/>
      <c r="P1038" s="10">
        <f t="shared" si="15"/>
        <v>21.777269</v>
      </c>
      <c r="Q1038" s="10"/>
      <c r="R1038" s="31">
        <f t="shared" si="16"/>
        <v>0.05232554326</v>
      </c>
      <c r="S1038" s="7">
        <f t="shared" si="4"/>
        <v>0.9902247263</v>
      </c>
      <c r="T1038" s="7">
        <f t="shared" si="13"/>
        <v>10.85187575</v>
      </c>
      <c r="U1038" s="13">
        <f t="shared" si="5"/>
        <v>0.06855155854</v>
      </c>
      <c r="V1038" s="13">
        <f t="shared" si="6"/>
        <v>0.008563709737</v>
      </c>
      <c r="W1038" s="13">
        <f t="shared" si="7"/>
        <v>0.05998784881</v>
      </c>
      <c r="X1038" s="13">
        <f t="shared" si="8"/>
        <v>0.0002346734786</v>
      </c>
      <c r="Y1038" s="14"/>
      <c r="Z1038" s="30"/>
      <c r="AA1038" s="30"/>
    </row>
    <row r="1039" ht="12.75" customHeight="1">
      <c r="A1039" s="4">
        <v>1956.11</v>
      </c>
      <c r="B1039" s="5">
        <v>45.76</v>
      </c>
      <c r="C1039" s="6">
        <v>1.77333</v>
      </c>
      <c r="D1039" s="6">
        <f t="shared" si="9"/>
        <v>1.29333</v>
      </c>
      <c r="E1039" s="5">
        <v>3.42667</v>
      </c>
      <c r="F1039" s="5">
        <v>27.5</v>
      </c>
      <c r="G1039" s="6">
        <f t="shared" si="10"/>
        <v>1956.875</v>
      </c>
      <c r="H1039" s="7">
        <v>3.49</v>
      </c>
      <c r="I1039" s="6">
        <f t="shared" si="1"/>
        <v>507.0208</v>
      </c>
      <c r="J1039" s="6">
        <f t="shared" si="2"/>
        <v>19.6484964</v>
      </c>
      <c r="K1039" s="8">
        <f t="shared" si="11"/>
        <v>48553.64152</v>
      </c>
      <c r="L1039" s="6">
        <f t="shared" si="12"/>
        <v>37.9675036</v>
      </c>
      <c r="M1039" s="8">
        <f t="shared" si="3"/>
        <v>3635.867718</v>
      </c>
      <c r="N1039" s="29">
        <f t="shared" si="14"/>
        <v>17.12033974</v>
      </c>
      <c r="O1039" s="9"/>
      <c r="P1039" s="10">
        <f t="shared" si="15"/>
        <v>21.39208742</v>
      </c>
      <c r="Q1039" s="10"/>
      <c r="R1039" s="31">
        <f t="shared" si="16"/>
        <v>0.04938709346</v>
      </c>
      <c r="S1039" s="7">
        <f t="shared" si="4"/>
        <v>0.9945751623</v>
      </c>
      <c r="T1039" s="7">
        <f t="shared" si="13"/>
        <v>10.7457957</v>
      </c>
      <c r="U1039" s="13">
        <f t="shared" si="5"/>
        <v>0.07487460323</v>
      </c>
      <c r="V1039" s="13">
        <f t="shared" si="6"/>
        <v>0.008800392892</v>
      </c>
      <c r="W1039" s="13">
        <f t="shared" si="7"/>
        <v>0.06607421034</v>
      </c>
      <c r="X1039" s="13">
        <f t="shared" si="8"/>
        <v>0.00345369271</v>
      </c>
      <c r="Y1039" s="14"/>
      <c r="Z1039" s="30"/>
      <c r="AA1039" s="30"/>
    </row>
    <row r="1040" ht="12.75" customHeight="1">
      <c r="A1040" s="4">
        <v>1956.12</v>
      </c>
      <c r="B1040" s="5">
        <v>46.44</v>
      </c>
      <c r="C1040" s="6">
        <v>1.74</v>
      </c>
      <c r="D1040" s="6">
        <f t="shared" si="9"/>
        <v>2.42</v>
      </c>
      <c r="E1040" s="5">
        <v>3.41</v>
      </c>
      <c r="F1040" s="5">
        <v>27.6</v>
      </c>
      <c r="G1040" s="6">
        <f t="shared" si="10"/>
        <v>1956.958333</v>
      </c>
      <c r="H1040" s="7">
        <v>3.59</v>
      </c>
      <c r="I1040" s="6">
        <f t="shared" si="1"/>
        <v>512.6908696</v>
      </c>
      <c r="J1040" s="6">
        <f t="shared" si="2"/>
        <v>19.20934783</v>
      </c>
      <c r="K1040" s="8">
        <f t="shared" si="11"/>
        <v>49249.91704</v>
      </c>
      <c r="L1040" s="6">
        <f t="shared" si="12"/>
        <v>37.6459058</v>
      </c>
      <c r="M1040" s="8">
        <f t="shared" si="3"/>
        <v>3616.326811</v>
      </c>
      <c r="N1040" s="29">
        <f t="shared" si="14"/>
        <v>17.19752273</v>
      </c>
      <c r="O1040" s="9"/>
      <c r="P1040" s="10">
        <f t="shared" si="15"/>
        <v>21.4744988</v>
      </c>
      <c r="Q1040" s="10"/>
      <c r="R1040" s="31">
        <f t="shared" si="16"/>
        <v>0.04753871398</v>
      </c>
      <c r="S1040" s="7">
        <f t="shared" si="4"/>
        <v>1.013891159</v>
      </c>
      <c r="T1040" s="7">
        <f t="shared" si="13"/>
        <v>10.64877867</v>
      </c>
      <c r="U1040" s="13">
        <f t="shared" si="5"/>
        <v>0.07411033343</v>
      </c>
      <c r="V1040" s="13">
        <f t="shared" si="6"/>
        <v>0.01265198193</v>
      </c>
      <c r="W1040" s="13">
        <f t="shared" si="7"/>
        <v>0.0614583515</v>
      </c>
      <c r="X1040" s="13">
        <f t="shared" si="8"/>
        <v>0.001063397612</v>
      </c>
      <c r="Y1040" s="14"/>
      <c r="Z1040" s="30"/>
      <c r="AA1040" s="30"/>
    </row>
    <row r="1041" ht="12.75" customHeight="1">
      <c r="A1041" s="4">
        <v>1957.01</v>
      </c>
      <c r="B1041" s="5">
        <v>45.43</v>
      </c>
      <c r="C1041" s="6">
        <v>1.73667</v>
      </c>
      <c r="D1041" s="6">
        <f t="shared" si="9"/>
        <v>0.72667</v>
      </c>
      <c r="E1041" s="5">
        <v>3.40667</v>
      </c>
      <c r="F1041" s="5">
        <v>27.6</v>
      </c>
      <c r="G1041" s="6">
        <f t="shared" si="10"/>
        <v>1957.041667</v>
      </c>
      <c r="H1041" s="7">
        <v>3.46</v>
      </c>
      <c r="I1041" s="6">
        <f t="shared" si="1"/>
        <v>501.5406159</v>
      </c>
      <c r="J1041" s="6">
        <f t="shared" si="2"/>
        <v>19.17258511</v>
      </c>
      <c r="K1041" s="8">
        <f t="shared" si="11"/>
        <v>48332.28472</v>
      </c>
      <c r="L1041" s="6">
        <f t="shared" si="12"/>
        <v>37.60914308</v>
      </c>
      <c r="M1041" s="8">
        <f t="shared" si="3"/>
        <v>3624.304301</v>
      </c>
      <c r="N1041" s="29">
        <f t="shared" si="14"/>
        <v>16.71778008</v>
      </c>
      <c r="O1041" s="9"/>
      <c r="P1041" s="10">
        <f t="shared" si="15"/>
        <v>20.86318639</v>
      </c>
      <c r="Q1041" s="10"/>
      <c r="R1041" s="31">
        <f t="shared" si="16"/>
        <v>0.0505073585</v>
      </c>
      <c r="S1041" s="7">
        <f t="shared" si="4"/>
        <v>1.013001417</v>
      </c>
      <c r="T1041" s="7">
        <f t="shared" si="13"/>
        <v>10.79670254</v>
      </c>
      <c r="U1041" s="13">
        <f t="shared" si="5"/>
        <v>0.08049770454</v>
      </c>
      <c r="V1041" s="13">
        <f t="shared" si="6"/>
        <v>0.01372883363</v>
      </c>
      <c r="W1041" s="13">
        <f t="shared" si="7"/>
        <v>0.0667688709</v>
      </c>
      <c r="X1041" s="13">
        <f t="shared" si="8"/>
        <v>-0.001306236316</v>
      </c>
      <c r="Y1041" s="14"/>
      <c r="Z1041" s="30"/>
      <c r="AA1041" s="30"/>
    </row>
    <row r="1042" ht="12.75" customHeight="1">
      <c r="A1042" s="4">
        <v>1957.02</v>
      </c>
      <c r="B1042" s="5">
        <v>43.47</v>
      </c>
      <c r="C1042" s="6">
        <v>1.73333</v>
      </c>
      <c r="D1042" s="6">
        <f t="shared" si="9"/>
        <v>-0.22667</v>
      </c>
      <c r="E1042" s="5">
        <v>3.40333</v>
      </c>
      <c r="F1042" s="5">
        <v>27.7</v>
      </c>
      <c r="G1042" s="6">
        <f t="shared" si="10"/>
        <v>1957.125</v>
      </c>
      <c r="H1042" s="7">
        <v>3.34</v>
      </c>
      <c r="I1042" s="6">
        <f t="shared" si="1"/>
        <v>478.17</v>
      </c>
      <c r="J1042" s="6">
        <f t="shared" si="2"/>
        <v>19.06663</v>
      </c>
      <c r="K1042" s="8">
        <f t="shared" si="11"/>
        <v>46233.23083</v>
      </c>
      <c r="L1042" s="6">
        <f t="shared" si="12"/>
        <v>37.43663</v>
      </c>
      <c r="M1042" s="8">
        <f t="shared" si="3"/>
        <v>3619.667391</v>
      </c>
      <c r="N1042" s="29">
        <f t="shared" si="14"/>
        <v>15.84373314</v>
      </c>
      <c r="O1042" s="9"/>
      <c r="P1042" s="10">
        <f t="shared" si="15"/>
        <v>19.76263244</v>
      </c>
      <c r="Q1042" s="10"/>
      <c r="R1042" s="31">
        <f t="shared" si="16"/>
        <v>0.05537812004</v>
      </c>
      <c r="S1042" s="7">
        <f t="shared" si="4"/>
        <v>0.9969005502</v>
      </c>
      <c r="T1042" s="7">
        <f t="shared" si="13"/>
        <v>10.89759094</v>
      </c>
      <c r="U1042" s="13">
        <f t="shared" si="5"/>
        <v>0.08928874195</v>
      </c>
      <c r="V1042" s="13">
        <f t="shared" si="6"/>
        <v>0.0127708808</v>
      </c>
      <c r="W1042" s="13">
        <f t="shared" si="7"/>
        <v>0.07651786114</v>
      </c>
      <c r="X1042" s="13">
        <f t="shared" si="8"/>
        <v>0.001408766167</v>
      </c>
      <c r="Y1042" s="14"/>
      <c r="Z1042" s="30"/>
      <c r="AA1042" s="30"/>
    </row>
    <row r="1043" ht="12.75" customHeight="1">
      <c r="A1043" s="4">
        <v>1957.03</v>
      </c>
      <c r="B1043" s="5">
        <v>44.03</v>
      </c>
      <c r="C1043" s="6">
        <v>1.73</v>
      </c>
      <c r="D1043" s="6">
        <f t="shared" si="9"/>
        <v>2.29</v>
      </c>
      <c r="E1043" s="5">
        <v>3.4</v>
      </c>
      <c r="F1043" s="5">
        <v>27.8</v>
      </c>
      <c r="G1043" s="6">
        <f t="shared" si="10"/>
        <v>1957.208333</v>
      </c>
      <c r="H1043" s="7">
        <v>3.41</v>
      </c>
      <c r="I1043" s="6">
        <f t="shared" si="1"/>
        <v>482.5878058</v>
      </c>
      <c r="J1043" s="6">
        <f t="shared" si="2"/>
        <v>18.96154676</v>
      </c>
      <c r="K1043" s="8">
        <f t="shared" si="11"/>
        <v>46813.15825</v>
      </c>
      <c r="L1043" s="6">
        <f t="shared" si="12"/>
        <v>37.26546763</v>
      </c>
      <c r="M1043" s="8">
        <f t="shared" si="3"/>
        <v>3614.915695</v>
      </c>
      <c r="N1043" s="29">
        <f t="shared" si="14"/>
        <v>15.90041711</v>
      </c>
      <c r="O1043" s="9"/>
      <c r="P1043" s="10">
        <f t="shared" si="15"/>
        <v>19.82183674</v>
      </c>
      <c r="Q1043" s="10"/>
      <c r="R1043" s="31">
        <f t="shared" si="16"/>
        <v>0.05293317538</v>
      </c>
      <c r="S1043" s="7">
        <f t="shared" si="4"/>
        <v>0.9969782272</v>
      </c>
      <c r="T1043" s="7">
        <f t="shared" si="13"/>
        <v>10.82473594</v>
      </c>
      <c r="U1043" s="13">
        <f t="shared" si="5"/>
        <v>0.09043368578</v>
      </c>
      <c r="V1043" s="13">
        <f t="shared" si="6"/>
        <v>0.0142553176</v>
      </c>
      <c r="W1043" s="13">
        <f t="shared" si="7"/>
        <v>0.07617836818</v>
      </c>
      <c r="X1043" s="13">
        <f t="shared" si="8"/>
        <v>0.000283280826</v>
      </c>
      <c r="Y1043" s="14"/>
      <c r="Z1043" s="30"/>
      <c r="AA1043" s="30"/>
    </row>
    <row r="1044" ht="12.75" customHeight="1">
      <c r="A1044" s="4">
        <v>1957.04</v>
      </c>
      <c r="B1044" s="5">
        <v>45.05</v>
      </c>
      <c r="C1044" s="6">
        <v>1.73</v>
      </c>
      <c r="D1044" s="6">
        <f t="shared" si="9"/>
        <v>2.75</v>
      </c>
      <c r="E1044" s="5">
        <v>3.40667</v>
      </c>
      <c r="F1044" s="5">
        <v>27.9</v>
      </c>
      <c r="G1044" s="6">
        <f t="shared" si="10"/>
        <v>1957.291667</v>
      </c>
      <c r="H1044" s="7">
        <v>3.48</v>
      </c>
      <c r="I1044" s="6">
        <f t="shared" si="1"/>
        <v>491.9976703</v>
      </c>
      <c r="J1044" s="6">
        <f t="shared" si="2"/>
        <v>18.89358423</v>
      </c>
      <c r="K1044" s="8">
        <f t="shared" si="11"/>
        <v>47878.68698</v>
      </c>
      <c r="L1044" s="6">
        <f t="shared" si="12"/>
        <v>37.20474369</v>
      </c>
      <c r="M1044" s="8">
        <f t="shared" si="3"/>
        <v>3620.574619</v>
      </c>
      <c r="N1044" s="29">
        <f t="shared" si="14"/>
        <v>16.12370436</v>
      </c>
      <c r="O1044" s="9"/>
      <c r="P1044" s="10">
        <f t="shared" si="15"/>
        <v>20.08683119</v>
      </c>
      <c r="Q1044" s="10"/>
      <c r="R1044" s="31">
        <f t="shared" si="16"/>
        <v>0.05173003201</v>
      </c>
      <c r="S1044" s="7">
        <f t="shared" si="4"/>
        <v>0.9929048859</v>
      </c>
      <c r="T1044" s="7">
        <f t="shared" si="13"/>
        <v>10.75334495</v>
      </c>
      <c r="U1044" s="13">
        <f t="shared" si="5"/>
        <v>0.08980108474</v>
      </c>
      <c r="V1044" s="13">
        <f t="shared" si="6"/>
        <v>0.01459995461</v>
      </c>
      <c r="W1044" s="13">
        <f t="shared" si="7"/>
        <v>0.07520113013</v>
      </c>
      <c r="X1044" s="13">
        <f t="shared" si="8"/>
        <v>-0.0009625459658</v>
      </c>
      <c r="Y1044" s="14"/>
      <c r="Z1044" s="30"/>
      <c r="AA1044" s="30"/>
    </row>
    <row r="1045" ht="12.75" customHeight="1">
      <c r="A1045" s="4">
        <v>1957.05</v>
      </c>
      <c r="B1045" s="5">
        <v>46.78</v>
      </c>
      <c r="C1045" s="6">
        <v>1.73</v>
      </c>
      <c r="D1045" s="6">
        <f t="shared" si="9"/>
        <v>3.46</v>
      </c>
      <c r="E1045" s="5">
        <v>3.41333</v>
      </c>
      <c r="F1045" s="5">
        <v>28.0</v>
      </c>
      <c r="G1045" s="6">
        <f t="shared" si="10"/>
        <v>1957.375</v>
      </c>
      <c r="H1045" s="7">
        <v>3.6</v>
      </c>
      <c r="I1045" s="6">
        <f t="shared" si="1"/>
        <v>509.0666429</v>
      </c>
      <c r="J1045" s="6">
        <f t="shared" si="2"/>
        <v>18.82610714</v>
      </c>
      <c r="K1045" s="8">
        <f t="shared" si="11"/>
        <v>49692.42343</v>
      </c>
      <c r="L1045" s="6">
        <f t="shared" si="12"/>
        <v>37.14434468</v>
      </c>
      <c r="M1045" s="8">
        <f t="shared" si="3"/>
        <v>3625.836675</v>
      </c>
      <c r="N1045" s="29">
        <f t="shared" si="14"/>
        <v>16.59811079</v>
      </c>
      <c r="O1045" s="9"/>
      <c r="P1045" s="10">
        <f t="shared" si="15"/>
        <v>20.66110669</v>
      </c>
      <c r="Q1045" s="10"/>
      <c r="R1045" s="31">
        <f t="shared" si="16"/>
        <v>0.04912398213</v>
      </c>
      <c r="S1045" s="7">
        <f t="shared" si="4"/>
        <v>0.9864967886</v>
      </c>
      <c r="T1045" s="7">
        <f t="shared" si="13"/>
        <v>10.63891642</v>
      </c>
      <c r="U1045" s="13">
        <f t="shared" si="5"/>
        <v>0.08764208045</v>
      </c>
      <c r="V1045" s="13">
        <f t="shared" si="6"/>
        <v>0.01368024447</v>
      </c>
      <c r="W1045" s="13">
        <f t="shared" si="7"/>
        <v>0.07396183598</v>
      </c>
      <c r="X1045" s="13">
        <f t="shared" si="8"/>
        <v>0.00043367001</v>
      </c>
      <c r="Y1045" s="14"/>
      <c r="Z1045" s="30"/>
      <c r="AA1045" s="30"/>
    </row>
    <row r="1046" ht="12.75" customHeight="1">
      <c r="A1046" s="4">
        <v>1957.06</v>
      </c>
      <c r="B1046" s="5">
        <v>47.55</v>
      </c>
      <c r="C1046" s="6">
        <v>1.73</v>
      </c>
      <c r="D1046" s="6">
        <f t="shared" si="9"/>
        <v>2.5</v>
      </c>
      <c r="E1046" s="5">
        <v>3.42</v>
      </c>
      <c r="F1046" s="5">
        <v>28.1</v>
      </c>
      <c r="G1046" s="6">
        <f t="shared" si="10"/>
        <v>1957.458333</v>
      </c>
      <c r="H1046" s="7">
        <v>3.8</v>
      </c>
      <c r="I1046" s="6">
        <f t="shared" si="1"/>
        <v>515.6044484</v>
      </c>
      <c r="J1046" s="6">
        <f t="shared" si="2"/>
        <v>18.75911032</v>
      </c>
      <c r="K1046" s="8">
        <f t="shared" si="11"/>
        <v>50483.207</v>
      </c>
      <c r="L1046" s="6">
        <f t="shared" si="12"/>
        <v>37.08448399</v>
      </c>
      <c r="M1046" s="8">
        <f t="shared" si="3"/>
        <v>3630.968832</v>
      </c>
      <c r="N1046" s="29">
        <f t="shared" si="14"/>
        <v>16.72991887</v>
      </c>
      <c r="O1046" s="9"/>
      <c r="P1046" s="10">
        <f t="shared" si="15"/>
        <v>20.80676373</v>
      </c>
      <c r="Q1046" s="10"/>
      <c r="R1046" s="31">
        <f t="shared" si="16"/>
        <v>0.04654777995</v>
      </c>
      <c r="S1046" s="7">
        <f t="shared" si="4"/>
        <v>0.9925044995</v>
      </c>
      <c r="T1046" s="7">
        <f t="shared" si="13"/>
        <v>10.45790722</v>
      </c>
      <c r="U1046" s="13">
        <f t="shared" si="5"/>
        <v>0.08451812702</v>
      </c>
      <c r="V1046" s="13">
        <f t="shared" si="6"/>
        <v>0.01417639053</v>
      </c>
      <c r="W1046" s="13">
        <f t="shared" si="7"/>
        <v>0.0703417365</v>
      </c>
      <c r="X1046" s="13">
        <f t="shared" si="8"/>
        <v>0.00008356972893</v>
      </c>
      <c r="Y1046" s="14"/>
      <c r="Z1046" s="30"/>
      <c r="AA1046" s="30"/>
    </row>
    <row r="1047" ht="12.75" customHeight="1">
      <c r="A1047" s="4">
        <v>1957.07</v>
      </c>
      <c r="B1047" s="5">
        <v>48.51</v>
      </c>
      <c r="C1047" s="6">
        <v>1.74</v>
      </c>
      <c r="D1047" s="6">
        <f t="shared" si="9"/>
        <v>2.7</v>
      </c>
      <c r="E1047" s="5">
        <v>3.43667</v>
      </c>
      <c r="F1047" s="5">
        <v>28.3</v>
      </c>
      <c r="G1047" s="6">
        <f t="shared" si="10"/>
        <v>1957.541667</v>
      </c>
      <c r="H1047" s="7">
        <v>3.93</v>
      </c>
      <c r="I1047" s="6">
        <f t="shared" si="1"/>
        <v>522.2967138</v>
      </c>
      <c r="J1047" s="6">
        <f t="shared" si="2"/>
        <v>18.73420495</v>
      </c>
      <c r="K1047" s="8">
        <f t="shared" si="11"/>
        <v>51291.30821</v>
      </c>
      <c r="L1047" s="6">
        <f t="shared" si="12"/>
        <v>37.00188512</v>
      </c>
      <c r="M1047" s="8">
        <f t="shared" si="3"/>
        <v>3633.710579</v>
      </c>
      <c r="N1047" s="29">
        <f t="shared" si="14"/>
        <v>16.86888238</v>
      </c>
      <c r="O1047" s="9"/>
      <c r="P1047" s="10">
        <f t="shared" si="15"/>
        <v>20.95976029</v>
      </c>
      <c r="Q1047" s="10"/>
      <c r="R1047" s="31">
        <f t="shared" si="16"/>
        <v>0.04455478603</v>
      </c>
      <c r="S1047" s="7">
        <f t="shared" si="4"/>
        <v>1.003275</v>
      </c>
      <c r="T1047" s="7">
        <f t="shared" si="13"/>
        <v>10.30616647</v>
      </c>
      <c r="U1047" s="13">
        <f t="shared" si="5"/>
        <v>0.08461087636</v>
      </c>
      <c r="V1047" s="13">
        <f t="shared" si="6"/>
        <v>0.01467644062</v>
      </c>
      <c r="W1047" s="13">
        <f t="shared" si="7"/>
        <v>0.06993443574</v>
      </c>
      <c r="X1047" s="13">
        <f t="shared" si="8"/>
        <v>-0.0008227072341</v>
      </c>
      <c r="Y1047" s="14"/>
      <c r="Z1047" s="30"/>
      <c r="AA1047" s="30"/>
    </row>
    <row r="1048" ht="12.75" customHeight="1">
      <c r="A1048" s="4">
        <v>1957.08</v>
      </c>
      <c r="B1048" s="5">
        <v>45.84</v>
      </c>
      <c r="C1048" s="6">
        <v>1.75</v>
      </c>
      <c r="D1048" s="6">
        <f t="shared" si="9"/>
        <v>-0.92</v>
      </c>
      <c r="E1048" s="5">
        <v>3.45333</v>
      </c>
      <c r="F1048" s="5">
        <v>28.3</v>
      </c>
      <c r="G1048" s="6">
        <f t="shared" si="10"/>
        <v>1957.625</v>
      </c>
      <c r="H1048" s="7">
        <v>3.93</v>
      </c>
      <c r="I1048" s="6">
        <f t="shared" si="1"/>
        <v>493.5493993</v>
      </c>
      <c r="J1048" s="6">
        <f t="shared" si="2"/>
        <v>18.84187279</v>
      </c>
      <c r="K1048" s="8">
        <f t="shared" si="11"/>
        <v>48622.41911</v>
      </c>
      <c r="L1048" s="6">
        <f t="shared" si="12"/>
        <v>37.18125975</v>
      </c>
      <c r="M1048" s="8">
        <f t="shared" si="3"/>
        <v>3662.941941</v>
      </c>
      <c r="N1048" s="29">
        <f t="shared" si="14"/>
        <v>15.86894273</v>
      </c>
      <c r="O1048" s="9"/>
      <c r="P1048" s="10">
        <f t="shared" si="15"/>
        <v>19.70267781</v>
      </c>
      <c r="Q1048" s="10"/>
      <c r="R1048" s="31">
        <f t="shared" si="16"/>
        <v>0.04691584125</v>
      </c>
      <c r="S1048" s="7">
        <f t="shared" si="4"/>
        <v>1.004095549</v>
      </c>
      <c r="T1048" s="7">
        <f t="shared" si="13"/>
        <v>10.33991917</v>
      </c>
      <c r="U1048" s="13">
        <f t="shared" si="5"/>
        <v>0.09209873777</v>
      </c>
      <c r="V1048" s="13">
        <f t="shared" si="6"/>
        <v>0.01353861237</v>
      </c>
      <c r="W1048" s="13">
        <f t="shared" si="7"/>
        <v>0.0785601254</v>
      </c>
      <c r="X1048" s="13">
        <f t="shared" si="8"/>
        <v>-0.0001231210567</v>
      </c>
      <c r="Y1048" s="14"/>
      <c r="Z1048" s="30"/>
      <c r="AA1048" s="30"/>
    </row>
    <row r="1049" ht="12.75" customHeight="1">
      <c r="A1049" s="4">
        <v>1957.09</v>
      </c>
      <c r="B1049" s="5">
        <v>43.98</v>
      </c>
      <c r="C1049" s="6">
        <v>1.76</v>
      </c>
      <c r="D1049" s="6">
        <f t="shared" si="9"/>
        <v>-0.1</v>
      </c>
      <c r="E1049" s="5">
        <v>3.47</v>
      </c>
      <c r="F1049" s="5">
        <v>28.3</v>
      </c>
      <c r="G1049" s="6">
        <f t="shared" si="10"/>
        <v>1957.708333</v>
      </c>
      <c r="H1049" s="7">
        <v>3.92</v>
      </c>
      <c r="I1049" s="6">
        <f t="shared" si="1"/>
        <v>473.5231802</v>
      </c>
      <c r="J1049" s="6">
        <f t="shared" si="2"/>
        <v>18.94954064</v>
      </c>
      <c r="K1049" s="8">
        <f t="shared" si="11"/>
        <v>46805.08902</v>
      </c>
      <c r="L1049" s="6">
        <f t="shared" si="12"/>
        <v>37.36074205</v>
      </c>
      <c r="M1049" s="8">
        <f t="shared" si="3"/>
        <v>3692.89811</v>
      </c>
      <c r="N1049" s="29">
        <f t="shared" si="14"/>
        <v>15.15727449</v>
      </c>
      <c r="O1049" s="9"/>
      <c r="P1049" s="10">
        <f t="shared" si="15"/>
        <v>18.80796193</v>
      </c>
      <c r="Q1049" s="10"/>
      <c r="R1049" s="31">
        <f t="shared" si="16"/>
        <v>0.04772818123</v>
      </c>
      <c r="S1049" s="7">
        <f t="shared" si="4"/>
        <v>0.9991734738</v>
      </c>
      <c r="T1049" s="7">
        <f t="shared" si="13"/>
        <v>10.38226682</v>
      </c>
      <c r="U1049" s="13">
        <f t="shared" si="5"/>
        <v>0.09773994049</v>
      </c>
      <c r="V1049" s="13">
        <f t="shared" si="6"/>
        <v>0.01311180847</v>
      </c>
      <c r="W1049" s="13">
        <f t="shared" si="7"/>
        <v>0.08462813202</v>
      </c>
      <c r="X1049" s="13">
        <f t="shared" si="8"/>
        <v>-0.0008543959409</v>
      </c>
      <c r="Y1049" s="14"/>
      <c r="Z1049" s="30"/>
      <c r="AA1049" s="30"/>
    </row>
    <row r="1050" ht="12.75" customHeight="1">
      <c r="A1050" s="4">
        <v>1957.1</v>
      </c>
      <c r="B1050" s="5">
        <v>41.24</v>
      </c>
      <c r="C1050" s="6">
        <v>1.77</v>
      </c>
      <c r="D1050" s="6">
        <f t="shared" si="9"/>
        <v>-0.97</v>
      </c>
      <c r="E1050" s="5">
        <v>3.43667</v>
      </c>
      <c r="F1050" s="5">
        <v>28.3</v>
      </c>
      <c r="G1050" s="6">
        <f t="shared" si="10"/>
        <v>1957.791667</v>
      </c>
      <c r="H1050" s="7">
        <v>3.97</v>
      </c>
      <c r="I1050" s="6">
        <f t="shared" si="1"/>
        <v>444.0221908</v>
      </c>
      <c r="J1050" s="6">
        <f t="shared" si="2"/>
        <v>19.05720848</v>
      </c>
      <c r="K1050" s="8">
        <f t="shared" si="11"/>
        <v>44046.05779</v>
      </c>
      <c r="L1050" s="6">
        <f t="shared" si="12"/>
        <v>37.00188512</v>
      </c>
      <c r="M1050" s="8">
        <f t="shared" si="3"/>
        <v>3670.508376</v>
      </c>
      <c r="N1050" s="29">
        <f t="shared" si="14"/>
        <v>14.14945149</v>
      </c>
      <c r="O1050" s="9"/>
      <c r="P1050" s="10">
        <f t="shared" si="15"/>
        <v>17.55146765</v>
      </c>
      <c r="Q1050" s="10"/>
      <c r="R1050" s="31">
        <f t="shared" si="16"/>
        <v>0.05192737708</v>
      </c>
      <c r="S1050" s="7">
        <f t="shared" si="4"/>
        <v>1.024014701</v>
      </c>
      <c r="T1050" s="7">
        <f t="shared" si="13"/>
        <v>10.3736856</v>
      </c>
      <c r="U1050" s="13">
        <f t="shared" si="5"/>
        <v>0.1042090264</v>
      </c>
      <c r="V1050" s="13">
        <f t="shared" si="6"/>
        <v>0.01194543821</v>
      </c>
      <c r="W1050" s="13">
        <f t="shared" si="7"/>
        <v>0.0922635882</v>
      </c>
      <c r="X1050" s="13">
        <f t="shared" si="8"/>
        <v>-0.003958265288</v>
      </c>
      <c r="Y1050" s="14"/>
      <c r="Z1050" s="30"/>
      <c r="AA1050" s="30"/>
    </row>
    <row r="1051" ht="12.75" customHeight="1">
      <c r="A1051" s="4">
        <v>1957.11</v>
      </c>
      <c r="B1051" s="5">
        <v>40.35</v>
      </c>
      <c r="C1051" s="6">
        <v>1.78</v>
      </c>
      <c r="D1051" s="6">
        <f t="shared" si="9"/>
        <v>0.89</v>
      </c>
      <c r="E1051" s="5">
        <v>3.40333</v>
      </c>
      <c r="F1051" s="5">
        <v>28.4</v>
      </c>
      <c r="G1051" s="6">
        <f t="shared" si="10"/>
        <v>1957.875</v>
      </c>
      <c r="H1051" s="7">
        <v>3.72</v>
      </c>
      <c r="I1051" s="6">
        <f t="shared" si="1"/>
        <v>432.9100352</v>
      </c>
      <c r="J1051" s="6">
        <f t="shared" si="2"/>
        <v>19.09739437</v>
      </c>
      <c r="K1051" s="8">
        <f t="shared" si="11"/>
        <v>43101.62398</v>
      </c>
      <c r="L1051" s="6">
        <f t="shared" si="12"/>
        <v>36.51389616</v>
      </c>
      <c r="M1051" s="8">
        <f t="shared" si="3"/>
        <v>3635.416355</v>
      </c>
      <c r="N1051" s="29">
        <f t="shared" si="14"/>
        <v>13.73624224</v>
      </c>
      <c r="O1051" s="9"/>
      <c r="P1051" s="10">
        <f t="shared" si="15"/>
        <v>17.03527855</v>
      </c>
      <c r="Q1051" s="10"/>
      <c r="R1051" s="31">
        <f t="shared" si="16"/>
        <v>0.05647057114</v>
      </c>
      <c r="S1051" s="7">
        <f t="shared" si="4"/>
        <v>1.046366501</v>
      </c>
      <c r="T1051" s="7">
        <f t="shared" si="13"/>
        <v>10.58540231</v>
      </c>
      <c r="U1051" s="13">
        <f t="shared" si="5"/>
        <v>0.1030470719</v>
      </c>
      <c r="V1051" s="13">
        <f t="shared" si="6"/>
        <v>0.007996776961</v>
      </c>
      <c r="W1051" s="13">
        <f t="shared" si="7"/>
        <v>0.09505029492</v>
      </c>
      <c r="X1051" s="13">
        <f t="shared" si="8"/>
        <v>-0.003672008669</v>
      </c>
      <c r="Y1051" s="14"/>
      <c r="Z1051" s="30"/>
      <c r="AA1051" s="30"/>
    </row>
    <row r="1052" ht="12.75" customHeight="1">
      <c r="A1052" s="4">
        <v>1957.12</v>
      </c>
      <c r="B1052" s="5">
        <v>40.33</v>
      </c>
      <c r="C1052" s="6">
        <v>1.79</v>
      </c>
      <c r="D1052" s="6">
        <f t="shared" si="9"/>
        <v>1.77</v>
      </c>
      <c r="E1052" s="5">
        <v>3.37</v>
      </c>
      <c r="F1052" s="5">
        <v>28.4</v>
      </c>
      <c r="G1052" s="6">
        <f t="shared" si="10"/>
        <v>1957.958333</v>
      </c>
      <c r="H1052" s="7">
        <v>3.21</v>
      </c>
      <c r="I1052" s="6">
        <f t="shared" si="1"/>
        <v>432.6954577</v>
      </c>
      <c r="J1052" s="6">
        <f t="shared" si="2"/>
        <v>19.2046831</v>
      </c>
      <c r="K1052" s="8">
        <f t="shared" si="11"/>
        <v>43239.59903</v>
      </c>
      <c r="L1052" s="6">
        <f t="shared" si="12"/>
        <v>36.15630282</v>
      </c>
      <c r="M1052" s="8">
        <f t="shared" si="3"/>
        <v>3613.127913</v>
      </c>
      <c r="N1052" s="29">
        <f t="shared" si="14"/>
        <v>13.67324606</v>
      </c>
      <c r="O1052" s="9"/>
      <c r="P1052" s="10">
        <f t="shared" si="15"/>
        <v>16.95457761</v>
      </c>
      <c r="Q1052" s="10"/>
      <c r="R1052" s="31">
        <f t="shared" si="16"/>
        <v>0.06058955909</v>
      </c>
      <c r="S1052" s="7">
        <f t="shared" si="4"/>
        <v>1.012913304</v>
      </c>
      <c r="T1052" s="7">
        <f t="shared" si="13"/>
        <v>11.07621038</v>
      </c>
      <c r="U1052" s="13">
        <f t="shared" si="5"/>
        <v>0.10575205</v>
      </c>
      <c r="V1052" s="13">
        <f t="shared" si="6"/>
        <v>0.003998757735</v>
      </c>
      <c r="W1052" s="13">
        <f t="shared" si="7"/>
        <v>0.1017532923</v>
      </c>
      <c r="X1052" s="13">
        <f t="shared" si="8"/>
        <v>0.0004719799442</v>
      </c>
      <c r="Y1052" s="14"/>
      <c r="Z1052" s="30"/>
      <c r="AA1052" s="30"/>
    </row>
    <row r="1053" ht="12.75" customHeight="1">
      <c r="A1053" s="4">
        <v>1958.01</v>
      </c>
      <c r="B1053" s="5">
        <v>41.12</v>
      </c>
      <c r="C1053" s="6">
        <v>1.78333</v>
      </c>
      <c r="D1053" s="6">
        <f t="shared" si="9"/>
        <v>2.57333</v>
      </c>
      <c r="E1053" s="5">
        <v>3.29333</v>
      </c>
      <c r="F1053" s="5">
        <v>28.6</v>
      </c>
      <c r="G1053" s="6">
        <f t="shared" si="10"/>
        <v>1958.041667</v>
      </c>
      <c r="H1053" s="7">
        <v>3.09</v>
      </c>
      <c r="I1053" s="6">
        <f t="shared" si="1"/>
        <v>438.0861538</v>
      </c>
      <c r="J1053" s="6">
        <f t="shared" si="2"/>
        <v>18.99932346</v>
      </c>
      <c r="K1053" s="8">
        <f t="shared" si="11"/>
        <v>43936.51367</v>
      </c>
      <c r="L1053" s="6">
        <f t="shared" si="12"/>
        <v>35.08663115</v>
      </c>
      <c r="M1053" s="8">
        <f t="shared" si="3"/>
        <v>3518.90658</v>
      </c>
      <c r="N1053" s="29">
        <f t="shared" si="14"/>
        <v>13.78843155</v>
      </c>
      <c r="O1053" s="9"/>
      <c r="P1053" s="10">
        <f t="shared" si="15"/>
        <v>17.09410885</v>
      </c>
      <c r="Q1053" s="10"/>
      <c r="R1053" s="31">
        <f t="shared" si="16"/>
        <v>0.06059543496</v>
      </c>
      <c r="S1053" s="7">
        <f t="shared" si="4"/>
        <v>1.005994241</v>
      </c>
      <c r="T1053" s="7">
        <f t="shared" si="13"/>
        <v>11.14078462</v>
      </c>
      <c r="U1053" s="13">
        <f t="shared" si="5"/>
        <v>0.103317929</v>
      </c>
      <c r="V1053" s="13">
        <f t="shared" si="6"/>
        <v>0.004586659494</v>
      </c>
      <c r="W1053" s="13">
        <f t="shared" si="7"/>
        <v>0.09873126952</v>
      </c>
      <c r="X1053" s="13">
        <f t="shared" si="8"/>
        <v>-0.0003652980675</v>
      </c>
      <c r="Y1053" s="14"/>
      <c r="Z1053" s="30"/>
      <c r="AA1053" s="30"/>
    </row>
    <row r="1054" ht="12.75" customHeight="1">
      <c r="A1054" s="4">
        <v>1958.02</v>
      </c>
      <c r="B1054" s="5">
        <v>41.26</v>
      </c>
      <c r="C1054" s="6">
        <v>1.77667</v>
      </c>
      <c r="D1054" s="6">
        <f t="shared" si="9"/>
        <v>1.91667</v>
      </c>
      <c r="E1054" s="5">
        <v>3.21667</v>
      </c>
      <c r="F1054" s="5">
        <v>28.6</v>
      </c>
      <c r="G1054" s="6">
        <f t="shared" si="10"/>
        <v>1958.125</v>
      </c>
      <c r="H1054" s="7">
        <v>3.05</v>
      </c>
      <c r="I1054" s="6">
        <f t="shared" si="1"/>
        <v>439.5776923</v>
      </c>
      <c r="J1054" s="6">
        <f t="shared" si="2"/>
        <v>18.92836885</v>
      </c>
      <c r="K1054" s="8">
        <f t="shared" si="11"/>
        <v>44244.29988</v>
      </c>
      <c r="L1054" s="6">
        <f t="shared" si="12"/>
        <v>34.26990731</v>
      </c>
      <c r="M1054" s="8">
        <f t="shared" si="3"/>
        <v>3449.328941</v>
      </c>
      <c r="N1054" s="29">
        <f t="shared" si="14"/>
        <v>13.78490639</v>
      </c>
      <c r="O1054" s="9"/>
      <c r="P1054" s="10">
        <f t="shared" si="15"/>
        <v>17.08728199</v>
      </c>
      <c r="Q1054" s="10"/>
      <c r="R1054" s="31">
        <f t="shared" si="16"/>
        <v>0.06187788721</v>
      </c>
      <c r="S1054" s="7">
        <f t="shared" si="4"/>
        <v>1.008545232</v>
      </c>
      <c r="T1054" s="7">
        <f t="shared" si="13"/>
        <v>11.20756516</v>
      </c>
      <c r="U1054" s="13">
        <f t="shared" si="5"/>
        <v>0.09744165284</v>
      </c>
      <c r="V1054" s="13">
        <f t="shared" si="6"/>
        <v>0.003925667367</v>
      </c>
      <c r="W1054" s="13">
        <f t="shared" si="7"/>
        <v>0.09351598547</v>
      </c>
      <c r="X1054" s="13">
        <f t="shared" si="8"/>
        <v>-0.001748724719</v>
      </c>
      <c r="Y1054" s="14"/>
      <c r="Z1054" s="30"/>
      <c r="AA1054" s="30"/>
    </row>
    <row r="1055" ht="12.75" customHeight="1">
      <c r="A1055" s="4">
        <v>1958.03</v>
      </c>
      <c r="B1055" s="5">
        <v>42.11</v>
      </c>
      <c r="C1055" s="6">
        <v>1.77</v>
      </c>
      <c r="D1055" s="6">
        <f t="shared" si="9"/>
        <v>2.62</v>
      </c>
      <c r="E1055" s="5">
        <v>3.14</v>
      </c>
      <c r="F1055" s="5">
        <v>28.8</v>
      </c>
      <c r="G1055" s="6">
        <f t="shared" si="10"/>
        <v>1958.208333</v>
      </c>
      <c r="H1055" s="7">
        <v>2.98</v>
      </c>
      <c r="I1055" s="6">
        <f t="shared" si="1"/>
        <v>445.5179514</v>
      </c>
      <c r="J1055" s="6">
        <f t="shared" si="2"/>
        <v>18.72635417</v>
      </c>
      <c r="K1055" s="8">
        <f t="shared" si="11"/>
        <v>44999.26799</v>
      </c>
      <c r="L1055" s="6">
        <f t="shared" si="12"/>
        <v>33.22076389</v>
      </c>
      <c r="M1055" s="8">
        <f t="shared" si="3"/>
        <v>3355.442923</v>
      </c>
      <c r="N1055" s="29">
        <f t="shared" si="14"/>
        <v>13.92558992</v>
      </c>
      <c r="O1055" s="9"/>
      <c r="P1055" s="10">
        <f t="shared" si="15"/>
        <v>17.25815534</v>
      </c>
      <c r="Q1055" s="10"/>
      <c r="R1055" s="31">
        <f t="shared" si="16"/>
        <v>0.06299125008</v>
      </c>
      <c r="S1055" s="7">
        <f t="shared" si="4"/>
        <v>1.011100681</v>
      </c>
      <c r="T1055" s="7">
        <f t="shared" si="13"/>
        <v>11.22484101</v>
      </c>
      <c r="U1055" s="13">
        <f t="shared" si="5"/>
        <v>0.0935477011</v>
      </c>
      <c r="V1055" s="13">
        <f t="shared" si="6"/>
        <v>0.002575934473</v>
      </c>
      <c r="W1055" s="13">
        <f t="shared" si="7"/>
        <v>0.09097176663</v>
      </c>
      <c r="X1055" s="13">
        <f t="shared" si="8"/>
        <v>0.0001250357254</v>
      </c>
      <c r="Y1055" s="14"/>
      <c r="Z1055" s="30"/>
      <c r="AA1055" s="30"/>
    </row>
    <row r="1056" ht="12.75" customHeight="1">
      <c r="A1056" s="4">
        <v>1958.04</v>
      </c>
      <c r="B1056" s="5">
        <v>42.34</v>
      </c>
      <c r="C1056" s="6">
        <v>1.75667</v>
      </c>
      <c r="D1056" s="6">
        <f t="shared" si="9"/>
        <v>1.98667</v>
      </c>
      <c r="E1056" s="5">
        <v>3.07</v>
      </c>
      <c r="F1056" s="5">
        <v>28.9</v>
      </c>
      <c r="G1056" s="6">
        <f t="shared" si="10"/>
        <v>1958.291667</v>
      </c>
      <c r="H1056" s="7">
        <v>2.88</v>
      </c>
      <c r="I1056" s="6">
        <f t="shared" si="1"/>
        <v>446.4013149</v>
      </c>
      <c r="J1056" s="6">
        <f t="shared" si="2"/>
        <v>18.52101554</v>
      </c>
      <c r="K1056" s="8">
        <f t="shared" si="11"/>
        <v>45244.38356</v>
      </c>
      <c r="L1056" s="6">
        <f t="shared" si="12"/>
        <v>32.36778547</v>
      </c>
      <c r="M1056" s="8">
        <f t="shared" si="3"/>
        <v>3280.591817</v>
      </c>
      <c r="N1056" s="29">
        <f t="shared" si="14"/>
        <v>13.91350177</v>
      </c>
      <c r="O1056" s="9"/>
      <c r="P1056" s="10">
        <f t="shared" si="15"/>
        <v>17.23966539</v>
      </c>
      <c r="Q1056" s="10"/>
      <c r="R1056" s="31">
        <f t="shared" si="16"/>
        <v>0.06267794257</v>
      </c>
      <c r="S1056" s="7">
        <f t="shared" si="4"/>
        <v>0.998959606</v>
      </c>
      <c r="T1056" s="7">
        <f t="shared" si="13"/>
        <v>11.31017295</v>
      </c>
      <c r="U1056" s="13">
        <f t="shared" si="5"/>
        <v>0.1007330703</v>
      </c>
      <c r="V1056" s="13">
        <f t="shared" si="6"/>
        <v>0.002756943525</v>
      </c>
      <c r="W1056" s="13">
        <f t="shared" si="7"/>
        <v>0.09797612673</v>
      </c>
      <c r="X1056" s="13">
        <f t="shared" si="8"/>
        <v>-0.001159117771</v>
      </c>
      <c r="Y1056" s="14"/>
      <c r="Z1056" s="30"/>
      <c r="AA1056" s="30"/>
    </row>
    <row r="1057" ht="12.75" customHeight="1">
      <c r="A1057" s="4">
        <v>1958.05</v>
      </c>
      <c r="B1057" s="5">
        <v>43.7</v>
      </c>
      <c r="C1057" s="6">
        <v>1.74333</v>
      </c>
      <c r="D1057" s="6">
        <f t="shared" si="9"/>
        <v>3.10333</v>
      </c>
      <c r="E1057" s="5">
        <v>3.0</v>
      </c>
      <c r="F1057" s="5">
        <v>28.9</v>
      </c>
      <c r="G1057" s="6">
        <f t="shared" si="10"/>
        <v>1958.375</v>
      </c>
      <c r="H1057" s="7">
        <v>2.92</v>
      </c>
      <c r="I1057" s="6">
        <f t="shared" si="1"/>
        <v>460.7401384</v>
      </c>
      <c r="J1057" s="6">
        <f t="shared" si="2"/>
        <v>18.38036855</v>
      </c>
      <c r="K1057" s="8">
        <f t="shared" si="11"/>
        <v>46852.91811</v>
      </c>
      <c r="L1057" s="6">
        <f t="shared" si="12"/>
        <v>31.62975779</v>
      </c>
      <c r="M1057" s="8">
        <f t="shared" si="3"/>
        <v>3216.447467</v>
      </c>
      <c r="N1057" s="29">
        <f t="shared" si="14"/>
        <v>14.32382497</v>
      </c>
      <c r="O1057" s="9"/>
      <c r="P1057" s="10">
        <f t="shared" si="15"/>
        <v>17.74298705</v>
      </c>
      <c r="Q1057" s="10"/>
      <c r="R1057" s="31">
        <f t="shared" si="16"/>
        <v>0.05979164604</v>
      </c>
      <c r="S1057" s="7">
        <f t="shared" si="4"/>
        <v>0.9981430373</v>
      </c>
      <c r="T1057" s="7">
        <f t="shared" si="13"/>
        <v>11.29840592</v>
      </c>
      <c r="U1057" s="13">
        <f t="shared" si="5"/>
        <v>0.09935022184</v>
      </c>
      <c r="V1057" s="13">
        <f t="shared" si="6"/>
        <v>0.001303933476</v>
      </c>
      <c r="W1057" s="13">
        <f t="shared" si="7"/>
        <v>0.09804628837</v>
      </c>
      <c r="X1057" s="13">
        <f t="shared" si="8"/>
        <v>0.001796869805</v>
      </c>
      <c r="Y1057" s="14"/>
      <c r="Z1057" s="30"/>
      <c r="AA1057" s="30"/>
    </row>
    <row r="1058" ht="12.75" customHeight="1">
      <c r="A1058" s="4">
        <v>1958.06</v>
      </c>
      <c r="B1058" s="5">
        <v>44.75</v>
      </c>
      <c r="C1058" s="6">
        <v>1.73</v>
      </c>
      <c r="D1058" s="6">
        <f t="shared" si="9"/>
        <v>2.78</v>
      </c>
      <c r="E1058" s="5">
        <v>2.93</v>
      </c>
      <c r="F1058" s="5">
        <v>28.9</v>
      </c>
      <c r="G1058" s="6">
        <f t="shared" si="10"/>
        <v>1958.458333</v>
      </c>
      <c r="H1058" s="7">
        <v>2.97</v>
      </c>
      <c r="I1058" s="6">
        <f t="shared" si="1"/>
        <v>471.8105536</v>
      </c>
      <c r="J1058" s="6">
        <f t="shared" si="2"/>
        <v>18.23982699</v>
      </c>
      <c r="K1058" s="8">
        <f t="shared" si="11"/>
        <v>48133.24289</v>
      </c>
      <c r="L1058" s="6">
        <f t="shared" si="12"/>
        <v>30.8917301</v>
      </c>
      <c r="M1058" s="8">
        <f t="shared" si="3"/>
        <v>3151.517356</v>
      </c>
      <c r="N1058" s="29">
        <f t="shared" si="14"/>
        <v>14.63555555</v>
      </c>
      <c r="O1058" s="9"/>
      <c r="P1058" s="10">
        <f t="shared" si="15"/>
        <v>18.12245101</v>
      </c>
      <c r="Q1058" s="10"/>
      <c r="R1058" s="31">
        <f t="shared" si="16"/>
        <v>0.05695567923</v>
      </c>
      <c r="S1058" s="7">
        <f t="shared" si="4"/>
        <v>0.9829534337</v>
      </c>
      <c r="T1058" s="7">
        <f t="shared" si="13"/>
        <v>11.2774252</v>
      </c>
      <c r="U1058" s="13">
        <f t="shared" si="5"/>
        <v>0.09893845306</v>
      </c>
      <c r="V1058" s="13">
        <f t="shared" si="6"/>
        <v>0.002523483806</v>
      </c>
      <c r="W1058" s="13">
        <f t="shared" si="7"/>
        <v>0.09641496925</v>
      </c>
      <c r="X1058" s="13">
        <f t="shared" si="8"/>
        <v>0.003859256201</v>
      </c>
      <c r="Y1058" s="14"/>
      <c r="Z1058" s="30"/>
      <c r="AA1058" s="30"/>
    </row>
    <row r="1059" ht="12.75" customHeight="1">
      <c r="A1059" s="4">
        <v>1958.07</v>
      </c>
      <c r="B1059" s="5">
        <v>45.98</v>
      </c>
      <c r="C1059" s="6">
        <v>1.73</v>
      </c>
      <c r="D1059" s="6">
        <f t="shared" si="9"/>
        <v>2.96</v>
      </c>
      <c r="E1059" s="5">
        <v>2.91333</v>
      </c>
      <c r="F1059" s="5">
        <v>29.0</v>
      </c>
      <c r="G1059" s="6">
        <f t="shared" si="10"/>
        <v>1958.541667</v>
      </c>
      <c r="H1059" s="7">
        <v>3.2</v>
      </c>
      <c r="I1059" s="6">
        <f t="shared" si="1"/>
        <v>483.1071034</v>
      </c>
      <c r="J1059" s="6">
        <f t="shared" si="2"/>
        <v>18.17693103</v>
      </c>
      <c r="K1059" s="8">
        <f t="shared" si="11"/>
        <v>49440.22749</v>
      </c>
      <c r="L1059" s="6">
        <f t="shared" si="12"/>
        <v>30.61005693</v>
      </c>
      <c r="M1059" s="8">
        <f t="shared" si="3"/>
        <v>3132.572814</v>
      </c>
      <c r="N1059" s="29">
        <f t="shared" si="14"/>
        <v>14.9574571</v>
      </c>
      <c r="O1059" s="9"/>
      <c r="P1059" s="10">
        <f t="shared" si="15"/>
        <v>18.5131374</v>
      </c>
      <c r="Q1059" s="10"/>
      <c r="R1059" s="31">
        <f t="shared" si="16"/>
        <v>0.05227756453</v>
      </c>
      <c r="S1059" s="7">
        <f t="shared" si="4"/>
        <v>0.9742672963</v>
      </c>
      <c r="T1059" s="7">
        <f t="shared" si="13"/>
        <v>11.04695905</v>
      </c>
      <c r="U1059" s="13">
        <f t="shared" si="5"/>
        <v>0.09542326968</v>
      </c>
      <c r="V1059" s="13">
        <f t="shared" si="6"/>
        <v>0.006161748756</v>
      </c>
      <c r="W1059" s="13">
        <f t="shared" si="7"/>
        <v>0.08926152092</v>
      </c>
      <c r="X1059" s="13">
        <f t="shared" si="8"/>
        <v>0.003679006113</v>
      </c>
      <c r="Y1059" s="14"/>
      <c r="Z1059" s="30"/>
      <c r="AA1059" s="30"/>
    </row>
    <row r="1060" ht="12.75" customHeight="1">
      <c r="A1060" s="4">
        <v>1958.08</v>
      </c>
      <c r="B1060" s="5">
        <v>47.7</v>
      </c>
      <c r="C1060" s="6">
        <v>1.73</v>
      </c>
      <c r="D1060" s="6">
        <f t="shared" si="9"/>
        <v>3.45</v>
      </c>
      <c r="E1060" s="5">
        <v>2.89667</v>
      </c>
      <c r="F1060" s="5">
        <v>28.9</v>
      </c>
      <c r="G1060" s="6">
        <f t="shared" si="10"/>
        <v>1958.625</v>
      </c>
      <c r="H1060" s="7">
        <v>3.54</v>
      </c>
      <c r="I1060" s="6">
        <f t="shared" si="1"/>
        <v>502.9131488</v>
      </c>
      <c r="J1060" s="6">
        <f t="shared" si="2"/>
        <v>18.23982699</v>
      </c>
      <c r="K1060" s="8">
        <f t="shared" si="11"/>
        <v>51622.69141</v>
      </c>
      <c r="L1060" s="6">
        <f t="shared" si="12"/>
        <v>30.54032349</v>
      </c>
      <c r="M1060" s="8">
        <f t="shared" si="3"/>
        <v>3134.882632</v>
      </c>
      <c r="N1060" s="29">
        <f t="shared" si="14"/>
        <v>15.54456689</v>
      </c>
      <c r="O1060" s="9"/>
      <c r="P1060" s="10">
        <f t="shared" si="15"/>
        <v>19.22923331</v>
      </c>
      <c r="Q1060" s="10"/>
      <c r="R1060" s="31">
        <f t="shared" si="16"/>
        <v>0.04558516371</v>
      </c>
      <c r="S1060" s="7">
        <f t="shared" si="4"/>
        <v>0.9847624761</v>
      </c>
      <c r="T1060" s="7">
        <f t="shared" si="13"/>
        <v>10.79993207</v>
      </c>
      <c r="U1060" s="13">
        <f t="shared" si="5"/>
        <v>0.08826347739</v>
      </c>
      <c r="V1060" s="13">
        <f t="shared" si="6"/>
        <v>0.009225849403</v>
      </c>
      <c r="W1060" s="13">
        <f t="shared" si="7"/>
        <v>0.07903762799</v>
      </c>
      <c r="X1060" s="13">
        <f t="shared" si="8"/>
        <v>0.00168268159</v>
      </c>
      <c r="Y1060" s="14"/>
      <c r="Z1060" s="30"/>
      <c r="AA1060" s="30"/>
    </row>
    <row r="1061" ht="12.75" customHeight="1">
      <c r="A1061" s="4">
        <v>1958.09</v>
      </c>
      <c r="B1061" s="5">
        <v>48.96</v>
      </c>
      <c r="C1061" s="6">
        <v>1.73</v>
      </c>
      <c r="D1061" s="6">
        <f t="shared" si="9"/>
        <v>2.99</v>
      </c>
      <c r="E1061" s="5">
        <v>2.88</v>
      </c>
      <c r="F1061" s="5">
        <v>28.9</v>
      </c>
      <c r="G1061" s="6">
        <f t="shared" si="10"/>
        <v>1958.708333</v>
      </c>
      <c r="H1061" s="7">
        <v>3.76</v>
      </c>
      <c r="I1061" s="6">
        <f t="shared" si="1"/>
        <v>516.1976471</v>
      </c>
      <c r="J1061" s="6">
        <f t="shared" si="2"/>
        <v>18.23982699</v>
      </c>
      <c r="K1061" s="8">
        <f t="shared" si="11"/>
        <v>53142.33213</v>
      </c>
      <c r="L1061" s="6">
        <f t="shared" si="12"/>
        <v>30.36456747</v>
      </c>
      <c r="M1061" s="8">
        <f t="shared" si="3"/>
        <v>3126.019537</v>
      </c>
      <c r="N1061" s="29">
        <f t="shared" si="14"/>
        <v>15.93192318</v>
      </c>
      <c r="O1061" s="9"/>
      <c r="P1061" s="10">
        <f t="shared" si="15"/>
        <v>19.6953503</v>
      </c>
      <c r="Q1061" s="10"/>
      <c r="R1061" s="31">
        <f t="shared" si="16"/>
        <v>0.04182106634</v>
      </c>
      <c r="S1061" s="7">
        <f t="shared" si="4"/>
        <v>0.9998326911</v>
      </c>
      <c r="T1061" s="7">
        <f t="shared" si="13"/>
        <v>10.63536785</v>
      </c>
      <c r="U1061" s="13">
        <f t="shared" si="5"/>
        <v>0.08854875351</v>
      </c>
      <c r="V1061" s="13">
        <f t="shared" si="6"/>
        <v>0.01063567269</v>
      </c>
      <c r="W1061" s="13">
        <f t="shared" si="7"/>
        <v>0.07791308082</v>
      </c>
      <c r="X1061" s="13">
        <f t="shared" si="8"/>
        <v>-0.0004415671018</v>
      </c>
      <c r="Y1061" s="14"/>
      <c r="Z1061" s="30"/>
      <c r="AA1061" s="30"/>
    </row>
    <row r="1062" ht="12.75" customHeight="1">
      <c r="A1062" s="4">
        <v>1958.1</v>
      </c>
      <c r="B1062" s="5">
        <v>50.95</v>
      </c>
      <c r="C1062" s="6">
        <v>1.73667</v>
      </c>
      <c r="D1062" s="6">
        <f t="shared" si="9"/>
        <v>3.72667</v>
      </c>
      <c r="E1062" s="5">
        <v>2.88333</v>
      </c>
      <c r="F1062" s="5">
        <v>28.9</v>
      </c>
      <c r="G1062" s="6">
        <f t="shared" si="10"/>
        <v>1958.791667</v>
      </c>
      <c r="H1062" s="7">
        <v>3.8</v>
      </c>
      <c r="I1062" s="6">
        <f t="shared" si="1"/>
        <v>537.1787197</v>
      </c>
      <c r="J1062" s="6">
        <f t="shared" si="2"/>
        <v>18.31015048</v>
      </c>
      <c r="K1062" s="8">
        <f t="shared" si="11"/>
        <v>55459.40999</v>
      </c>
      <c r="L1062" s="6">
        <f t="shared" si="12"/>
        <v>30.39967651</v>
      </c>
      <c r="M1062" s="8">
        <f t="shared" si="3"/>
        <v>3138.523663</v>
      </c>
      <c r="N1062" s="29">
        <f t="shared" si="14"/>
        <v>16.55980331</v>
      </c>
      <c r="O1062" s="9"/>
      <c r="P1062" s="10">
        <f t="shared" si="15"/>
        <v>20.45514828</v>
      </c>
      <c r="Q1062" s="10"/>
      <c r="R1062" s="31">
        <f t="shared" si="16"/>
        <v>0.03945709069</v>
      </c>
      <c r="S1062" s="7">
        <f t="shared" si="4"/>
        <v>1.008131545</v>
      </c>
      <c r="T1062" s="7">
        <f t="shared" si="13"/>
        <v>10.63358846</v>
      </c>
      <c r="U1062" s="13">
        <f t="shared" si="5"/>
        <v>0.08620659017</v>
      </c>
      <c r="V1062" s="13">
        <f t="shared" si="6"/>
        <v>0.009615599459</v>
      </c>
      <c r="W1062" s="13">
        <f t="shared" si="7"/>
        <v>0.07659099071</v>
      </c>
      <c r="X1062" s="13">
        <f t="shared" si="8"/>
        <v>-0.001252475369</v>
      </c>
      <c r="Y1062" s="14"/>
      <c r="Z1062" s="30"/>
      <c r="AA1062" s="30"/>
    </row>
    <row r="1063" ht="12.75" customHeight="1">
      <c r="A1063" s="4">
        <v>1958.11</v>
      </c>
      <c r="B1063" s="5">
        <v>52.5</v>
      </c>
      <c r="C1063" s="6">
        <v>1.74333</v>
      </c>
      <c r="D1063" s="6">
        <f t="shared" si="9"/>
        <v>3.29333</v>
      </c>
      <c r="E1063" s="5">
        <v>2.88667</v>
      </c>
      <c r="F1063" s="5">
        <v>29.0</v>
      </c>
      <c r="G1063" s="6">
        <f t="shared" si="10"/>
        <v>1958.875</v>
      </c>
      <c r="H1063" s="7">
        <v>3.74</v>
      </c>
      <c r="I1063" s="6">
        <f t="shared" si="1"/>
        <v>551.612069</v>
      </c>
      <c r="J1063" s="6">
        <f t="shared" si="2"/>
        <v>18.31698797</v>
      </c>
      <c r="K1063" s="8">
        <f t="shared" si="11"/>
        <v>57107.12818</v>
      </c>
      <c r="L1063" s="6">
        <f t="shared" si="12"/>
        <v>30.32994307</v>
      </c>
      <c r="M1063" s="8">
        <f t="shared" si="3"/>
        <v>3139.989213</v>
      </c>
      <c r="N1063" s="29">
        <f t="shared" si="14"/>
        <v>16.98888358</v>
      </c>
      <c r="O1063" s="9"/>
      <c r="P1063" s="10">
        <f t="shared" si="15"/>
        <v>20.96561088</v>
      </c>
      <c r="Q1063" s="10"/>
      <c r="R1063" s="31">
        <f t="shared" si="16"/>
        <v>0.03972103343</v>
      </c>
      <c r="S1063" s="7">
        <f t="shared" si="4"/>
        <v>0.993242461</v>
      </c>
      <c r="T1063" s="7">
        <f t="shared" si="13"/>
        <v>10.68309024</v>
      </c>
      <c r="U1063" s="13">
        <f t="shared" si="5"/>
        <v>0.08464401995</v>
      </c>
      <c r="V1063" s="13">
        <f t="shared" si="6"/>
        <v>0.008414142886</v>
      </c>
      <c r="W1063" s="13">
        <f t="shared" si="7"/>
        <v>0.07622987707</v>
      </c>
      <c r="X1063" s="13">
        <f t="shared" si="8"/>
        <v>-0.001324603817</v>
      </c>
      <c r="Y1063" s="14"/>
      <c r="Z1063" s="30"/>
      <c r="AA1063" s="30"/>
    </row>
    <row r="1064" ht="12.75" customHeight="1">
      <c r="A1064" s="4">
        <v>1958.12</v>
      </c>
      <c r="B1064" s="5">
        <v>53.49</v>
      </c>
      <c r="C1064" s="6">
        <v>1.75</v>
      </c>
      <c r="D1064" s="6">
        <f t="shared" si="9"/>
        <v>2.74</v>
      </c>
      <c r="E1064" s="5">
        <v>2.89</v>
      </c>
      <c r="F1064" s="5">
        <v>28.9</v>
      </c>
      <c r="G1064" s="6">
        <f t="shared" si="10"/>
        <v>1958.958333</v>
      </c>
      <c r="H1064" s="7">
        <v>3.86</v>
      </c>
      <c r="I1064" s="6">
        <f t="shared" si="1"/>
        <v>563.9585813</v>
      </c>
      <c r="J1064" s="6">
        <f t="shared" si="2"/>
        <v>18.45069204</v>
      </c>
      <c r="K1064" s="8">
        <f t="shared" si="11"/>
        <v>58544.514</v>
      </c>
      <c r="L1064" s="6">
        <f t="shared" si="12"/>
        <v>30.47</v>
      </c>
      <c r="M1064" s="8">
        <f t="shared" si="3"/>
        <v>3163.089278</v>
      </c>
      <c r="N1064" s="29">
        <f t="shared" si="14"/>
        <v>17.35835737</v>
      </c>
      <c r="O1064" s="9"/>
      <c r="P1064" s="10">
        <f t="shared" si="15"/>
        <v>21.39951047</v>
      </c>
      <c r="Q1064" s="10"/>
      <c r="R1064" s="31">
        <f t="shared" si="16"/>
        <v>0.03733806321</v>
      </c>
      <c r="S1064" s="7">
        <f t="shared" si="4"/>
        <v>0.9901489231</v>
      </c>
      <c r="T1064" s="7">
        <f t="shared" si="13"/>
        <v>10.64761476</v>
      </c>
      <c r="U1064" s="13">
        <f t="shared" si="5"/>
        <v>0.08302935727</v>
      </c>
      <c r="V1064" s="13">
        <f t="shared" si="6"/>
        <v>0.006446639009</v>
      </c>
      <c r="W1064" s="13">
        <f t="shared" si="7"/>
        <v>0.07658271826</v>
      </c>
      <c r="X1064" s="13">
        <f t="shared" si="8"/>
        <v>0.001418113739</v>
      </c>
      <c r="Y1064" s="14"/>
      <c r="Z1064" s="30"/>
      <c r="AA1064" s="30"/>
    </row>
    <row r="1065" ht="12.75" customHeight="1">
      <c r="A1065" s="4">
        <v>1959.01</v>
      </c>
      <c r="B1065" s="5">
        <v>55.62</v>
      </c>
      <c r="C1065" s="6">
        <v>1.75667</v>
      </c>
      <c r="D1065" s="6">
        <f t="shared" si="9"/>
        <v>3.88667</v>
      </c>
      <c r="E1065" s="5">
        <v>2.96333</v>
      </c>
      <c r="F1065" s="5">
        <v>29.0</v>
      </c>
      <c r="G1065" s="6">
        <f t="shared" si="10"/>
        <v>1959.041667</v>
      </c>
      <c r="H1065" s="7">
        <v>4.02</v>
      </c>
      <c r="I1065" s="6">
        <f t="shared" si="1"/>
        <v>584.3935862</v>
      </c>
      <c r="J1065" s="6">
        <f t="shared" si="2"/>
        <v>18.45714997</v>
      </c>
      <c r="K1065" s="8">
        <f t="shared" si="11"/>
        <v>60825.54056</v>
      </c>
      <c r="L1065" s="6">
        <f t="shared" si="12"/>
        <v>31.13540176</v>
      </c>
      <c r="M1065" s="8">
        <f t="shared" si="3"/>
        <v>3240.671505</v>
      </c>
      <c r="N1065" s="29">
        <f t="shared" si="14"/>
        <v>17.98033934</v>
      </c>
      <c r="O1065" s="9"/>
      <c r="P1065" s="10">
        <f t="shared" si="15"/>
        <v>22.14001045</v>
      </c>
      <c r="Q1065" s="10"/>
      <c r="R1065" s="31">
        <f t="shared" si="16"/>
        <v>0.03452070049</v>
      </c>
      <c r="S1065" s="7">
        <f t="shared" si="4"/>
        <v>1.008264121</v>
      </c>
      <c r="T1065" s="7">
        <f t="shared" si="13"/>
        <v>10.50637006</v>
      </c>
      <c r="U1065" s="13">
        <f t="shared" si="5"/>
        <v>0.07421766465</v>
      </c>
      <c r="V1065" s="13">
        <f t="shared" si="6"/>
        <v>0.007938531185</v>
      </c>
      <c r="W1065" s="13">
        <f t="shared" si="7"/>
        <v>0.06627913347</v>
      </c>
      <c r="X1065" s="13">
        <f t="shared" si="8"/>
        <v>-0.001430062755</v>
      </c>
      <c r="Y1065" s="14"/>
      <c r="Z1065" s="30"/>
      <c r="AA1065" s="30"/>
    </row>
    <row r="1066" ht="12.75" customHeight="1">
      <c r="A1066" s="4">
        <v>1959.02</v>
      </c>
      <c r="B1066" s="5">
        <v>54.77</v>
      </c>
      <c r="C1066" s="6">
        <v>1.76333</v>
      </c>
      <c r="D1066" s="6">
        <f t="shared" si="9"/>
        <v>0.91333</v>
      </c>
      <c r="E1066" s="5">
        <v>3.03667</v>
      </c>
      <c r="F1066" s="5">
        <v>28.9</v>
      </c>
      <c r="G1066" s="6">
        <f t="shared" si="10"/>
        <v>1959.125</v>
      </c>
      <c r="H1066" s="7">
        <v>3.96</v>
      </c>
      <c r="I1066" s="6">
        <f t="shared" si="1"/>
        <v>577.4539446</v>
      </c>
      <c r="J1066" s="6">
        <f t="shared" si="2"/>
        <v>18.5912336</v>
      </c>
      <c r="K1066" s="8">
        <f t="shared" si="11"/>
        <v>60264.49351</v>
      </c>
      <c r="L1066" s="6">
        <f t="shared" si="12"/>
        <v>32.01637886</v>
      </c>
      <c r="M1066" s="8">
        <f t="shared" si="3"/>
        <v>3341.306911</v>
      </c>
      <c r="N1066" s="29">
        <f t="shared" si="14"/>
        <v>17.75916926</v>
      </c>
      <c r="O1066" s="9"/>
      <c r="P1066" s="10">
        <f t="shared" si="15"/>
        <v>21.84168233</v>
      </c>
      <c r="Q1066" s="10"/>
      <c r="R1066" s="31">
        <f t="shared" si="16"/>
        <v>0.03631425021</v>
      </c>
      <c r="S1066" s="7">
        <f t="shared" si="4"/>
        <v>1.000846372</v>
      </c>
      <c r="T1066" s="7">
        <f t="shared" si="13"/>
        <v>10.62985064</v>
      </c>
      <c r="U1066" s="13">
        <f t="shared" si="5"/>
        <v>0.07435561799</v>
      </c>
      <c r="V1066" s="13">
        <f t="shared" si="6"/>
        <v>0.005585995324</v>
      </c>
      <c r="W1066" s="13">
        <f t="shared" si="7"/>
        <v>0.06876962266</v>
      </c>
      <c r="X1066" s="13">
        <f t="shared" si="8"/>
        <v>-0.000378814546</v>
      </c>
      <c r="Y1066" s="14"/>
      <c r="Z1066" s="30"/>
      <c r="AA1066" s="30"/>
    </row>
    <row r="1067" ht="12.75" customHeight="1">
      <c r="A1067" s="4">
        <v>1959.03</v>
      </c>
      <c r="B1067" s="5">
        <v>56.16</v>
      </c>
      <c r="C1067" s="6">
        <v>1.77</v>
      </c>
      <c r="D1067" s="6">
        <f t="shared" si="9"/>
        <v>3.16</v>
      </c>
      <c r="E1067" s="5">
        <v>3.11</v>
      </c>
      <c r="F1067" s="5">
        <v>28.9</v>
      </c>
      <c r="G1067" s="6">
        <f t="shared" si="10"/>
        <v>1959.208333</v>
      </c>
      <c r="H1067" s="7">
        <v>3.99</v>
      </c>
      <c r="I1067" s="6">
        <f t="shared" si="1"/>
        <v>592.1090657</v>
      </c>
      <c r="J1067" s="6">
        <f t="shared" si="2"/>
        <v>18.66155709</v>
      </c>
      <c r="K1067" s="8">
        <f t="shared" si="11"/>
        <v>61956.23459</v>
      </c>
      <c r="L1067" s="6">
        <f t="shared" si="12"/>
        <v>32.78951557</v>
      </c>
      <c r="M1067" s="8">
        <f t="shared" si="3"/>
        <v>3430.98094</v>
      </c>
      <c r="N1067" s="29">
        <f t="shared" si="14"/>
        <v>18.20087185</v>
      </c>
      <c r="O1067" s="9"/>
      <c r="P1067" s="10">
        <f t="shared" si="15"/>
        <v>22.35543153</v>
      </c>
      <c r="Q1067" s="10"/>
      <c r="R1067" s="31">
        <f t="shared" si="16"/>
        <v>0.03464773302</v>
      </c>
      <c r="S1067" s="7">
        <f t="shared" si="4"/>
        <v>0.9927567382</v>
      </c>
      <c r="T1067" s="7">
        <f t="shared" si="13"/>
        <v>10.63884745</v>
      </c>
      <c r="U1067" s="13">
        <f t="shared" si="5"/>
        <v>0.06842600185</v>
      </c>
      <c r="V1067" s="13">
        <f t="shared" si="6"/>
        <v>0.004366573824</v>
      </c>
      <c r="W1067" s="13">
        <f t="shared" si="7"/>
        <v>0.06405942803</v>
      </c>
      <c r="X1067" s="13">
        <f t="shared" si="8"/>
        <v>0.00220591558</v>
      </c>
      <c r="Y1067" s="14"/>
      <c r="Z1067" s="30"/>
      <c r="AA1067" s="30"/>
    </row>
    <row r="1068" ht="12.75" customHeight="1">
      <c r="A1068" s="4">
        <v>1959.04</v>
      </c>
      <c r="B1068" s="5">
        <v>57.1</v>
      </c>
      <c r="C1068" s="6">
        <v>1.77667</v>
      </c>
      <c r="D1068" s="6">
        <f t="shared" si="9"/>
        <v>2.71667</v>
      </c>
      <c r="E1068" s="5">
        <v>3.20667</v>
      </c>
      <c r="F1068" s="5">
        <v>29.0</v>
      </c>
      <c r="G1068" s="6">
        <f t="shared" si="10"/>
        <v>1959.291667</v>
      </c>
      <c r="H1068" s="7">
        <v>4.12</v>
      </c>
      <c r="I1068" s="6">
        <f t="shared" si="1"/>
        <v>599.9437931</v>
      </c>
      <c r="J1068" s="6">
        <f t="shared" si="2"/>
        <v>18.6672879</v>
      </c>
      <c r="K1068" s="8">
        <f t="shared" si="11"/>
        <v>62938.80657</v>
      </c>
      <c r="L1068" s="6">
        <f t="shared" si="12"/>
        <v>33.69214997</v>
      </c>
      <c r="M1068" s="8">
        <f t="shared" si="3"/>
        <v>3534.570628</v>
      </c>
      <c r="N1068" s="29">
        <f t="shared" si="14"/>
        <v>18.43075305</v>
      </c>
      <c r="O1068" s="9"/>
      <c r="P1068" s="10">
        <f t="shared" si="15"/>
        <v>22.60614174</v>
      </c>
      <c r="Q1068" s="10"/>
      <c r="R1068" s="31">
        <f t="shared" si="16"/>
        <v>0.03258714312</v>
      </c>
      <c r="S1068" s="7">
        <f t="shared" si="4"/>
        <v>0.9881229824</v>
      </c>
      <c r="T1068" s="7">
        <f t="shared" si="13"/>
        <v>10.52536753</v>
      </c>
      <c r="U1068" s="13">
        <f t="shared" si="5"/>
        <v>0.06855811197</v>
      </c>
      <c r="V1068" s="13">
        <f t="shared" si="6"/>
        <v>0.006373716247</v>
      </c>
      <c r="W1068" s="13">
        <f t="shared" si="7"/>
        <v>0.06218439572</v>
      </c>
      <c r="X1068" s="13">
        <f t="shared" si="8"/>
        <v>0.0006042877724</v>
      </c>
      <c r="Y1068" s="14"/>
      <c r="Z1068" s="30"/>
      <c r="AA1068" s="30"/>
    </row>
    <row r="1069" ht="12.75" customHeight="1">
      <c r="A1069" s="4">
        <v>1959.05</v>
      </c>
      <c r="B1069" s="5">
        <v>57.96</v>
      </c>
      <c r="C1069" s="6">
        <v>1.78333</v>
      </c>
      <c r="D1069" s="6">
        <f t="shared" si="9"/>
        <v>2.64333</v>
      </c>
      <c r="E1069" s="5">
        <v>3.30333</v>
      </c>
      <c r="F1069" s="5">
        <v>29.0</v>
      </c>
      <c r="G1069" s="6">
        <f t="shared" si="10"/>
        <v>1959.375</v>
      </c>
      <c r="H1069" s="7">
        <v>4.31</v>
      </c>
      <c r="I1069" s="6">
        <f t="shared" si="1"/>
        <v>608.9797241</v>
      </c>
      <c r="J1069" s="6">
        <f t="shared" si="2"/>
        <v>18.73726383</v>
      </c>
      <c r="K1069" s="8">
        <f t="shared" si="11"/>
        <v>64050.55372</v>
      </c>
      <c r="L1069" s="6">
        <f t="shared" si="12"/>
        <v>34.70774659</v>
      </c>
      <c r="M1069" s="8">
        <f t="shared" si="3"/>
        <v>3650.45058</v>
      </c>
      <c r="N1069" s="29">
        <f t="shared" si="14"/>
        <v>18.69272144</v>
      </c>
      <c r="O1069" s="9"/>
      <c r="P1069" s="10">
        <f t="shared" si="15"/>
        <v>22.89422917</v>
      </c>
      <c r="Q1069" s="10"/>
      <c r="R1069" s="31">
        <f t="shared" si="16"/>
        <v>0.03035432473</v>
      </c>
      <c r="S1069" s="7">
        <f t="shared" si="4"/>
        <v>1.001177599</v>
      </c>
      <c r="T1069" s="7">
        <f t="shared" si="13"/>
        <v>10.40035756</v>
      </c>
      <c r="U1069" s="13">
        <f t="shared" si="5"/>
        <v>0.07008498945</v>
      </c>
      <c r="V1069" s="13">
        <f t="shared" si="6"/>
        <v>0.006704869611</v>
      </c>
      <c r="W1069" s="13">
        <f t="shared" si="7"/>
        <v>0.06338011984</v>
      </c>
      <c r="X1069" s="13">
        <f t="shared" si="8"/>
        <v>-0.001416631038</v>
      </c>
      <c r="Y1069" s="14"/>
      <c r="Z1069" s="30"/>
      <c r="AA1069" s="30"/>
    </row>
    <row r="1070" ht="12.75" customHeight="1">
      <c r="A1070" s="4">
        <v>1959.06</v>
      </c>
      <c r="B1070" s="5">
        <v>57.46</v>
      </c>
      <c r="C1070" s="6">
        <v>1.79</v>
      </c>
      <c r="D1070" s="6">
        <f t="shared" si="9"/>
        <v>1.29</v>
      </c>
      <c r="E1070" s="5">
        <v>3.4</v>
      </c>
      <c r="F1070" s="5">
        <v>29.1</v>
      </c>
      <c r="G1070" s="6">
        <f t="shared" si="10"/>
        <v>1959.458333</v>
      </c>
      <c r="H1070" s="7">
        <v>4.34</v>
      </c>
      <c r="I1070" s="6">
        <f t="shared" si="1"/>
        <v>601.6516151</v>
      </c>
      <c r="J1070" s="6">
        <f t="shared" si="2"/>
        <v>18.74271478</v>
      </c>
      <c r="K1070" s="8">
        <f t="shared" si="11"/>
        <v>63444.08142</v>
      </c>
      <c r="L1070" s="6">
        <f t="shared" si="12"/>
        <v>35.60068729</v>
      </c>
      <c r="M1070" s="8">
        <f t="shared" si="3"/>
        <v>3754.087658</v>
      </c>
      <c r="N1070" s="29">
        <f t="shared" si="14"/>
        <v>18.4485914</v>
      </c>
      <c r="O1070" s="9"/>
      <c r="P1070" s="10">
        <f t="shared" si="15"/>
        <v>22.56221482</v>
      </c>
      <c r="Q1070" s="10"/>
      <c r="R1070" s="31">
        <f t="shared" si="16"/>
        <v>0.03068569842</v>
      </c>
      <c r="S1070" s="7">
        <f t="shared" si="4"/>
        <v>0.9988019156</v>
      </c>
      <c r="T1070" s="7">
        <f t="shared" si="13"/>
        <v>10.37682286</v>
      </c>
      <c r="U1070" s="13">
        <f t="shared" si="5"/>
        <v>0.06507284833</v>
      </c>
      <c r="V1070" s="13">
        <f t="shared" si="6"/>
        <v>0.005073973603</v>
      </c>
      <c r="W1070" s="13">
        <f t="shared" si="7"/>
        <v>0.05999887472</v>
      </c>
      <c r="X1070" s="13">
        <f t="shared" si="8"/>
        <v>-0.000417658985</v>
      </c>
      <c r="Y1070" s="14"/>
      <c r="Z1070" s="30"/>
      <c r="AA1070" s="30"/>
    </row>
    <row r="1071" ht="12.75" customHeight="1">
      <c r="A1071" s="4">
        <v>1959.07</v>
      </c>
      <c r="B1071" s="5">
        <v>59.74</v>
      </c>
      <c r="C1071" s="6">
        <v>1.79667</v>
      </c>
      <c r="D1071" s="6">
        <f t="shared" si="9"/>
        <v>4.07667</v>
      </c>
      <c r="E1071" s="5">
        <v>3.41</v>
      </c>
      <c r="F1071" s="5">
        <v>29.2</v>
      </c>
      <c r="G1071" s="6">
        <f t="shared" si="10"/>
        <v>1959.541667</v>
      </c>
      <c r="H1071" s="7">
        <v>4.4</v>
      </c>
      <c r="I1071" s="6">
        <f t="shared" si="1"/>
        <v>623.3828082</v>
      </c>
      <c r="J1071" s="6">
        <f t="shared" si="2"/>
        <v>18.74812839</v>
      </c>
      <c r="K1071" s="8">
        <f t="shared" si="11"/>
        <v>65900.38176</v>
      </c>
      <c r="L1071" s="6">
        <f t="shared" si="12"/>
        <v>35.58311644</v>
      </c>
      <c r="M1071" s="8">
        <f t="shared" si="3"/>
        <v>3761.638798</v>
      </c>
      <c r="N1071" s="29">
        <f t="shared" si="14"/>
        <v>19.09053398</v>
      </c>
      <c r="O1071" s="9"/>
      <c r="P1071" s="10">
        <f t="shared" si="15"/>
        <v>23.31074291</v>
      </c>
      <c r="Q1071" s="10"/>
      <c r="R1071" s="31">
        <f t="shared" si="16"/>
        <v>0.02947063577</v>
      </c>
      <c r="S1071" s="7">
        <f t="shared" si="4"/>
        <v>1.001262628</v>
      </c>
      <c r="T1071" s="7">
        <f t="shared" si="13"/>
        <v>10.32889606</v>
      </c>
      <c r="U1071" s="13">
        <f t="shared" si="5"/>
        <v>0.05591107749</v>
      </c>
      <c r="V1071" s="13">
        <f t="shared" si="6"/>
        <v>0.004451369223</v>
      </c>
      <c r="W1071" s="13">
        <f t="shared" si="7"/>
        <v>0.05145970827</v>
      </c>
      <c r="X1071" s="13">
        <f t="shared" si="8"/>
        <v>0.0006480485781</v>
      </c>
      <c r="Y1071" s="14"/>
      <c r="Z1071" s="30"/>
      <c r="AA1071" s="30"/>
    </row>
    <row r="1072" ht="12.75" customHeight="1">
      <c r="A1072" s="4">
        <v>1959.08</v>
      </c>
      <c r="B1072" s="5">
        <v>59.4</v>
      </c>
      <c r="C1072" s="6">
        <v>1.80333</v>
      </c>
      <c r="D1072" s="6">
        <f t="shared" si="9"/>
        <v>1.46333</v>
      </c>
      <c r="E1072" s="5">
        <v>3.42</v>
      </c>
      <c r="F1072" s="5">
        <v>29.2</v>
      </c>
      <c r="G1072" s="6">
        <f t="shared" si="10"/>
        <v>1959.625</v>
      </c>
      <c r="H1072" s="7">
        <v>4.43</v>
      </c>
      <c r="I1072" s="6">
        <f t="shared" si="1"/>
        <v>619.8349315</v>
      </c>
      <c r="J1072" s="6">
        <f t="shared" si="2"/>
        <v>18.81762503</v>
      </c>
      <c r="K1072" s="8">
        <f t="shared" si="11"/>
        <v>65691.09509</v>
      </c>
      <c r="L1072" s="6">
        <f t="shared" si="12"/>
        <v>35.68746575</v>
      </c>
      <c r="M1072" s="8">
        <f t="shared" si="3"/>
        <v>3782.214566</v>
      </c>
      <c r="N1072" s="29">
        <f t="shared" si="14"/>
        <v>18.95880364</v>
      </c>
      <c r="O1072" s="9"/>
      <c r="P1072" s="10">
        <f t="shared" si="15"/>
        <v>23.11462657</v>
      </c>
      <c r="Q1072" s="10"/>
      <c r="R1072" s="31">
        <f t="shared" si="16"/>
        <v>0.0291047562</v>
      </c>
      <c r="S1072" s="7">
        <f t="shared" si="4"/>
        <v>0.98388763</v>
      </c>
      <c r="T1072" s="7">
        <f t="shared" si="13"/>
        <v>10.34193761</v>
      </c>
      <c r="U1072" s="13">
        <f t="shared" si="5"/>
        <v>0.05537549652</v>
      </c>
      <c r="V1072" s="13">
        <f t="shared" si="6"/>
        <v>0.004557677883</v>
      </c>
      <c r="W1072" s="13">
        <f t="shared" si="7"/>
        <v>0.05081781864</v>
      </c>
      <c r="X1072" s="13">
        <f t="shared" si="8"/>
        <v>-0.00118686726</v>
      </c>
      <c r="Y1072" s="14"/>
      <c r="Z1072" s="30"/>
      <c r="AA1072" s="30"/>
    </row>
    <row r="1073" ht="12.75" customHeight="1">
      <c r="A1073" s="4">
        <v>1959.09</v>
      </c>
      <c r="B1073" s="5">
        <v>57.05</v>
      </c>
      <c r="C1073" s="6">
        <v>1.81</v>
      </c>
      <c r="D1073" s="6">
        <f t="shared" si="9"/>
        <v>-0.54</v>
      </c>
      <c r="E1073" s="5">
        <v>3.43</v>
      </c>
      <c r="F1073" s="5">
        <v>29.3</v>
      </c>
      <c r="G1073" s="6">
        <f t="shared" si="10"/>
        <v>1959.708333</v>
      </c>
      <c r="H1073" s="7">
        <v>4.68</v>
      </c>
      <c r="I1073" s="6">
        <f t="shared" si="1"/>
        <v>593.281058</v>
      </c>
      <c r="J1073" s="6">
        <f t="shared" si="2"/>
        <v>18.82276451</v>
      </c>
      <c r="K1073" s="8">
        <f t="shared" si="11"/>
        <v>63043.1121</v>
      </c>
      <c r="L1073" s="6">
        <f t="shared" si="12"/>
        <v>35.6696587</v>
      </c>
      <c r="M1073" s="8">
        <f t="shared" si="3"/>
        <v>3790.322077</v>
      </c>
      <c r="N1073" s="29">
        <f t="shared" si="14"/>
        <v>18.12329056</v>
      </c>
      <c r="O1073" s="9"/>
      <c r="P1073" s="10">
        <f t="shared" si="15"/>
        <v>22.06562182</v>
      </c>
      <c r="Q1073" s="10"/>
      <c r="R1073" s="31">
        <f t="shared" si="16"/>
        <v>0.02895742653</v>
      </c>
      <c r="S1073" s="7">
        <f t="shared" si="4"/>
        <v>1.01586482</v>
      </c>
      <c r="T1073" s="7">
        <f t="shared" si="13"/>
        <v>10.14057648</v>
      </c>
      <c r="U1073" s="13">
        <f t="shared" si="5"/>
        <v>0.06010538096</v>
      </c>
      <c r="V1073" s="13">
        <f t="shared" si="6"/>
        <v>0.003437621066</v>
      </c>
      <c r="W1073" s="13">
        <f t="shared" si="7"/>
        <v>0.0566677599</v>
      </c>
      <c r="X1073" s="13">
        <f t="shared" si="8"/>
        <v>-0.0005561410901</v>
      </c>
      <c r="Y1073" s="14"/>
      <c r="Z1073" s="30"/>
      <c r="AA1073" s="30"/>
    </row>
    <row r="1074" ht="12.75" customHeight="1">
      <c r="A1074" s="4">
        <v>1959.1</v>
      </c>
      <c r="B1074" s="5">
        <v>57.0</v>
      </c>
      <c r="C1074" s="6">
        <v>1.81667</v>
      </c>
      <c r="D1074" s="6">
        <f t="shared" si="9"/>
        <v>1.76667</v>
      </c>
      <c r="E1074" s="5">
        <v>3.41667</v>
      </c>
      <c r="F1074" s="5">
        <v>29.4</v>
      </c>
      <c r="G1074" s="6">
        <f t="shared" si="10"/>
        <v>1959.791667</v>
      </c>
      <c r="H1074" s="7">
        <v>4.53</v>
      </c>
      <c r="I1074" s="6">
        <f t="shared" si="1"/>
        <v>590.744898</v>
      </c>
      <c r="J1074" s="6">
        <f t="shared" si="2"/>
        <v>18.82786901</v>
      </c>
      <c r="K1074" s="8">
        <f t="shared" si="11"/>
        <v>62940.33877</v>
      </c>
      <c r="L1074" s="6">
        <f t="shared" si="12"/>
        <v>35.41018194</v>
      </c>
      <c r="M1074" s="8">
        <f t="shared" si="3"/>
        <v>3772.743285</v>
      </c>
      <c r="N1074" s="29">
        <f t="shared" si="14"/>
        <v>18.02196244</v>
      </c>
      <c r="O1074" s="9"/>
      <c r="P1074" s="10">
        <f t="shared" si="15"/>
        <v>21.91329351</v>
      </c>
      <c r="Q1074" s="10"/>
      <c r="R1074" s="31">
        <f t="shared" si="16"/>
        <v>0.03197373648</v>
      </c>
      <c r="S1074" s="7">
        <f t="shared" si="4"/>
        <v>1.003775</v>
      </c>
      <c r="T1074" s="7">
        <f t="shared" si="13"/>
        <v>10.26641594</v>
      </c>
      <c r="U1074" s="13">
        <f t="shared" si="5"/>
        <v>0.06112701143</v>
      </c>
      <c r="V1074" s="13">
        <f t="shared" si="6"/>
        <v>0.002682100702</v>
      </c>
      <c r="W1074" s="13">
        <f t="shared" si="7"/>
        <v>0.05844491073</v>
      </c>
      <c r="X1074" s="13">
        <f t="shared" si="8"/>
        <v>-0.00006926943745</v>
      </c>
      <c r="Y1074" s="14"/>
      <c r="Z1074" s="30"/>
      <c r="AA1074" s="30"/>
    </row>
    <row r="1075" ht="12.75" customHeight="1">
      <c r="A1075" s="4">
        <v>1959.11</v>
      </c>
      <c r="B1075" s="5">
        <v>57.23</v>
      </c>
      <c r="C1075" s="6">
        <v>1.82333</v>
      </c>
      <c r="D1075" s="6">
        <f t="shared" si="9"/>
        <v>2.05333</v>
      </c>
      <c r="E1075" s="5">
        <v>3.40333</v>
      </c>
      <c r="F1075" s="5">
        <v>29.4</v>
      </c>
      <c r="G1075" s="6">
        <f t="shared" si="10"/>
        <v>1959.875</v>
      </c>
      <c r="H1075" s="7">
        <v>4.53</v>
      </c>
      <c r="I1075" s="6">
        <f t="shared" si="1"/>
        <v>593.1286054</v>
      </c>
      <c r="J1075" s="6">
        <f t="shared" si="2"/>
        <v>18.89689289</v>
      </c>
      <c r="K1075" s="8">
        <f t="shared" si="11"/>
        <v>63362.08781</v>
      </c>
      <c r="L1075" s="6">
        <f t="shared" si="12"/>
        <v>35.2719269</v>
      </c>
      <c r="M1075" s="8">
        <f t="shared" si="3"/>
        <v>3767.990465</v>
      </c>
      <c r="N1075" s="29">
        <f t="shared" si="14"/>
        <v>18.07178913</v>
      </c>
      <c r="O1075" s="9"/>
      <c r="P1075" s="10">
        <f t="shared" si="15"/>
        <v>21.9458634</v>
      </c>
      <c r="Q1075" s="10"/>
      <c r="R1075" s="31">
        <f t="shared" si="16"/>
        <v>0.03139061226</v>
      </c>
      <c r="S1075" s="7">
        <f t="shared" si="4"/>
        <v>0.9911062458</v>
      </c>
      <c r="T1075" s="7">
        <f t="shared" si="13"/>
        <v>10.30517166</v>
      </c>
      <c r="U1075" s="13">
        <f t="shared" si="5"/>
        <v>0.06090441826</v>
      </c>
      <c r="V1075" s="13">
        <f t="shared" si="6"/>
        <v>0.002076631036</v>
      </c>
      <c r="W1075" s="13">
        <f t="shared" si="7"/>
        <v>0.05882778723</v>
      </c>
      <c r="X1075" s="13">
        <f t="shared" si="8"/>
        <v>-0.002090678505</v>
      </c>
      <c r="Y1075" s="14"/>
      <c r="Z1075" s="30"/>
      <c r="AA1075" s="30"/>
    </row>
    <row r="1076" ht="12.75" customHeight="1">
      <c r="A1076" s="4">
        <v>1959.12</v>
      </c>
      <c r="B1076" s="5">
        <v>59.06</v>
      </c>
      <c r="C1076" s="6">
        <v>1.83</v>
      </c>
      <c r="D1076" s="6">
        <f t="shared" si="9"/>
        <v>3.66</v>
      </c>
      <c r="E1076" s="5">
        <v>3.39</v>
      </c>
      <c r="F1076" s="5">
        <v>29.4</v>
      </c>
      <c r="G1076" s="6">
        <f t="shared" si="10"/>
        <v>1959.958333</v>
      </c>
      <c r="H1076" s="7">
        <v>4.69</v>
      </c>
      <c r="I1076" s="6">
        <f t="shared" si="1"/>
        <v>612.0946259</v>
      </c>
      <c r="J1076" s="6">
        <f t="shared" si="2"/>
        <v>18.96602041</v>
      </c>
      <c r="K1076" s="8">
        <f t="shared" si="11"/>
        <v>65557.00899</v>
      </c>
      <c r="L1076" s="6">
        <f t="shared" si="12"/>
        <v>35.13377551</v>
      </c>
      <c r="M1076" s="8">
        <f t="shared" si="3"/>
        <v>3762.923476</v>
      </c>
      <c r="N1076" s="29">
        <f t="shared" si="14"/>
        <v>18.62472898</v>
      </c>
      <c r="O1076" s="9"/>
      <c r="P1076" s="10">
        <f t="shared" si="15"/>
        <v>22.58831569</v>
      </c>
      <c r="Q1076" s="10"/>
      <c r="R1076" s="31">
        <f t="shared" si="16"/>
        <v>0.02901007687</v>
      </c>
      <c r="S1076" s="7">
        <f t="shared" si="4"/>
        <v>1.001536217</v>
      </c>
      <c r="T1076" s="7">
        <f t="shared" si="13"/>
        <v>10.21351999</v>
      </c>
      <c r="U1076" s="13">
        <f t="shared" si="5"/>
        <v>0.05129890008</v>
      </c>
      <c r="V1076" s="13">
        <f t="shared" si="6"/>
        <v>-0.0005501539628</v>
      </c>
      <c r="W1076" s="13">
        <f t="shared" si="7"/>
        <v>0.05184905404</v>
      </c>
      <c r="X1076" s="13">
        <f t="shared" si="8"/>
        <v>-0.0004814952073</v>
      </c>
      <c r="Y1076" s="14"/>
      <c r="Z1076" s="30"/>
      <c r="AA1076" s="30"/>
    </row>
    <row r="1077" ht="12.75" customHeight="1">
      <c r="A1077" s="4">
        <v>1960.01</v>
      </c>
      <c r="B1077" s="5">
        <v>58.03</v>
      </c>
      <c r="C1077" s="6">
        <v>1.86667</v>
      </c>
      <c r="D1077" s="6">
        <f t="shared" si="9"/>
        <v>0.83667</v>
      </c>
      <c r="E1077" s="5">
        <v>3.39</v>
      </c>
      <c r="F1077" s="5">
        <v>29.3</v>
      </c>
      <c r="G1077" s="6">
        <f t="shared" si="10"/>
        <v>1960.041667</v>
      </c>
      <c r="H1077" s="7">
        <v>4.72</v>
      </c>
      <c r="I1077" s="6">
        <f t="shared" si="1"/>
        <v>603.4723891</v>
      </c>
      <c r="J1077" s="6">
        <f t="shared" si="2"/>
        <v>19.41209382</v>
      </c>
      <c r="K1077" s="8">
        <f t="shared" si="11"/>
        <v>64806.8012</v>
      </c>
      <c r="L1077" s="6">
        <f t="shared" si="12"/>
        <v>35.25368601</v>
      </c>
      <c r="M1077" s="8">
        <f t="shared" si="3"/>
        <v>3785.887577</v>
      </c>
      <c r="N1077" s="29">
        <f t="shared" si="14"/>
        <v>18.33828499</v>
      </c>
      <c r="O1077" s="9"/>
      <c r="P1077" s="10">
        <f t="shared" si="15"/>
        <v>22.21544128</v>
      </c>
      <c r="Q1077" s="10"/>
      <c r="R1077" s="31">
        <f t="shared" si="16"/>
        <v>0.02963452795</v>
      </c>
      <c r="S1077" s="7">
        <f t="shared" si="4"/>
        <v>1.022313288</v>
      </c>
      <c r="T1077" s="7">
        <f t="shared" si="13"/>
        <v>10.26412215</v>
      </c>
      <c r="U1077" s="13">
        <f t="shared" si="5"/>
        <v>0.05160969937</v>
      </c>
      <c r="V1077" s="13">
        <f t="shared" si="6"/>
        <v>-0.00163619314</v>
      </c>
      <c r="W1077" s="13">
        <f t="shared" si="7"/>
        <v>0.05324589251</v>
      </c>
      <c r="X1077" s="13">
        <f t="shared" si="8"/>
        <v>0.002228579976</v>
      </c>
      <c r="Y1077" s="14"/>
      <c r="Z1077" s="30"/>
      <c r="AA1077" s="30"/>
    </row>
    <row r="1078" ht="12.75" customHeight="1">
      <c r="A1078" s="4">
        <v>1960.02</v>
      </c>
      <c r="B1078" s="5">
        <v>55.78</v>
      </c>
      <c r="C1078" s="6">
        <v>1.90333</v>
      </c>
      <c r="D1078" s="6">
        <f t="shared" si="9"/>
        <v>-0.34667</v>
      </c>
      <c r="E1078" s="5">
        <v>3.39</v>
      </c>
      <c r="F1078" s="5">
        <v>29.4</v>
      </c>
      <c r="G1078" s="6">
        <f t="shared" si="10"/>
        <v>1960.125</v>
      </c>
      <c r="H1078" s="7">
        <v>4.49</v>
      </c>
      <c r="I1078" s="6">
        <f t="shared" si="1"/>
        <v>578.1008844</v>
      </c>
      <c r="J1078" s="6">
        <f t="shared" si="2"/>
        <v>19.72600854</v>
      </c>
      <c r="K1078" s="8">
        <f t="shared" si="11"/>
        <v>62258.69053</v>
      </c>
      <c r="L1078" s="6">
        <f t="shared" si="12"/>
        <v>35.13377551</v>
      </c>
      <c r="M1078" s="8">
        <f t="shared" si="3"/>
        <v>3783.73899</v>
      </c>
      <c r="N1078" s="29">
        <f t="shared" si="14"/>
        <v>17.54527511</v>
      </c>
      <c r="O1078" s="9"/>
      <c r="P1078" s="10">
        <f t="shared" si="15"/>
        <v>21.23385677</v>
      </c>
      <c r="Q1078" s="10"/>
      <c r="R1078" s="31">
        <f t="shared" si="16"/>
        <v>0.03474757762</v>
      </c>
      <c r="S1078" s="7">
        <f t="shared" si="4"/>
        <v>1.023134908</v>
      </c>
      <c r="T1078" s="7">
        <f t="shared" si="13"/>
        <v>10.45745749</v>
      </c>
      <c r="U1078" s="13">
        <f t="shared" si="5"/>
        <v>0.05185746104</v>
      </c>
      <c r="V1078" s="13">
        <f t="shared" si="6"/>
        <v>0.0004016579747</v>
      </c>
      <c r="W1078" s="13">
        <f t="shared" si="7"/>
        <v>0.05145580306</v>
      </c>
      <c r="X1078" s="13">
        <f t="shared" si="8"/>
        <v>-0.0004905744926</v>
      </c>
      <c r="Y1078" s="14"/>
      <c r="Z1078" s="30"/>
      <c r="AA1078" s="30"/>
    </row>
    <row r="1079" ht="12.75" customHeight="1">
      <c r="A1079" s="4">
        <v>1960.03</v>
      </c>
      <c r="B1079" s="5">
        <v>55.02</v>
      </c>
      <c r="C1079" s="6">
        <v>1.94</v>
      </c>
      <c r="D1079" s="6">
        <f t="shared" si="9"/>
        <v>1.18</v>
      </c>
      <c r="E1079" s="5">
        <v>3.39</v>
      </c>
      <c r="F1079" s="5">
        <v>29.4</v>
      </c>
      <c r="G1079" s="6">
        <f t="shared" si="10"/>
        <v>1960.208333</v>
      </c>
      <c r="H1079" s="7">
        <v>4.25</v>
      </c>
      <c r="I1079" s="6">
        <f t="shared" si="1"/>
        <v>570.2242857</v>
      </c>
      <c r="J1079" s="6">
        <f t="shared" si="2"/>
        <v>20.10605442</v>
      </c>
      <c r="K1079" s="8">
        <f t="shared" si="11"/>
        <v>61590.86246</v>
      </c>
      <c r="L1079" s="6">
        <f t="shared" si="12"/>
        <v>35.13377551</v>
      </c>
      <c r="M1079" s="8">
        <f t="shared" si="3"/>
        <v>3794.856847</v>
      </c>
      <c r="N1079" s="29">
        <f t="shared" si="14"/>
        <v>17.28602072</v>
      </c>
      <c r="O1079" s="9"/>
      <c r="P1079" s="10">
        <f t="shared" si="15"/>
        <v>20.90186208</v>
      </c>
      <c r="Q1079" s="10"/>
      <c r="R1079" s="31">
        <f t="shared" si="16"/>
        <v>0.03756823452</v>
      </c>
      <c r="S1079" s="7">
        <f t="shared" si="4"/>
        <v>1.00112088</v>
      </c>
      <c r="T1079" s="7">
        <f t="shared" si="13"/>
        <v>10.69938981</v>
      </c>
      <c r="U1079" s="13">
        <f t="shared" si="5"/>
        <v>0.05453903172</v>
      </c>
      <c r="V1079" s="13">
        <f t="shared" si="6"/>
        <v>-0.0006138646285</v>
      </c>
      <c r="W1079" s="13">
        <f t="shared" si="7"/>
        <v>0.05515289635</v>
      </c>
      <c r="X1079" s="13">
        <f t="shared" si="8"/>
        <v>-0.001779794502</v>
      </c>
      <c r="Y1079" s="14"/>
      <c r="Z1079" s="30"/>
      <c r="AA1079" s="30"/>
    </row>
    <row r="1080" ht="12.75" customHeight="1">
      <c r="A1080" s="4">
        <v>1960.04</v>
      </c>
      <c r="B1080" s="5">
        <v>55.73</v>
      </c>
      <c r="C1080" s="6">
        <v>1.94333</v>
      </c>
      <c r="D1080" s="6">
        <f t="shared" si="9"/>
        <v>2.65333</v>
      </c>
      <c r="E1080" s="5">
        <v>3.34667</v>
      </c>
      <c r="F1080" s="5">
        <v>29.5</v>
      </c>
      <c r="G1080" s="6">
        <f t="shared" si="10"/>
        <v>1960.291667</v>
      </c>
      <c r="H1080" s="7">
        <v>4.28</v>
      </c>
      <c r="I1080" s="6">
        <f t="shared" si="1"/>
        <v>575.6247797</v>
      </c>
      <c r="J1080" s="6">
        <f t="shared" si="2"/>
        <v>20.07229325</v>
      </c>
      <c r="K1080" s="8">
        <f t="shared" si="11"/>
        <v>62354.8488</v>
      </c>
      <c r="L1080" s="6">
        <f t="shared" si="12"/>
        <v>34.56713047</v>
      </c>
      <c r="M1080" s="8">
        <f t="shared" si="3"/>
        <v>3744.502096</v>
      </c>
      <c r="N1080" s="29">
        <f t="shared" si="14"/>
        <v>17.42976695</v>
      </c>
      <c r="O1080" s="9"/>
      <c r="P1080" s="10">
        <f t="shared" si="15"/>
        <v>21.05701365</v>
      </c>
      <c r="Q1080" s="10"/>
      <c r="R1080" s="31">
        <f t="shared" si="16"/>
        <v>0.03713829621</v>
      </c>
      <c r="S1080" s="7">
        <f t="shared" si="4"/>
        <v>0.9979364483</v>
      </c>
      <c r="T1080" s="7">
        <f t="shared" si="13"/>
        <v>10.67507277</v>
      </c>
      <c r="U1080" s="13">
        <f t="shared" si="5"/>
        <v>0.04948843473</v>
      </c>
      <c r="V1080" s="13">
        <f t="shared" si="6"/>
        <v>-0.002834123275</v>
      </c>
      <c r="W1080" s="13">
        <f t="shared" si="7"/>
        <v>0.05232255801</v>
      </c>
      <c r="X1080" s="13">
        <f t="shared" si="8"/>
        <v>-0.002784044917</v>
      </c>
      <c r="Y1080" s="14"/>
      <c r="Z1080" s="30"/>
      <c r="AA1080" s="30"/>
    </row>
    <row r="1081" ht="12.75" customHeight="1">
      <c r="A1081" s="4">
        <v>1960.05</v>
      </c>
      <c r="B1081" s="5">
        <v>55.22</v>
      </c>
      <c r="C1081" s="6">
        <v>1.94667</v>
      </c>
      <c r="D1081" s="6">
        <f t="shared" si="9"/>
        <v>1.43667</v>
      </c>
      <c r="E1081" s="5">
        <v>3.30333</v>
      </c>
      <c r="F1081" s="5">
        <v>29.5</v>
      </c>
      <c r="G1081" s="6">
        <f t="shared" si="10"/>
        <v>1960.375</v>
      </c>
      <c r="H1081" s="7">
        <v>4.35</v>
      </c>
      <c r="I1081" s="6">
        <f t="shared" si="1"/>
        <v>570.3570847</v>
      </c>
      <c r="J1081" s="6">
        <f t="shared" si="2"/>
        <v>20.10679149</v>
      </c>
      <c r="K1081" s="8">
        <f t="shared" si="11"/>
        <v>61965.72959</v>
      </c>
      <c r="L1081" s="6">
        <f t="shared" si="12"/>
        <v>34.11947969</v>
      </c>
      <c r="M1081" s="8">
        <f t="shared" si="3"/>
        <v>3706.868047</v>
      </c>
      <c r="N1081" s="29">
        <f t="shared" si="14"/>
        <v>17.25617058</v>
      </c>
      <c r="O1081" s="9"/>
      <c r="P1081" s="10">
        <f t="shared" si="15"/>
        <v>20.82961796</v>
      </c>
      <c r="Q1081" s="10"/>
      <c r="R1081" s="31">
        <f t="shared" si="16"/>
        <v>0.03658318386</v>
      </c>
      <c r="S1081" s="7">
        <f t="shared" si="4"/>
        <v>1.019861215</v>
      </c>
      <c r="T1081" s="7">
        <f t="shared" si="13"/>
        <v>10.65304421</v>
      </c>
      <c r="U1081" s="13">
        <f t="shared" si="5"/>
        <v>0.03747777302</v>
      </c>
      <c r="V1081" s="13">
        <f t="shared" si="6"/>
        <v>-0.005868192604</v>
      </c>
      <c r="W1081" s="13">
        <f t="shared" si="7"/>
        <v>0.04334596562</v>
      </c>
      <c r="X1081" s="13">
        <f t="shared" si="8"/>
        <v>-0.0008321098527</v>
      </c>
      <c r="Y1081" s="14"/>
      <c r="Z1081" s="30"/>
      <c r="AA1081" s="30"/>
    </row>
    <row r="1082" ht="12.75" customHeight="1">
      <c r="A1082" s="4">
        <v>1960.06</v>
      </c>
      <c r="B1082" s="5">
        <v>57.26</v>
      </c>
      <c r="C1082" s="6">
        <v>1.95</v>
      </c>
      <c r="D1082" s="6">
        <f t="shared" si="9"/>
        <v>3.99</v>
      </c>
      <c r="E1082" s="5">
        <v>3.26</v>
      </c>
      <c r="F1082" s="5">
        <v>29.6</v>
      </c>
      <c r="G1082" s="6">
        <f t="shared" si="10"/>
        <v>1960.458333</v>
      </c>
      <c r="H1082" s="7">
        <v>4.15</v>
      </c>
      <c r="I1082" s="6">
        <f t="shared" si="1"/>
        <v>589.4297973</v>
      </c>
      <c r="J1082" s="6">
        <f t="shared" si="2"/>
        <v>20.07314189</v>
      </c>
      <c r="K1082" s="8">
        <f t="shared" si="11"/>
        <v>64219.59562</v>
      </c>
      <c r="L1082" s="6">
        <f t="shared" si="12"/>
        <v>33.55817568</v>
      </c>
      <c r="M1082" s="8">
        <f t="shared" si="3"/>
        <v>3656.232653</v>
      </c>
      <c r="N1082" s="29">
        <f t="shared" si="14"/>
        <v>17.82336382</v>
      </c>
      <c r="O1082" s="9"/>
      <c r="P1082" s="10">
        <f t="shared" si="15"/>
        <v>21.49402548</v>
      </c>
      <c r="Q1082" s="10"/>
      <c r="R1082" s="31">
        <f t="shared" si="16"/>
        <v>0.03665456176</v>
      </c>
      <c r="S1082" s="7">
        <f t="shared" si="4"/>
        <v>1.023991218</v>
      </c>
      <c r="T1082" s="7">
        <f t="shared" si="13"/>
        <v>10.82792179</v>
      </c>
      <c r="U1082" s="13">
        <f t="shared" si="5"/>
        <v>0.03296486145</v>
      </c>
      <c r="V1082" s="13">
        <f t="shared" si="6"/>
        <v>-0.006872596513</v>
      </c>
      <c r="W1082" s="13">
        <f t="shared" si="7"/>
        <v>0.03983745797</v>
      </c>
      <c r="X1082" s="13">
        <f t="shared" si="8"/>
        <v>0.0008867019859</v>
      </c>
      <c r="Y1082" s="14"/>
      <c r="Z1082" s="30"/>
      <c r="AA1082" s="30"/>
    </row>
    <row r="1083" ht="12.75" customHeight="1">
      <c r="A1083" s="4">
        <v>1960.07</v>
      </c>
      <c r="B1083" s="5">
        <v>55.84</v>
      </c>
      <c r="C1083" s="6">
        <v>1.95</v>
      </c>
      <c r="D1083" s="6">
        <f t="shared" si="9"/>
        <v>0.53</v>
      </c>
      <c r="E1083" s="5">
        <v>3.26333</v>
      </c>
      <c r="F1083" s="5">
        <v>29.6</v>
      </c>
      <c r="G1083" s="6">
        <f t="shared" si="10"/>
        <v>1960.541667</v>
      </c>
      <c r="H1083" s="7">
        <v>3.9</v>
      </c>
      <c r="I1083" s="6">
        <f t="shared" si="1"/>
        <v>574.8124324</v>
      </c>
      <c r="J1083" s="6">
        <f t="shared" si="2"/>
        <v>20.07314189</v>
      </c>
      <c r="K1083" s="8">
        <f t="shared" si="11"/>
        <v>62809.25434</v>
      </c>
      <c r="L1083" s="6">
        <f t="shared" si="12"/>
        <v>33.59245443</v>
      </c>
      <c r="M1083" s="8">
        <f t="shared" si="3"/>
        <v>3670.618266</v>
      </c>
      <c r="N1083" s="29">
        <f t="shared" si="14"/>
        <v>17.37680647</v>
      </c>
      <c r="O1083" s="9"/>
      <c r="P1083" s="10">
        <f t="shared" si="15"/>
        <v>20.93754924</v>
      </c>
      <c r="Q1083" s="10"/>
      <c r="R1083" s="31">
        <f t="shared" si="16"/>
        <v>0.0393169606</v>
      </c>
      <c r="S1083" s="7">
        <f t="shared" si="4"/>
        <v>1.011501606</v>
      </c>
      <c r="T1083" s="7">
        <f t="shared" si="13"/>
        <v>11.08769683</v>
      </c>
      <c r="U1083" s="13">
        <f t="shared" si="5"/>
        <v>0.03526889076</v>
      </c>
      <c r="V1083" s="13">
        <f t="shared" si="6"/>
        <v>-0.006502916346</v>
      </c>
      <c r="W1083" s="13">
        <f t="shared" si="7"/>
        <v>0.0417718071</v>
      </c>
      <c r="X1083" s="13">
        <f t="shared" si="8"/>
        <v>-0.001009535494</v>
      </c>
      <c r="Y1083" s="14"/>
      <c r="Z1083" s="30"/>
      <c r="AA1083" s="30"/>
    </row>
    <row r="1084" ht="12.75" customHeight="1">
      <c r="A1084" s="4">
        <v>1960.08</v>
      </c>
      <c r="B1084" s="5">
        <v>56.51</v>
      </c>
      <c r="C1084" s="6">
        <v>1.95</v>
      </c>
      <c r="D1084" s="6">
        <f t="shared" si="9"/>
        <v>2.62</v>
      </c>
      <c r="E1084" s="5">
        <v>3.26667</v>
      </c>
      <c r="F1084" s="5">
        <v>29.6</v>
      </c>
      <c r="G1084" s="6">
        <f t="shared" si="10"/>
        <v>1960.625</v>
      </c>
      <c r="H1084" s="7">
        <v>3.8</v>
      </c>
      <c r="I1084" s="6">
        <f t="shared" si="1"/>
        <v>581.7093581</v>
      </c>
      <c r="J1084" s="6">
        <f t="shared" si="2"/>
        <v>20.07314189</v>
      </c>
      <c r="K1084" s="8">
        <f t="shared" si="11"/>
        <v>63745.65664</v>
      </c>
      <c r="L1084" s="6">
        <f t="shared" si="12"/>
        <v>33.62683611</v>
      </c>
      <c r="M1084" s="8">
        <f t="shared" si="3"/>
        <v>3684.941146</v>
      </c>
      <c r="N1084" s="29">
        <f t="shared" si="14"/>
        <v>17.58211304</v>
      </c>
      <c r="O1084" s="9"/>
      <c r="P1084" s="10">
        <f t="shared" si="15"/>
        <v>21.16603187</v>
      </c>
      <c r="Q1084" s="10"/>
      <c r="R1084" s="31">
        <f t="shared" si="16"/>
        <v>0.03880170512</v>
      </c>
      <c r="S1084" s="7">
        <f t="shared" si="4"/>
        <v>1.003166667</v>
      </c>
      <c r="T1084" s="7">
        <f t="shared" si="13"/>
        <v>11.21522314</v>
      </c>
      <c r="U1084" s="13">
        <f t="shared" si="5"/>
        <v>0.03705564546</v>
      </c>
      <c r="V1084" s="13">
        <f t="shared" si="6"/>
        <v>-0.007505886915</v>
      </c>
      <c r="W1084" s="13">
        <f t="shared" si="7"/>
        <v>0.04456153237</v>
      </c>
      <c r="X1084" s="13">
        <f t="shared" si="8"/>
        <v>0.001281379135</v>
      </c>
      <c r="Y1084" s="14"/>
      <c r="Z1084" s="30"/>
      <c r="AA1084" s="30"/>
    </row>
    <row r="1085" ht="12.75" customHeight="1">
      <c r="A1085" s="4">
        <v>1960.09</v>
      </c>
      <c r="B1085" s="5">
        <v>54.81</v>
      </c>
      <c r="C1085" s="6">
        <v>1.95</v>
      </c>
      <c r="D1085" s="6">
        <f t="shared" si="9"/>
        <v>0.25</v>
      </c>
      <c r="E1085" s="5">
        <v>3.27</v>
      </c>
      <c r="F1085" s="5">
        <v>29.6</v>
      </c>
      <c r="G1085" s="6">
        <f t="shared" si="10"/>
        <v>1960.708333</v>
      </c>
      <c r="H1085" s="7">
        <v>3.8</v>
      </c>
      <c r="I1085" s="6">
        <f t="shared" si="1"/>
        <v>564.2096959</v>
      </c>
      <c r="J1085" s="6">
        <f t="shared" si="2"/>
        <v>20.07314189</v>
      </c>
      <c r="K1085" s="8">
        <f t="shared" si="11"/>
        <v>62011.29198</v>
      </c>
      <c r="L1085" s="6">
        <f t="shared" si="12"/>
        <v>33.66111486</v>
      </c>
      <c r="M1085" s="8">
        <f t="shared" si="3"/>
        <v>3699.63373</v>
      </c>
      <c r="N1085" s="29">
        <f t="shared" si="14"/>
        <v>17.05201547</v>
      </c>
      <c r="O1085" s="9"/>
      <c r="P1085" s="10">
        <f t="shared" si="15"/>
        <v>20.51120467</v>
      </c>
      <c r="Q1085" s="10"/>
      <c r="R1085" s="31">
        <f t="shared" si="16"/>
        <v>0.04015103884</v>
      </c>
      <c r="S1085" s="7">
        <f t="shared" si="4"/>
        <v>0.9957713775</v>
      </c>
      <c r="T1085" s="7">
        <f t="shared" si="13"/>
        <v>11.25073802</v>
      </c>
      <c r="U1085" s="13">
        <f t="shared" si="5"/>
        <v>0.04577936605</v>
      </c>
      <c r="V1085" s="13">
        <f t="shared" si="6"/>
        <v>-0.006742316932</v>
      </c>
      <c r="W1085" s="13">
        <f t="shared" si="7"/>
        <v>0.05252168299</v>
      </c>
      <c r="X1085" s="13">
        <f t="shared" si="8"/>
        <v>0.00145728615</v>
      </c>
      <c r="Y1085" s="14"/>
      <c r="Z1085" s="30"/>
      <c r="AA1085" s="30"/>
    </row>
    <row r="1086" ht="12.75" customHeight="1">
      <c r="A1086" s="4">
        <v>1960.1</v>
      </c>
      <c r="B1086" s="5">
        <v>53.73</v>
      </c>
      <c r="C1086" s="6">
        <v>1.95</v>
      </c>
      <c r="D1086" s="6">
        <f t="shared" si="9"/>
        <v>0.87</v>
      </c>
      <c r="E1086" s="5">
        <v>3.27</v>
      </c>
      <c r="F1086" s="5">
        <v>29.8</v>
      </c>
      <c r="G1086" s="6">
        <f t="shared" si="10"/>
        <v>1960.791667</v>
      </c>
      <c r="H1086" s="7">
        <v>3.89</v>
      </c>
      <c r="I1086" s="6">
        <f t="shared" si="1"/>
        <v>549.3802349</v>
      </c>
      <c r="J1086" s="6">
        <f t="shared" si="2"/>
        <v>19.93842282</v>
      </c>
      <c r="K1086" s="8">
        <f t="shared" si="11"/>
        <v>60564.02849</v>
      </c>
      <c r="L1086" s="6">
        <f t="shared" si="12"/>
        <v>33.43520134</v>
      </c>
      <c r="M1086" s="8">
        <f t="shared" si="3"/>
        <v>3685.917982</v>
      </c>
      <c r="N1086" s="29">
        <f t="shared" si="14"/>
        <v>16.60510454</v>
      </c>
      <c r="O1086" s="9"/>
      <c r="P1086" s="10">
        <f t="shared" si="15"/>
        <v>19.95822763</v>
      </c>
      <c r="Q1086" s="10"/>
      <c r="R1086" s="31">
        <f t="shared" si="16"/>
        <v>0.04068368453</v>
      </c>
      <c r="S1086" s="7">
        <f t="shared" si="4"/>
        <v>0.9999609999</v>
      </c>
      <c r="T1086" s="7">
        <f t="shared" si="13"/>
        <v>11.12797388</v>
      </c>
      <c r="U1086" s="13">
        <f t="shared" si="5"/>
        <v>0.05029641335</v>
      </c>
      <c r="V1086" s="13">
        <f t="shared" si="6"/>
        <v>-0.005131217526</v>
      </c>
      <c r="W1086" s="13">
        <f t="shared" si="7"/>
        <v>0.05542763088</v>
      </c>
      <c r="X1086" s="13">
        <f t="shared" si="8"/>
        <v>0.00406115269</v>
      </c>
      <c r="Y1086" s="14"/>
      <c r="Z1086" s="30"/>
      <c r="AA1086" s="30"/>
    </row>
    <row r="1087" ht="12.75" customHeight="1">
      <c r="A1087" s="4">
        <v>1960.11</v>
      </c>
      <c r="B1087" s="5">
        <v>55.47</v>
      </c>
      <c r="C1087" s="6">
        <v>1.95</v>
      </c>
      <c r="D1087" s="6">
        <f t="shared" si="9"/>
        <v>3.69</v>
      </c>
      <c r="E1087" s="5">
        <v>3.27</v>
      </c>
      <c r="F1087" s="5">
        <v>29.8</v>
      </c>
      <c r="G1087" s="6">
        <f t="shared" si="10"/>
        <v>1960.875</v>
      </c>
      <c r="H1087" s="7">
        <v>3.93</v>
      </c>
      <c r="I1087" s="6">
        <f t="shared" si="1"/>
        <v>567.171443</v>
      </c>
      <c r="J1087" s="6">
        <f t="shared" si="2"/>
        <v>19.93842282</v>
      </c>
      <c r="K1087" s="8">
        <f t="shared" si="11"/>
        <v>62708.51135</v>
      </c>
      <c r="L1087" s="6">
        <f t="shared" si="12"/>
        <v>33.43520134</v>
      </c>
      <c r="M1087" s="8">
        <f t="shared" si="3"/>
        <v>3696.715921</v>
      </c>
      <c r="N1087" s="29">
        <f t="shared" si="14"/>
        <v>17.14608845</v>
      </c>
      <c r="O1087" s="9"/>
      <c r="P1087" s="10">
        <f t="shared" si="15"/>
        <v>20.59098175</v>
      </c>
      <c r="Q1087" s="10"/>
      <c r="R1087" s="31">
        <f t="shared" si="16"/>
        <v>0.03797012852</v>
      </c>
      <c r="S1087" s="7">
        <f t="shared" si="4"/>
        <v>1.010687576</v>
      </c>
      <c r="T1087" s="7">
        <f t="shared" si="13"/>
        <v>11.12753989</v>
      </c>
      <c r="U1087" s="13">
        <f t="shared" si="5"/>
        <v>0.04633270852</v>
      </c>
      <c r="V1087" s="13">
        <f t="shared" si="6"/>
        <v>-0.001596553308</v>
      </c>
      <c r="W1087" s="13">
        <f t="shared" si="7"/>
        <v>0.04792926183</v>
      </c>
      <c r="X1087" s="13">
        <f t="shared" si="8"/>
        <v>0.00273675652</v>
      </c>
      <c r="Y1087" s="14"/>
      <c r="Z1087" s="30"/>
      <c r="AA1087" s="30"/>
    </row>
    <row r="1088" ht="12.75" customHeight="1">
      <c r="A1088" s="4">
        <v>1960.12</v>
      </c>
      <c r="B1088" s="5">
        <v>56.8</v>
      </c>
      <c r="C1088" s="6">
        <v>1.95</v>
      </c>
      <c r="D1088" s="6">
        <f t="shared" si="9"/>
        <v>3.28</v>
      </c>
      <c r="E1088" s="5">
        <v>3.27</v>
      </c>
      <c r="F1088" s="5">
        <v>29.8</v>
      </c>
      <c r="G1088" s="6">
        <f t="shared" si="10"/>
        <v>1960.958333</v>
      </c>
      <c r="H1088" s="7">
        <v>3.84</v>
      </c>
      <c r="I1088" s="6">
        <f t="shared" si="1"/>
        <v>580.7704698</v>
      </c>
      <c r="J1088" s="6">
        <f t="shared" si="2"/>
        <v>19.93842282</v>
      </c>
      <c r="K1088" s="8">
        <f t="shared" si="11"/>
        <v>64395.77389</v>
      </c>
      <c r="L1088" s="6">
        <f t="shared" si="12"/>
        <v>33.43520134</v>
      </c>
      <c r="M1088" s="8">
        <f t="shared" si="3"/>
        <v>3707.291912</v>
      </c>
      <c r="N1088" s="29">
        <f t="shared" si="14"/>
        <v>17.56209083</v>
      </c>
      <c r="O1088" s="9"/>
      <c r="P1088" s="10">
        <f t="shared" si="15"/>
        <v>21.07125095</v>
      </c>
      <c r="Q1088" s="10"/>
      <c r="R1088" s="31">
        <f t="shared" si="16"/>
        <v>0.03625922616</v>
      </c>
      <c r="S1088" s="7">
        <f t="shared" si="4"/>
        <v>1.0032</v>
      </c>
      <c r="T1088" s="7">
        <f t="shared" si="13"/>
        <v>11.24646631</v>
      </c>
      <c r="U1088" s="13">
        <f t="shared" si="5"/>
        <v>0.05026733508</v>
      </c>
      <c r="V1088" s="13">
        <f t="shared" si="6"/>
        <v>0.0006316092408</v>
      </c>
      <c r="W1088" s="13">
        <f t="shared" si="7"/>
        <v>0.04963572584</v>
      </c>
      <c r="X1088" s="13">
        <f t="shared" si="8"/>
        <v>0.001307649479</v>
      </c>
      <c r="Y1088" s="14"/>
      <c r="Z1088" s="30"/>
      <c r="AA1088" s="30"/>
    </row>
    <row r="1089" ht="12.75" customHeight="1">
      <c r="A1089" s="4">
        <v>1961.01</v>
      </c>
      <c r="B1089" s="5">
        <v>59.72</v>
      </c>
      <c r="C1089" s="6">
        <v>1.94667</v>
      </c>
      <c r="D1089" s="6">
        <f t="shared" si="9"/>
        <v>4.86667</v>
      </c>
      <c r="E1089" s="5">
        <v>3.21</v>
      </c>
      <c r="F1089" s="5">
        <v>29.8</v>
      </c>
      <c r="G1089" s="6">
        <f t="shared" si="10"/>
        <v>1961.041667</v>
      </c>
      <c r="H1089" s="7">
        <v>3.84</v>
      </c>
      <c r="I1089" s="6">
        <f t="shared" si="1"/>
        <v>610.6269799</v>
      </c>
      <c r="J1089" s="6">
        <f t="shared" si="2"/>
        <v>19.90437413</v>
      </c>
      <c r="K1089" s="8">
        <f t="shared" si="11"/>
        <v>67890.17712</v>
      </c>
      <c r="L1089" s="6">
        <f t="shared" si="12"/>
        <v>32.82171141</v>
      </c>
      <c r="M1089" s="8">
        <f t="shared" si="3"/>
        <v>3649.15386</v>
      </c>
      <c r="N1089" s="29">
        <f t="shared" si="14"/>
        <v>18.47041699</v>
      </c>
      <c r="O1089" s="9"/>
      <c r="P1089" s="10">
        <f t="shared" si="15"/>
        <v>22.13802391</v>
      </c>
      <c r="Q1089" s="10"/>
      <c r="R1089" s="31">
        <f t="shared" si="16"/>
        <v>0.03184484865</v>
      </c>
      <c r="S1089" s="7">
        <f t="shared" si="4"/>
        <v>1.008155596</v>
      </c>
      <c r="T1089" s="7">
        <f t="shared" si="13"/>
        <v>11.282455</v>
      </c>
      <c r="U1089" s="13">
        <f t="shared" si="5"/>
        <v>0.04894820217</v>
      </c>
      <c r="V1089" s="13">
        <f t="shared" si="6"/>
        <v>0.001940084643</v>
      </c>
      <c r="W1089" s="13">
        <f t="shared" si="7"/>
        <v>0.04700811753</v>
      </c>
      <c r="X1089" s="13">
        <f t="shared" si="8"/>
        <v>0.0006621161554</v>
      </c>
      <c r="Y1089" s="14"/>
      <c r="Z1089" s="30"/>
      <c r="AA1089" s="30"/>
    </row>
    <row r="1090" ht="12.75" customHeight="1">
      <c r="A1090" s="4">
        <v>1961.02</v>
      </c>
      <c r="B1090" s="5">
        <v>62.17</v>
      </c>
      <c r="C1090" s="6">
        <v>1.94333</v>
      </c>
      <c r="D1090" s="6">
        <f t="shared" si="9"/>
        <v>4.39333</v>
      </c>
      <c r="E1090" s="5">
        <v>3.15</v>
      </c>
      <c r="F1090" s="5">
        <v>29.8</v>
      </c>
      <c r="G1090" s="6">
        <f t="shared" si="10"/>
        <v>1961.125</v>
      </c>
      <c r="H1090" s="7">
        <v>3.78</v>
      </c>
      <c r="I1090" s="6">
        <f t="shared" si="1"/>
        <v>635.6778188</v>
      </c>
      <c r="J1090" s="6">
        <f t="shared" si="2"/>
        <v>19.87022319</v>
      </c>
      <c r="K1090" s="8">
        <f t="shared" si="11"/>
        <v>70859.45629</v>
      </c>
      <c r="L1090" s="6">
        <f t="shared" si="12"/>
        <v>32.20822148</v>
      </c>
      <c r="M1090" s="8">
        <f t="shared" si="3"/>
        <v>3590.27324</v>
      </c>
      <c r="N1090" s="29">
        <f t="shared" si="14"/>
        <v>19.2340145</v>
      </c>
      <c r="O1090" s="9"/>
      <c r="P1090" s="10">
        <f t="shared" si="15"/>
        <v>23.02874328</v>
      </c>
      <c r="Q1090" s="10"/>
      <c r="R1090" s="31">
        <f t="shared" si="16"/>
        <v>0.02910305469</v>
      </c>
      <c r="S1090" s="7">
        <f t="shared" si="4"/>
        <v>1.006459919</v>
      </c>
      <c r="T1090" s="7">
        <f t="shared" si="13"/>
        <v>11.37447015</v>
      </c>
      <c r="U1090" s="13">
        <f t="shared" si="5"/>
        <v>0.04846026061</v>
      </c>
      <c r="V1090" s="13">
        <f t="shared" si="6"/>
        <v>0.002351922443</v>
      </c>
      <c r="W1090" s="13">
        <f t="shared" si="7"/>
        <v>0.04610833816</v>
      </c>
      <c r="X1090" s="13">
        <f t="shared" si="8"/>
        <v>0.002906177791</v>
      </c>
      <c r="Y1090" s="14"/>
      <c r="Z1090" s="30"/>
      <c r="AA1090" s="30"/>
    </row>
    <row r="1091" ht="12.75" customHeight="1">
      <c r="A1091" s="4">
        <v>1961.03</v>
      </c>
      <c r="B1091" s="5">
        <v>64.12</v>
      </c>
      <c r="C1091" s="6">
        <v>1.94</v>
      </c>
      <c r="D1091" s="6">
        <f t="shared" si="9"/>
        <v>3.89</v>
      </c>
      <c r="E1091" s="5">
        <v>3.09</v>
      </c>
      <c r="F1091" s="5">
        <v>29.8</v>
      </c>
      <c r="G1091" s="6">
        <f t="shared" si="10"/>
        <v>1961.208333</v>
      </c>
      <c r="H1091" s="7">
        <v>3.74</v>
      </c>
      <c r="I1091" s="6">
        <f t="shared" si="1"/>
        <v>655.6162416</v>
      </c>
      <c r="J1091" s="6">
        <f t="shared" si="2"/>
        <v>19.8361745</v>
      </c>
      <c r="K1091" s="8">
        <f t="shared" si="11"/>
        <v>73266.26909</v>
      </c>
      <c r="L1091" s="6">
        <f t="shared" si="12"/>
        <v>31.59473154</v>
      </c>
      <c r="M1091" s="8">
        <f t="shared" si="3"/>
        <v>3530.766867</v>
      </c>
      <c r="N1091" s="29">
        <f t="shared" si="14"/>
        <v>19.84422527</v>
      </c>
      <c r="O1091" s="9"/>
      <c r="P1091" s="10">
        <f t="shared" si="15"/>
        <v>23.73397813</v>
      </c>
      <c r="Q1091" s="10"/>
      <c r="R1091" s="31">
        <f t="shared" si="16"/>
        <v>0.02751025777</v>
      </c>
      <c r="S1091" s="7">
        <f t="shared" si="4"/>
        <v>0.9998129363</v>
      </c>
      <c r="T1091" s="7">
        <f t="shared" si="13"/>
        <v>11.4479483</v>
      </c>
      <c r="U1091" s="13">
        <f t="shared" si="5"/>
        <v>0.04762302972</v>
      </c>
      <c r="V1091" s="13">
        <f t="shared" si="6"/>
        <v>0.005013335925</v>
      </c>
      <c r="W1091" s="13">
        <f t="shared" si="7"/>
        <v>0.0426096938</v>
      </c>
      <c r="X1091" s="13">
        <f t="shared" si="8"/>
        <v>-0.0004847242915</v>
      </c>
      <c r="Y1091" s="14"/>
      <c r="Z1091" s="30"/>
      <c r="AA1091" s="30"/>
    </row>
    <row r="1092" ht="12.75" customHeight="1">
      <c r="A1092" s="4">
        <v>1961.04</v>
      </c>
      <c r="B1092" s="5">
        <v>65.83</v>
      </c>
      <c r="C1092" s="6">
        <v>1.94</v>
      </c>
      <c r="D1092" s="6">
        <f t="shared" si="9"/>
        <v>3.65</v>
      </c>
      <c r="E1092" s="5">
        <v>3.07</v>
      </c>
      <c r="F1092" s="5">
        <v>29.8</v>
      </c>
      <c r="G1092" s="6">
        <f t="shared" si="10"/>
        <v>1961.291667</v>
      </c>
      <c r="H1092" s="7">
        <v>3.78</v>
      </c>
      <c r="I1092" s="6">
        <f t="shared" si="1"/>
        <v>673.1007047</v>
      </c>
      <c r="J1092" s="6">
        <f t="shared" si="2"/>
        <v>19.8361745</v>
      </c>
      <c r="K1092" s="8">
        <f t="shared" si="11"/>
        <v>75404.9159</v>
      </c>
      <c r="L1092" s="6">
        <f t="shared" si="12"/>
        <v>31.3902349</v>
      </c>
      <c r="M1092" s="8">
        <f t="shared" si="3"/>
        <v>3516.528814</v>
      </c>
      <c r="N1092" s="29">
        <f t="shared" si="14"/>
        <v>20.38284298</v>
      </c>
      <c r="O1092" s="9"/>
      <c r="P1092" s="10">
        <f t="shared" si="15"/>
        <v>24.35210022</v>
      </c>
      <c r="Q1092" s="10"/>
      <c r="R1092" s="31">
        <f t="shared" si="16"/>
        <v>0.02577863346</v>
      </c>
      <c r="S1092" s="7">
        <f t="shared" si="4"/>
        <v>1.008950498</v>
      </c>
      <c r="T1092" s="7">
        <f t="shared" si="13"/>
        <v>11.4458068</v>
      </c>
      <c r="U1092" s="13">
        <f t="shared" si="5"/>
        <v>0.04812686195</v>
      </c>
      <c r="V1092" s="13">
        <f t="shared" si="6"/>
        <v>0.004275394705</v>
      </c>
      <c r="W1092" s="13">
        <f t="shared" si="7"/>
        <v>0.04385146725</v>
      </c>
      <c r="X1092" s="13">
        <f t="shared" si="8"/>
        <v>-0.004567426618</v>
      </c>
      <c r="Y1092" s="14"/>
      <c r="Z1092" s="30"/>
      <c r="AA1092" s="30"/>
    </row>
    <row r="1093" ht="12.75" customHeight="1">
      <c r="A1093" s="4">
        <v>1961.05</v>
      </c>
      <c r="B1093" s="5">
        <v>66.5</v>
      </c>
      <c r="C1093" s="6">
        <v>1.94</v>
      </c>
      <c r="D1093" s="6">
        <f t="shared" si="9"/>
        <v>2.61</v>
      </c>
      <c r="E1093" s="5">
        <v>3.05</v>
      </c>
      <c r="F1093" s="5">
        <v>29.8</v>
      </c>
      <c r="G1093" s="6">
        <f t="shared" si="10"/>
        <v>1961.375</v>
      </c>
      <c r="H1093" s="7">
        <v>3.71</v>
      </c>
      <c r="I1093" s="6">
        <f t="shared" si="1"/>
        <v>679.9513423</v>
      </c>
      <c r="J1093" s="6">
        <f t="shared" si="2"/>
        <v>19.8361745</v>
      </c>
      <c r="K1093" s="8">
        <f t="shared" si="11"/>
        <v>76357.54776</v>
      </c>
      <c r="L1093" s="6">
        <f t="shared" si="12"/>
        <v>31.18573826</v>
      </c>
      <c r="M1093" s="8">
        <f t="shared" si="3"/>
        <v>3502.113093</v>
      </c>
      <c r="N1093" s="29">
        <f t="shared" si="14"/>
        <v>20.59860684</v>
      </c>
      <c r="O1093" s="9"/>
      <c r="P1093" s="10">
        <f t="shared" si="15"/>
        <v>24.58439827</v>
      </c>
      <c r="Q1093" s="10"/>
      <c r="R1093" s="31">
        <f t="shared" si="16"/>
        <v>0.02557234849</v>
      </c>
      <c r="S1093" s="7">
        <f t="shared" si="4"/>
        <v>0.9891162652</v>
      </c>
      <c r="T1093" s="7">
        <f t="shared" si="13"/>
        <v>11.54825248</v>
      </c>
      <c r="U1093" s="13">
        <f t="shared" si="5"/>
        <v>0.04512588758</v>
      </c>
      <c r="V1093" s="13">
        <f t="shared" si="6"/>
        <v>-0.0008087942225</v>
      </c>
      <c r="W1093" s="13">
        <f t="shared" si="7"/>
        <v>0.0459346818</v>
      </c>
      <c r="X1093" s="13">
        <f t="shared" si="8"/>
        <v>0.0006786392187</v>
      </c>
      <c r="Y1093" s="14"/>
      <c r="Z1093" s="30"/>
      <c r="AA1093" s="30"/>
    </row>
    <row r="1094" ht="12.75" customHeight="1">
      <c r="A1094" s="4">
        <v>1961.06</v>
      </c>
      <c r="B1094" s="5">
        <v>65.62</v>
      </c>
      <c r="C1094" s="6">
        <v>1.94</v>
      </c>
      <c r="D1094" s="6">
        <f t="shared" si="9"/>
        <v>1.06</v>
      </c>
      <c r="E1094" s="5">
        <v>3.03</v>
      </c>
      <c r="F1094" s="5">
        <v>29.8</v>
      </c>
      <c r="G1094" s="6">
        <f t="shared" si="10"/>
        <v>1961.458333</v>
      </c>
      <c r="H1094" s="7">
        <v>3.88</v>
      </c>
      <c r="I1094" s="6">
        <f t="shared" si="1"/>
        <v>670.9534899</v>
      </c>
      <c r="J1094" s="6">
        <f t="shared" si="2"/>
        <v>19.8361745</v>
      </c>
      <c r="K1094" s="8">
        <f t="shared" si="11"/>
        <v>75532.73314</v>
      </c>
      <c r="L1094" s="6">
        <f t="shared" si="12"/>
        <v>30.98124161</v>
      </c>
      <c r="M1094" s="8">
        <f t="shared" si="3"/>
        <v>3487.719924</v>
      </c>
      <c r="N1094" s="29">
        <f t="shared" si="14"/>
        <v>20.33241455</v>
      </c>
      <c r="O1094" s="9"/>
      <c r="P1094" s="10">
        <f t="shared" si="15"/>
        <v>24.24396485</v>
      </c>
      <c r="Q1094" s="10"/>
      <c r="R1094" s="31">
        <f t="shared" si="16"/>
        <v>0.02450792622</v>
      </c>
      <c r="S1094" s="7">
        <f t="shared" si="4"/>
        <v>0.9999511359</v>
      </c>
      <c r="T1094" s="7">
        <f t="shared" si="13"/>
        <v>11.42256436</v>
      </c>
      <c r="U1094" s="13">
        <f t="shared" si="5"/>
        <v>0.04380507063</v>
      </c>
      <c r="V1094" s="13">
        <f t="shared" si="6"/>
        <v>-0.0008719917852</v>
      </c>
      <c r="W1094" s="13">
        <f t="shared" si="7"/>
        <v>0.04467706242</v>
      </c>
      <c r="X1094" s="13">
        <f t="shared" si="8"/>
        <v>-0.0009725584939</v>
      </c>
      <c r="Y1094" s="14"/>
      <c r="Z1094" s="30"/>
      <c r="AA1094" s="30"/>
    </row>
    <row r="1095" ht="12.75" customHeight="1">
      <c r="A1095" s="4">
        <v>1961.07</v>
      </c>
      <c r="B1095" s="5">
        <v>65.44</v>
      </c>
      <c r="C1095" s="6">
        <v>1.94667</v>
      </c>
      <c r="D1095" s="6">
        <f t="shared" si="9"/>
        <v>1.76667</v>
      </c>
      <c r="E1095" s="5">
        <v>3.03667</v>
      </c>
      <c r="F1095" s="5">
        <v>30.0</v>
      </c>
      <c r="G1095" s="6">
        <f t="shared" si="10"/>
        <v>1961.541667</v>
      </c>
      <c r="H1095" s="7">
        <v>3.92</v>
      </c>
      <c r="I1095" s="6">
        <f t="shared" si="1"/>
        <v>664.6522667</v>
      </c>
      <c r="J1095" s="6">
        <f t="shared" si="2"/>
        <v>19.7716783</v>
      </c>
      <c r="K1095" s="8">
        <f t="shared" si="11"/>
        <v>75008.85499</v>
      </c>
      <c r="L1095" s="6">
        <f t="shared" si="12"/>
        <v>30.84244497</v>
      </c>
      <c r="M1095" s="8">
        <f t="shared" si="3"/>
        <v>3480.702012</v>
      </c>
      <c r="N1095" s="29">
        <f t="shared" si="14"/>
        <v>20.14664374</v>
      </c>
      <c r="O1095" s="9"/>
      <c r="P1095" s="10">
        <f t="shared" si="15"/>
        <v>24.00173245</v>
      </c>
      <c r="Q1095" s="10"/>
      <c r="R1095" s="31">
        <f t="shared" si="16"/>
        <v>0.02524000931</v>
      </c>
      <c r="S1095" s="7">
        <f t="shared" si="4"/>
        <v>0.9934749804</v>
      </c>
      <c r="T1095" s="7">
        <f t="shared" si="13"/>
        <v>11.3458595</v>
      </c>
      <c r="U1095" s="13">
        <f t="shared" si="5"/>
        <v>0.04379011715</v>
      </c>
      <c r="V1095" s="13">
        <f t="shared" si="6"/>
        <v>-0.001421496412</v>
      </c>
      <c r="W1095" s="13">
        <f t="shared" si="7"/>
        <v>0.04521161356</v>
      </c>
      <c r="X1095" s="13">
        <f t="shared" si="8"/>
        <v>0.002295052549</v>
      </c>
      <c r="Y1095" s="14"/>
      <c r="Z1095" s="30"/>
      <c r="AA1095" s="30"/>
    </row>
    <row r="1096" ht="12.75" customHeight="1">
      <c r="A1096" s="4">
        <v>1961.08</v>
      </c>
      <c r="B1096" s="5">
        <v>67.79</v>
      </c>
      <c r="C1096" s="6">
        <v>1.95333</v>
      </c>
      <c r="D1096" s="6">
        <f t="shared" si="9"/>
        <v>4.30333</v>
      </c>
      <c r="E1096" s="5">
        <v>3.04333</v>
      </c>
      <c r="F1096" s="5">
        <v>29.9</v>
      </c>
      <c r="G1096" s="6">
        <f t="shared" si="10"/>
        <v>1961.625</v>
      </c>
      <c r="H1096" s="7">
        <v>4.04</v>
      </c>
      <c r="I1096" s="6">
        <f t="shared" si="1"/>
        <v>690.8231773</v>
      </c>
      <c r="J1096" s="6">
        <f t="shared" si="2"/>
        <v>19.90567395</v>
      </c>
      <c r="K1096" s="8">
        <f t="shared" si="11"/>
        <v>78149.55772</v>
      </c>
      <c r="L1096" s="6">
        <f t="shared" si="12"/>
        <v>31.01346659</v>
      </c>
      <c r="M1096" s="8">
        <f t="shared" si="3"/>
        <v>3508.406749</v>
      </c>
      <c r="N1096" s="29">
        <f t="shared" si="14"/>
        <v>20.94168848</v>
      </c>
      <c r="O1096" s="9"/>
      <c r="P1096" s="10">
        <f t="shared" si="15"/>
        <v>24.92737179</v>
      </c>
      <c r="Q1096" s="10"/>
      <c r="R1096" s="31">
        <f t="shared" si="16"/>
        <v>0.02181681519</v>
      </c>
      <c r="S1096" s="7">
        <f t="shared" si="4"/>
        <v>1.00827621</v>
      </c>
      <c r="T1096" s="7">
        <f t="shared" si="13"/>
        <v>11.30952596</v>
      </c>
      <c r="U1096" s="13">
        <f t="shared" si="5"/>
        <v>0.03767453344</v>
      </c>
      <c r="V1096" s="13">
        <f t="shared" si="6"/>
        <v>0.0002906684557</v>
      </c>
      <c r="W1096" s="13">
        <f t="shared" si="7"/>
        <v>0.03738386498</v>
      </c>
      <c r="X1096" s="13">
        <f t="shared" si="8"/>
        <v>0.002919569402</v>
      </c>
      <c r="Y1096" s="14"/>
      <c r="Z1096" s="30"/>
      <c r="AA1096" s="30"/>
    </row>
    <row r="1097" ht="12.75" customHeight="1">
      <c r="A1097" s="4">
        <v>1961.09</v>
      </c>
      <c r="B1097" s="5">
        <v>67.26</v>
      </c>
      <c r="C1097" s="6">
        <v>1.96</v>
      </c>
      <c r="D1097" s="6">
        <f t="shared" si="9"/>
        <v>1.43</v>
      </c>
      <c r="E1097" s="5">
        <v>3.05</v>
      </c>
      <c r="F1097" s="5">
        <v>30.0</v>
      </c>
      <c r="G1097" s="6">
        <f t="shared" si="10"/>
        <v>1961.708333</v>
      </c>
      <c r="H1097" s="7">
        <v>3.98</v>
      </c>
      <c r="I1097" s="6">
        <f t="shared" si="1"/>
        <v>683.1374</v>
      </c>
      <c r="J1097" s="6">
        <f t="shared" si="2"/>
        <v>19.90706667</v>
      </c>
      <c r="K1097" s="8">
        <f t="shared" si="11"/>
        <v>77467.76813</v>
      </c>
      <c r="L1097" s="6">
        <f t="shared" si="12"/>
        <v>30.97783333</v>
      </c>
      <c r="M1097" s="8">
        <f t="shared" si="3"/>
        <v>3512.885709</v>
      </c>
      <c r="N1097" s="29">
        <f t="shared" si="14"/>
        <v>20.70524304</v>
      </c>
      <c r="O1097" s="9"/>
      <c r="P1097" s="10">
        <f t="shared" si="15"/>
        <v>24.6268126</v>
      </c>
      <c r="Q1097" s="10"/>
      <c r="R1097" s="31">
        <f t="shared" si="16"/>
        <v>0.02252057381</v>
      </c>
      <c r="S1097" s="7">
        <f t="shared" si="4"/>
        <v>1.008239963</v>
      </c>
      <c r="T1097" s="7">
        <f t="shared" si="13"/>
        <v>11.36511555</v>
      </c>
      <c r="U1097" s="13">
        <f t="shared" si="5"/>
        <v>0.04113779005</v>
      </c>
      <c r="V1097" s="13">
        <f t="shared" si="6"/>
        <v>0.003546104687</v>
      </c>
      <c r="W1097" s="13">
        <f t="shared" si="7"/>
        <v>0.03759168536</v>
      </c>
      <c r="X1097" s="13">
        <f t="shared" si="8"/>
        <v>0.001242015892</v>
      </c>
      <c r="Y1097" s="14"/>
      <c r="Z1097" s="30"/>
      <c r="AA1097" s="30"/>
    </row>
    <row r="1098" ht="12.75" customHeight="1">
      <c r="A1098" s="4">
        <v>1961.1</v>
      </c>
      <c r="B1098" s="5">
        <v>68.0</v>
      </c>
      <c r="C1098" s="6">
        <v>1.98</v>
      </c>
      <c r="D1098" s="6">
        <f t="shared" si="9"/>
        <v>2.72</v>
      </c>
      <c r="E1098" s="5">
        <v>3.09667</v>
      </c>
      <c r="F1098" s="5">
        <v>30.0</v>
      </c>
      <c r="G1098" s="6">
        <f t="shared" si="10"/>
        <v>1961.791667</v>
      </c>
      <c r="H1098" s="7">
        <v>3.92</v>
      </c>
      <c r="I1098" s="6">
        <f t="shared" si="1"/>
        <v>690.6533333</v>
      </c>
      <c r="J1098" s="6">
        <f t="shared" si="2"/>
        <v>20.1102</v>
      </c>
      <c r="K1098" s="8">
        <f t="shared" si="11"/>
        <v>78510.11618</v>
      </c>
      <c r="L1098" s="6">
        <f t="shared" si="12"/>
        <v>31.45184497</v>
      </c>
      <c r="M1098" s="8">
        <f t="shared" si="3"/>
        <v>3575.292963</v>
      </c>
      <c r="N1098" s="29">
        <f t="shared" si="14"/>
        <v>20.92419014</v>
      </c>
      <c r="O1098" s="9"/>
      <c r="P1098" s="10">
        <f t="shared" si="15"/>
        <v>24.86991665</v>
      </c>
      <c r="Q1098" s="10"/>
      <c r="R1098" s="31">
        <f t="shared" si="16"/>
        <v>0.02222750467</v>
      </c>
      <c r="S1098" s="7">
        <f t="shared" si="4"/>
        <v>1.001627098</v>
      </c>
      <c r="T1098" s="7">
        <f t="shared" si="13"/>
        <v>11.45876368</v>
      </c>
      <c r="U1098" s="13">
        <f t="shared" si="5"/>
        <v>0.03753836998</v>
      </c>
      <c r="V1098" s="13">
        <f t="shared" si="6"/>
        <v>0.004546583637</v>
      </c>
      <c r="W1098" s="13">
        <f t="shared" si="7"/>
        <v>0.03299178634</v>
      </c>
      <c r="X1098" s="13">
        <f t="shared" si="8"/>
        <v>0.001225591887</v>
      </c>
      <c r="Y1098" s="14"/>
      <c r="Z1098" s="30"/>
      <c r="AA1098" s="30"/>
    </row>
    <row r="1099" ht="12.75" customHeight="1">
      <c r="A1099" s="4">
        <v>1961.11</v>
      </c>
      <c r="B1099" s="5">
        <v>71.08</v>
      </c>
      <c r="C1099" s="6">
        <v>2.0</v>
      </c>
      <c r="D1099" s="6">
        <f t="shared" si="9"/>
        <v>5.08</v>
      </c>
      <c r="E1099" s="5">
        <v>3.14333</v>
      </c>
      <c r="F1099" s="5">
        <v>30.0</v>
      </c>
      <c r="G1099" s="6">
        <f t="shared" si="10"/>
        <v>1961.875</v>
      </c>
      <c r="H1099" s="7">
        <v>3.94</v>
      </c>
      <c r="I1099" s="6">
        <f t="shared" si="1"/>
        <v>721.9358667</v>
      </c>
      <c r="J1099" s="6">
        <f t="shared" si="2"/>
        <v>20.31333333</v>
      </c>
      <c r="K1099" s="8">
        <f t="shared" si="11"/>
        <v>82258.58938</v>
      </c>
      <c r="L1099" s="6">
        <f t="shared" si="12"/>
        <v>31.92575503</v>
      </c>
      <c r="M1099" s="8">
        <f t="shared" si="3"/>
        <v>3637.674335</v>
      </c>
      <c r="N1099" s="29">
        <f t="shared" si="14"/>
        <v>21.85795772</v>
      </c>
      <c r="O1099" s="9"/>
      <c r="P1099" s="10">
        <f t="shared" si="15"/>
        <v>25.96008811</v>
      </c>
      <c r="Q1099" s="10"/>
      <c r="R1099" s="31">
        <f t="shared" si="16"/>
        <v>0.01921532165</v>
      </c>
      <c r="S1099" s="7">
        <f t="shared" si="4"/>
        <v>0.9935007566</v>
      </c>
      <c r="T1099" s="7">
        <f t="shared" si="13"/>
        <v>11.47740821</v>
      </c>
      <c r="U1099" s="13">
        <f t="shared" si="5"/>
        <v>0.02810404348</v>
      </c>
      <c r="V1099" s="13">
        <f t="shared" si="6"/>
        <v>0.00577774778</v>
      </c>
      <c r="W1099" s="13">
        <f t="shared" si="7"/>
        <v>0.0223262957</v>
      </c>
      <c r="X1099" s="13">
        <f t="shared" si="8"/>
        <v>0.0002373232814</v>
      </c>
      <c r="Y1099" s="14"/>
      <c r="Z1099" s="30"/>
      <c r="AA1099" s="30"/>
    </row>
    <row r="1100" ht="12.75" customHeight="1">
      <c r="A1100" s="4">
        <v>1961.12</v>
      </c>
      <c r="B1100" s="5">
        <v>71.74</v>
      </c>
      <c r="C1100" s="6">
        <v>2.02</v>
      </c>
      <c r="D1100" s="6">
        <f t="shared" si="9"/>
        <v>2.68</v>
      </c>
      <c r="E1100" s="5">
        <v>3.19</v>
      </c>
      <c r="F1100" s="5">
        <v>30.0</v>
      </c>
      <c r="G1100" s="6">
        <f t="shared" si="10"/>
        <v>1961.958333</v>
      </c>
      <c r="H1100" s="7">
        <v>4.06</v>
      </c>
      <c r="I1100" s="6">
        <f t="shared" si="1"/>
        <v>728.6392667</v>
      </c>
      <c r="J1100" s="6">
        <f t="shared" si="2"/>
        <v>20.51646667</v>
      </c>
      <c r="K1100" s="8">
        <f t="shared" si="11"/>
        <v>83217.1928</v>
      </c>
      <c r="L1100" s="6">
        <f t="shared" si="12"/>
        <v>32.39976667</v>
      </c>
      <c r="M1100" s="8">
        <f t="shared" si="3"/>
        <v>3700.346321</v>
      </c>
      <c r="N1100" s="29">
        <f t="shared" si="14"/>
        <v>22.0414802</v>
      </c>
      <c r="O1100" s="9"/>
      <c r="P1100" s="10">
        <f t="shared" si="15"/>
        <v>26.15896745</v>
      </c>
      <c r="Q1100" s="10"/>
      <c r="R1100" s="31">
        <f t="shared" si="16"/>
        <v>0.01725153318</v>
      </c>
      <c r="S1100" s="7">
        <f t="shared" si="4"/>
        <v>1.00175442</v>
      </c>
      <c r="T1100" s="7">
        <f t="shared" si="13"/>
        <v>11.40281374</v>
      </c>
      <c r="U1100" s="13">
        <f t="shared" si="5"/>
        <v>0.03353817532</v>
      </c>
      <c r="V1100" s="13">
        <f t="shared" si="6"/>
        <v>0.005525821228</v>
      </c>
      <c r="W1100" s="13">
        <f t="shared" si="7"/>
        <v>0.02801235409</v>
      </c>
      <c r="X1100" s="13">
        <f t="shared" si="8"/>
        <v>0.0001687582698</v>
      </c>
      <c r="Y1100" s="14"/>
      <c r="Z1100" s="30"/>
      <c r="AA1100" s="30"/>
    </row>
    <row r="1101" ht="12.75" customHeight="1">
      <c r="A1101" s="4">
        <v>1962.01</v>
      </c>
      <c r="B1101" s="5">
        <v>69.07</v>
      </c>
      <c r="C1101" s="6">
        <v>2.02667</v>
      </c>
      <c r="D1101" s="6">
        <f t="shared" si="9"/>
        <v>-0.64333</v>
      </c>
      <c r="E1101" s="5">
        <v>3.25</v>
      </c>
      <c r="F1101" s="5">
        <v>30.0</v>
      </c>
      <c r="G1101" s="6">
        <f t="shared" si="10"/>
        <v>1962.041667</v>
      </c>
      <c r="H1101" s="7">
        <v>4.08</v>
      </c>
      <c r="I1101" s="6">
        <f t="shared" si="1"/>
        <v>701.5209667</v>
      </c>
      <c r="J1101" s="6">
        <f t="shared" si="2"/>
        <v>20.58421163</v>
      </c>
      <c r="K1101" s="8">
        <f t="shared" si="11"/>
        <v>80315.94632</v>
      </c>
      <c r="L1101" s="6">
        <f t="shared" si="12"/>
        <v>33.00916667</v>
      </c>
      <c r="M1101" s="8">
        <f t="shared" si="3"/>
        <v>3779.163538</v>
      </c>
      <c r="N1101" s="29">
        <f t="shared" si="14"/>
        <v>21.1979314</v>
      </c>
      <c r="O1101" s="9"/>
      <c r="P1101" s="10">
        <f t="shared" si="15"/>
        <v>25.14245992</v>
      </c>
      <c r="Q1101" s="10"/>
      <c r="R1101" s="31">
        <f t="shared" si="16"/>
        <v>0.01885694372</v>
      </c>
      <c r="S1101" s="7">
        <f t="shared" si="4"/>
        <v>1.006663895</v>
      </c>
      <c r="T1101" s="7">
        <f t="shared" si="13"/>
        <v>11.42281907</v>
      </c>
      <c r="U1101" s="13">
        <f t="shared" si="5"/>
        <v>0.0417105826</v>
      </c>
      <c r="V1101" s="13">
        <f t="shared" si="6"/>
        <v>0.005695512025</v>
      </c>
      <c r="W1101" s="13">
        <f t="shared" si="7"/>
        <v>0.03601507058</v>
      </c>
      <c r="X1101" s="13">
        <f t="shared" si="8"/>
        <v>-0.001135177916</v>
      </c>
      <c r="Y1101" s="14"/>
      <c r="Z1101" s="30"/>
      <c r="AA1101" s="30"/>
    </row>
    <row r="1102" ht="12.75" customHeight="1">
      <c r="A1102" s="4">
        <v>1962.02</v>
      </c>
      <c r="B1102" s="5">
        <v>70.22</v>
      </c>
      <c r="C1102" s="6">
        <v>2.03333</v>
      </c>
      <c r="D1102" s="6">
        <f t="shared" si="9"/>
        <v>3.18333</v>
      </c>
      <c r="E1102" s="5">
        <v>3.31</v>
      </c>
      <c r="F1102" s="5">
        <v>30.1</v>
      </c>
      <c r="G1102" s="6">
        <f t="shared" si="10"/>
        <v>1962.125</v>
      </c>
      <c r="H1102" s="7">
        <v>4.04</v>
      </c>
      <c r="I1102" s="6">
        <f t="shared" si="1"/>
        <v>710.8316944</v>
      </c>
      <c r="J1102" s="6">
        <f t="shared" si="2"/>
        <v>20.58324422</v>
      </c>
      <c r="K1102" s="8">
        <f t="shared" si="11"/>
        <v>81578.29415</v>
      </c>
      <c r="L1102" s="6">
        <f t="shared" si="12"/>
        <v>33.50687708</v>
      </c>
      <c r="M1102" s="8">
        <f t="shared" si="3"/>
        <v>3845.402359</v>
      </c>
      <c r="N1102" s="29">
        <f t="shared" si="14"/>
        <v>21.45168775</v>
      </c>
      <c r="O1102" s="9"/>
      <c r="P1102" s="10">
        <f t="shared" si="15"/>
        <v>25.42705712</v>
      </c>
      <c r="Q1102" s="10"/>
      <c r="R1102" s="31">
        <f t="shared" si="16"/>
        <v>0.01980347892</v>
      </c>
      <c r="S1102" s="7">
        <f t="shared" si="4"/>
        <v>1.0123885</v>
      </c>
      <c r="T1102" s="7">
        <f t="shared" si="13"/>
        <v>11.46073708</v>
      </c>
      <c r="U1102" s="13">
        <f t="shared" si="5"/>
        <v>0.04173198283</v>
      </c>
      <c r="V1102" s="13">
        <f t="shared" si="6"/>
        <v>0.00440052637</v>
      </c>
      <c r="W1102" s="13">
        <f t="shared" si="7"/>
        <v>0.03733145646</v>
      </c>
      <c r="X1102" s="13">
        <f t="shared" si="8"/>
        <v>-0.000651672264</v>
      </c>
      <c r="Y1102" s="14"/>
      <c r="Z1102" s="30"/>
      <c r="AA1102" s="30"/>
    </row>
    <row r="1103" ht="12.75" customHeight="1">
      <c r="A1103" s="4">
        <v>1962.03</v>
      </c>
      <c r="B1103" s="5">
        <v>70.29</v>
      </c>
      <c r="C1103" s="6">
        <v>2.04</v>
      </c>
      <c r="D1103" s="6">
        <f t="shared" si="9"/>
        <v>2.11</v>
      </c>
      <c r="E1103" s="5">
        <v>3.37</v>
      </c>
      <c r="F1103" s="5">
        <v>30.1</v>
      </c>
      <c r="G1103" s="6">
        <f t="shared" si="10"/>
        <v>1962.208333</v>
      </c>
      <c r="H1103" s="7">
        <v>3.93</v>
      </c>
      <c r="I1103" s="6">
        <f t="shared" si="1"/>
        <v>711.540299</v>
      </c>
      <c r="J1103" s="6">
        <f t="shared" si="2"/>
        <v>20.65076412</v>
      </c>
      <c r="K1103" s="8">
        <f t="shared" si="11"/>
        <v>81857.11486</v>
      </c>
      <c r="L1103" s="6">
        <f t="shared" si="12"/>
        <v>34.11425249</v>
      </c>
      <c r="M1103" s="8">
        <f t="shared" si="3"/>
        <v>3924.576427</v>
      </c>
      <c r="N1103" s="29">
        <f t="shared" si="14"/>
        <v>21.44315857</v>
      </c>
      <c r="O1103" s="9"/>
      <c r="P1103" s="10">
        <f t="shared" si="15"/>
        <v>25.40059387</v>
      </c>
      <c r="Q1103" s="10"/>
      <c r="R1103" s="31">
        <f t="shared" si="16"/>
        <v>0.02092202096</v>
      </c>
      <c r="S1103" s="7">
        <f t="shared" si="4"/>
        <v>1.010687576</v>
      </c>
      <c r="T1103" s="7">
        <f t="shared" si="13"/>
        <v>11.60271843</v>
      </c>
      <c r="U1103" s="13">
        <f t="shared" si="5"/>
        <v>0.04382050752</v>
      </c>
      <c r="V1103" s="13">
        <f t="shared" si="6"/>
        <v>0.003503271746</v>
      </c>
      <c r="W1103" s="13">
        <f t="shared" si="7"/>
        <v>0.04031723578</v>
      </c>
      <c r="X1103" s="13">
        <f t="shared" si="8"/>
        <v>-0.001444586563</v>
      </c>
      <c r="Y1103" s="14"/>
      <c r="Z1103" s="30"/>
      <c r="AA1103" s="30"/>
    </row>
    <row r="1104" ht="12.75" customHeight="1">
      <c r="A1104" s="4">
        <v>1962.04</v>
      </c>
      <c r="B1104" s="5">
        <v>68.05</v>
      </c>
      <c r="C1104" s="6">
        <v>2.04667</v>
      </c>
      <c r="D1104" s="6">
        <f t="shared" si="9"/>
        <v>-0.19333</v>
      </c>
      <c r="E1104" s="5">
        <v>3.40333</v>
      </c>
      <c r="F1104" s="5">
        <v>30.2</v>
      </c>
      <c r="G1104" s="6">
        <f t="shared" si="10"/>
        <v>1962.291667</v>
      </c>
      <c r="H1104" s="7">
        <v>3.84</v>
      </c>
      <c r="I1104" s="6">
        <f t="shared" si="1"/>
        <v>686.5839404</v>
      </c>
      <c r="J1104" s="6">
        <f t="shared" si="2"/>
        <v>20.64968043</v>
      </c>
      <c r="K1104" s="8">
        <f t="shared" si="11"/>
        <v>79184.04737</v>
      </c>
      <c r="L1104" s="6">
        <f t="shared" si="12"/>
        <v>34.33757123</v>
      </c>
      <c r="M1104" s="8">
        <f t="shared" si="3"/>
        <v>3960.16817</v>
      </c>
      <c r="N1104" s="29">
        <f t="shared" si="14"/>
        <v>20.65833645</v>
      </c>
      <c r="O1104" s="9"/>
      <c r="P1104" s="10">
        <f t="shared" si="15"/>
        <v>24.45737105</v>
      </c>
      <c r="Q1104" s="10"/>
      <c r="R1104" s="31">
        <f t="shared" si="16"/>
        <v>0.02354522793</v>
      </c>
      <c r="S1104" s="7">
        <f t="shared" si="4"/>
        <v>1.000732601</v>
      </c>
      <c r="T1104" s="7">
        <f t="shared" si="13"/>
        <v>11.68789315</v>
      </c>
      <c r="U1104" s="13">
        <f t="shared" si="5"/>
        <v>0.04834986332</v>
      </c>
      <c r="V1104" s="13">
        <f t="shared" si="6"/>
        <v>0.002144234813</v>
      </c>
      <c r="W1104" s="13">
        <f t="shared" si="7"/>
        <v>0.04620562851</v>
      </c>
      <c r="X1104" s="13">
        <f t="shared" si="8"/>
        <v>0.00088342035</v>
      </c>
      <c r="Y1104" s="14"/>
      <c r="Z1104" s="30"/>
      <c r="AA1104" s="30"/>
    </row>
    <row r="1105" ht="12.75" customHeight="1">
      <c r="A1105" s="4">
        <v>1962.05</v>
      </c>
      <c r="B1105" s="5">
        <v>62.99</v>
      </c>
      <c r="C1105" s="6">
        <v>2.05333</v>
      </c>
      <c r="D1105" s="6">
        <f t="shared" si="9"/>
        <v>-3.00667</v>
      </c>
      <c r="E1105" s="5">
        <v>3.43667</v>
      </c>
      <c r="F1105" s="5">
        <v>30.2</v>
      </c>
      <c r="G1105" s="6">
        <f t="shared" si="10"/>
        <v>1962.375</v>
      </c>
      <c r="H1105" s="7">
        <v>3.87</v>
      </c>
      <c r="I1105" s="6">
        <f t="shared" si="1"/>
        <v>635.5315563</v>
      </c>
      <c r="J1105" s="6">
        <f t="shared" si="2"/>
        <v>20.71687586</v>
      </c>
      <c r="K1105" s="8">
        <f t="shared" si="11"/>
        <v>73495.25926</v>
      </c>
      <c r="L1105" s="6">
        <f t="shared" si="12"/>
        <v>34.67395195</v>
      </c>
      <c r="M1105" s="8">
        <f t="shared" si="3"/>
        <v>4009.826205</v>
      </c>
      <c r="N1105" s="29">
        <f t="shared" si="14"/>
        <v>19.0893675</v>
      </c>
      <c r="O1105" s="9"/>
      <c r="P1105" s="10">
        <f t="shared" si="15"/>
        <v>22.59273901</v>
      </c>
      <c r="Q1105" s="10"/>
      <c r="R1105" s="31">
        <f t="shared" si="16"/>
        <v>0.02722380215</v>
      </c>
      <c r="S1105" s="7">
        <f t="shared" si="4"/>
        <v>0.999941271</v>
      </c>
      <c r="T1105" s="7">
        <f t="shared" si="13"/>
        <v>11.69645571</v>
      </c>
      <c r="U1105" s="13">
        <f t="shared" si="5"/>
        <v>0.05511859855</v>
      </c>
      <c r="V1105" s="13">
        <f t="shared" si="6"/>
        <v>0.002788175334</v>
      </c>
      <c r="W1105" s="13">
        <f t="shared" si="7"/>
        <v>0.05233042322</v>
      </c>
      <c r="X1105" s="13">
        <f t="shared" si="8"/>
        <v>0.0006632343472</v>
      </c>
      <c r="Y1105" s="14"/>
      <c r="Z1105" s="30"/>
      <c r="AA1105" s="30"/>
    </row>
    <row r="1106" ht="12.75" customHeight="1">
      <c r="A1106" s="4">
        <v>1962.06</v>
      </c>
      <c r="B1106" s="5">
        <v>55.63</v>
      </c>
      <c r="C1106" s="6">
        <v>2.06</v>
      </c>
      <c r="D1106" s="6">
        <f t="shared" si="9"/>
        <v>-5.3</v>
      </c>
      <c r="E1106" s="5">
        <v>3.47</v>
      </c>
      <c r="F1106" s="5">
        <v>30.2</v>
      </c>
      <c r="G1106" s="6">
        <f t="shared" si="10"/>
        <v>1962.458333</v>
      </c>
      <c r="H1106" s="7">
        <v>3.91</v>
      </c>
      <c r="I1106" s="6">
        <f t="shared" si="1"/>
        <v>561.273543</v>
      </c>
      <c r="J1106" s="6">
        <f t="shared" si="2"/>
        <v>20.78417219</v>
      </c>
      <c r="K1106" s="8">
        <f t="shared" si="11"/>
        <v>65108.07999</v>
      </c>
      <c r="L1106" s="6">
        <f t="shared" si="12"/>
        <v>35.01023179</v>
      </c>
      <c r="M1106" s="8">
        <f t="shared" si="3"/>
        <v>4061.208657</v>
      </c>
      <c r="N1106" s="29">
        <f t="shared" si="14"/>
        <v>16.82757124</v>
      </c>
      <c r="O1106" s="9"/>
      <c r="P1106" s="10">
        <f t="shared" si="15"/>
        <v>19.91722264</v>
      </c>
      <c r="Q1106" s="10"/>
      <c r="R1106" s="31">
        <f t="shared" si="16"/>
        <v>0.03348178357</v>
      </c>
      <c r="S1106" s="7">
        <f t="shared" si="4"/>
        <v>0.9950871893</v>
      </c>
      <c r="T1106" s="7">
        <f t="shared" si="13"/>
        <v>11.69576879</v>
      </c>
      <c r="U1106" s="13">
        <f t="shared" si="5"/>
        <v>0.06827486498</v>
      </c>
      <c r="V1106" s="13">
        <f t="shared" si="6"/>
        <v>0.003212362547</v>
      </c>
      <c r="W1106" s="13">
        <f t="shared" si="7"/>
        <v>0.06506250244</v>
      </c>
      <c r="X1106" s="13">
        <f t="shared" si="8"/>
        <v>0.001000867149</v>
      </c>
      <c r="Y1106" s="14"/>
      <c r="Z1106" s="30"/>
      <c r="AA1106" s="30"/>
    </row>
    <row r="1107" ht="12.75" customHeight="1">
      <c r="A1107" s="4">
        <v>1962.07</v>
      </c>
      <c r="B1107" s="5">
        <v>56.97</v>
      </c>
      <c r="C1107" s="6">
        <v>2.06667</v>
      </c>
      <c r="D1107" s="6">
        <f t="shared" si="9"/>
        <v>3.40667</v>
      </c>
      <c r="E1107" s="5">
        <v>3.49</v>
      </c>
      <c r="F1107" s="5">
        <v>30.3</v>
      </c>
      <c r="G1107" s="6">
        <f t="shared" si="10"/>
        <v>1962.541667</v>
      </c>
      <c r="H1107" s="7">
        <v>4.01</v>
      </c>
      <c r="I1107" s="6">
        <f t="shared" si="1"/>
        <v>572.8963366</v>
      </c>
      <c r="J1107" s="6">
        <f t="shared" si="2"/>
        <v>20.78265178</v>
      </c>
      <c r="K1107" s="8">
        <f t="shared" si="11"/>
        <v>66657.23132</v>
      </c>
      <c r="L1107" s="6">
        <f t="shared" si="12"/>
        <v>35.09580858</v>
      </c>
      <c r="M1107" s="8">
        <f t="shared" si="3"/>
        <v>4083.442817</v>
      </c>
      <c r="N1107" s="29">
        <f t="shared" si="14"/>
        <v>17.14132566</v>
      </c>
      <c r="O1107" s="9"/>
      <c r="P1107" s="10">
        <f t="shared" si="15"/>
        <v>20.28907166</v>
      </c>
      <c r="Q1107" s="10"/>
      <c r="R1107" s="31">
        <f t="shared" si="16"/>
        <v>0.03096728932</v>
      </c>
      <c r="S1107" s="7">
        <f t="shared" si="4"/>
        <v>1.005796438</v>
      </c>
      <c r="T1107" s="7">
        <f t="shared" si="13"/>
        <v>11.59989943</v>
      </c>
      <c r="U1107" s="13">
        <f t="shared" si="5"/>
        <v>0.06471828225</v>
      </c>
      <c r="V1107" s="13">
        <f t="shared" si="6"/>
        <v>0.004067941252</v>
      </c>
      <c r="W1107" s="13">
        <f t="shared" si="7"/>
        <v>0.06065034099</v>
      </c>
      <c r="X1107" s="13">
        <f t="shared" si="8"/>
        <v>-0.0008077860752</v>
      </c>
      <c r="Y1107" s="14"/>
      <c r="Z1107" s="30"/>
      <c r="AA1107" s="30"/>
    </row>
    <row r="1108" ht="12.75" customHeight="1">
      <c r="A1108" s="4">
        <v>1962.08</v>
      </c>
      <c r="B1108" s="5">
        <v>58.52</v>
      </c>
      <c r="C1108" s="6">
        <v>2.07333</v>
      </c>
      <c r="D1108" s="6">
        <f t="shared" si="9"/>
        <v>3.62333</v>
      </c>
      <c r="E1108" s="5">
        <v>3.51</v>
      </c>
      <c r="F1108" s="5">
        <v>30.3</v>
      </c>
      <c r="G1108" s="6">
        <f t="shared" si="10"/>
        <v>1962.625</v>
      </c>
      <c r="H1108" s="7">
        <v>3.98</v>
      </c>
      <c r="I1108" s="6">
        <f t="shared" si="1"/>
        <v>588.4833003</v>
      </c>
      <c r="J1108" s="6">
        <f t="shared" si="2"/>
        <v>20.84962545</v>
      </c>
      <c r="K1108" s="8">
        <f t="shared" si="11"/>
        <v>68672.95149</v>
      </c>
      <c r="L1108" s="6">
        <f t="shared" si="12"/>
        <v>35.29693069</v>
      </c>
      <c r="M1108" s="8">
        <f t="shared" si="3"/>
        <v>4118.968895</v>
      </c>
      <c r="N1108" s="29">
        <f t="shared" si="14"/>
        <v>17.57126263</v>
      </c>
      <c r="O1108" s="9"/>
      <c r="P1108" s="10">
        <f t="shared" si="15"/>
        <v>20.79737145</v>
      </c>
      <c r="Q1108" s="10"/>
      <c r="R1108" s="31">
        <f t="shared" si="16"/>
        <v>0.02983985079</v>
      </c>
      <c r="S1108" s="7">
        <f t="shared" si="4"/>
        <v>1.003316667</v>
      </c>
      <c r="T1108" s="7">
        <f t="shared" si="13"/>
        <v>11.66713753</v>
      </c>
      <c r="U1108" s="13">
        <f t="shared" si="5"/>
        <v>0.06524709356</v>
      </c>
      <c r="V1108" s="13">
        <f t="shared" si="6"/>
        <v>0.003017742148</v>
      </c>
      <c r="W1108" s="13">
        <f t="shared" si="7"/>
        <v>0.06222935141</v>
      </c>
      <c r="X1108" s="13">
        <f t="shared" si="8"/>
        <v>-0.002305316946</v>
      </c>
      <c r="Y1108" s="14"/>
      <c r="Z1108" s="30"/>
      <c r="AA1108" s="30"/>
    </row>
    <row r="1109" ht="12.75" customHeight="1">
      <c r="A1109" s="4">
        <v>1962.09</v>
      </c>
      <c r="B1109" s="5">
        <v>58.0</v>
      </c>
      <c r="C1109" s="6">
        <v>2.08</v>
      </c>
      <c r="D1109" s="6">
        <f t="shared" si="9"/>
        <v>1.56</v>
      </c>
      <c r="E1109" s="5">
        <v>3.53</v>
      </c>
      <c r="F1109" s="5">
        <v>30.4</v>
      </c>
      <c r="G1109" s="6">
        <f t="shared" si="10"/>
        <v>1962.708333</v>
      </c>
      <c r="H1109" s="7">
        <v>3.98</v>
      </c>
      <c r="I1109" s="6">
        <f t="shared" si="1"/>
        <v>581.3355263</v>
      </c>
      <c r="J1109" s="6">
        <f t="shared" si="2"/>
        <v>20.84789474</v>
      </c>
      <c r="K1109" s="8">
        <f t="shared" si="11"/>
        <v>68041.58008</v>
      </c>
      <c r="L1109" s="6">
        <f t="shared" si="12"/>
        <v>35.38128289</v>
      </c>
      <c r="M1109" s="8">
        <f t="shared" si="3"/>
        <v>4141.151339</v>
      </c>
      <c r="N1109" s="29">
        <f t="shared" si="14"/>
        <v>17.32146115</v>
      </c>
      <c r="O1109" s="9"/>
      <c r="P1109" s="10">
        <f t="shared" si="15"/>
        <v>20.50192531</v>
      </c>
      <c r="Q1109" s="10"/>
      <c r="R1109" s="31">
        <f t="shared" si="16"/>
        <v>0.03099433298</v>
      </c>
      <c r="S1109" s="7">
        <f t="shared" si="4"/>
        <v>1.0074175</v>
      </c>
      <c r="T1109" s="7">
        <f t="shared" si="13"/>
        <v>11.6673275</v>
      </c>
      <c r="U1109" s="13">
        <f t="shared" si="5"/>
        <v>0.06468078422</v>
      </c>
      <c r="V1109" s="13">
        <f t="shared" si="6"/>
        <v>0.0007972145799</v>
      </c>
      <c r="W1109" s="13">
        <f t="shared" si="7"/>
        <v>0.06388356964</v>
      </c>
      <c r="X1109" s="13">
        <f t="shared" si="8"/>
        <v>0.0003124596044</v>
      </c>
      <c r="Y1109" s="14"/>
      <c r="Z1109" s="30"/>
      <c r="AA1109" s="30"/>
    </row>
    <row r="1110" ht="12.75" customHeight="1">
      <c r="A1110" s="4">
        <v>1962.1</v>
      </c>
      <c r="B1110" s="5">
        <v>56.17</v>
      </c>
      <c r="C1110" s="6">
        <v>2.09667</v>
      </c>
      <c r="D1110" s="6">
        <f t="shared" si="9"/>
        <v>0.26667</v>
      </c>
      <c r="E1110" s="5">
        <v>3.57667</v>
      </c>
      <c r="F1110" s="5">
        <v>30.4</v>
      </c>
      <c r="G1110" s="6">
        <f t="shared" si="10"/>
        <v>1962.791667</v>
      </c>
      <c r="H1110" s="7">
        <v>3.93</v>
      </c>
      <c r="I1110" s="6">
        <f t="shared" si="1"/>
        <v>562.9933882</v>
      </c>
      <c r="J1110" s="6">
        <f t="shared" si="2"/>
        <v>21.01497859</v>
      </c>
      <c r="K1110" s="8">
        <f t="shared" si="11"/>
        <v>66099.72324</v>
      </c>
      <c r="L1110" s="6">
        <f t="shared" si="12"/>
        <v>35.84905753</v>
      </c>
      <c r="M1110" s="8">
        <f t="shared" si="3"/>
        <v>4208.953127</v>
      </c>
      <c r="N1110" s="29">
        <f t="shared" si="14"/>
        <v>16.73982097</v>
      </c>
      <c r="O1110" s="9"/>
      <c r="P1110" s="10">
        <f t="shared" si="15"/>
        <v>19.81627867</v>
      </c>
      <c r="Q1110" s="10"/>
      <c r="R1110" s="31">
        <f t="shared" si="16"/>
        <v>0.03350027819</v>
      </c>
      <c r="S1110" s="7">
        <f t="shared" si="4"/>
        <v>1.004095549</v>
      </c>
      <c r="T1110" s="7">
        <f t="shared" si="13"/>
        <v>11.75386991</v>
      </c>
      <c r="U1110" s="13">
        <f t="shared" si="5"/>
        <v>0.06770860215</v>
      </c>
      <c r="V1110" s="13">
        <f t="shared" si="6"/>
        <v>0.0006355751281</v>
      </c>
      <c r="W1110" s="13">
        <f t="shared" si="7"/>
        <v>0.06707302702</v>
      </c>
      <c r="X1110" s="13">
        <f t="shared" si="8"/>
        <v>0.001586006737</v>
      </c>
      <c r="Y1110" s="14"/>
      <c r="Z1110" s="30"/>
      <c r="AA1110" s="30"/>
    </row>
    <row r="1111" ht="12.75" customHeight="1">
      <c r="A1111" s="4">
        <v>1962.11</v>
      </c>
      <c r="B1111" s="5">
        <v>60.04</v>
      </c>
      <c r="C1111" s="6">
        <v>2.11333</v>
      </c>
      <c r="D1111" s="6">
        <f t="shared" si="9"/>
        <v>5.98333</v>
      </c>
      <c r="E1111" s="5">
        <v>3.62333</v>
      </c>
      <c r="F1111" s="5">
        <v>30.4</v>
      </c>
      <c r="G1111" s="6">
        <f t="shared" si="10"/>
        <v>1962.875</v>
      </c>
      <c r="H1111" s="7">
        <v>3.92</v>
      </c>
      <c r="I1111" s="6">
        <f t="shared" si="1"/>
        <v>601.7825</v>
      </c>
      <c r="J1111" s="6">
        <f t="shared" si="2"/>
        <v>21.1819622</v>
      </c>
      <c r="K1111" s="8">
        <f t="shared" si="11"/>
        <v>70861.10487</v>
      </c>
      <c r="L1111" s="6">
        <f t="shared" si="12"/>
        <v>36.31673194</v>
      </c>
      <c r="M1111" s="8">
        <f t="shared" si="3"/>
        <v>4276.36854</v>
      </c>
      <c r="N1111" s="29">
        <f t="shared" si="14"/>
        <v>17.85438649</v>
      </c>
      <c r="O1111" s="9"/>
      <c r="P1111" s="10">
        <f t="shared" si="15"/>
        <v>21.13463487</v>
      </c>
      <c r="Q1111" s="10"/>
      <c r="R1111" s="31">
        <f t="shared" si="16"/>
        <v>0.02987112809</v>
      </c>
      <c r="S1111" s="7">
        <f t="shared" si="4"/>
        <v>1.00820377</v>
      </c>
      <c r="T1111" s="7">
        <f t="shared" si="13"/>
        <v>11.80200846</v>
      </c>
      <c r="U1111" s="13">
        <f t="shared" si="5"/>
        <v>0.06550144616</v>
      </c>
      <c r="V1111" s="13">
        <f t="shared" si="6"/>
        <v>0.001985965396</v>
      </c>
      <c r="W1111" s="13">
        <f t="shared" si="7"/>
        <v>0.06351548076</v>
      </c>
      <c r="X1111" s="13">
        <f t="shared" si="8"/>
        <v>-0.0008806170404</v>
      </c>
      <c r="Y1111" s="14"/>
      <c r="Z1111" s="30"/>
      <c r="AA1111" s="30"/>
    </row>
    <row r="1112" ht="12.75" customHeight="1">
      <c r="A1112" s="4">
        <v>1962.12</v>
      </c>
      <c r="B1112" s="5">
        <v>62.64</v>
      </c>
      <c r="C1112" s="6">
        <v>2.13</v>
      </c>
      <c r="D1112" s="6">
        <f t="shared" si="9"/>
        <v>4.73</v>
      </c>
      <c r="E1112" s="5">
        <v>3.67</v>
      </c>
      <c r="F1112" s="5">
        <v>30.4</v>
      </c>
      <c r="G1112" s="6">
        <f t="shared" si="10"/>
        <v>1962.958333</v>
      </c>
      <c r="H1112" s="7">
        <v>3.86</v>
      </c>
      <c r="I1112" s="6">
        <f t="shared" si="1"/>
        <v>627.8423684</v>
      </c>
      <c r="J1112" s="6">
        <f t="shared" si="2"/>
        <v>21.34904605</v>
      </c>
      <c r="K1112" s="8">
        <f t="shared" si="11"/>
        <v>74139.19812</v>
      </c>
      <c r="L1112" s="6">
        <f t="shared" si="12"/>
        <v>36.78450658</v>
      </c>
      <c r="M1112" s="8">
        <f t="shared" si="3"/>
        <v>4343.723773</v>
      </c>
      <c r="N1112" s="29">
        <f t="shared" si="14"/>
        <v>18.58583612</v>
      </c>
      <c r="O1112" s="9"/>
      <c r="P1112" s="10">
        <f t="shared" si="15"/>
        <v>21.99692845</v>
      </c>
      <c r="Q1112" s="10"/>
      <c r="R1112" s="31">
        <f t="shared" si="16"/>
        <v>0.02826689566</v>
      </c>
      <c r="S1112" s="7">
        <f t="shared" si="4"/>
        <v>1.00568868</v>
      </c>
      <c r="T1112" s="7">
        <f t="shared" si="13"/>
        <v>11.89882942</v>
      </c>
      <c r="U1112" s="13">
        <f t="shared" si="5"/>
        <v>0.0628718598</v>
      </c>
      <c r="V1112" s="13">
        <f t="shared" si="6"/>
        <v>0.0008677959104</v>
      </c>
      <c r="W1112" s="13">
        <f t="shared" si="7"/>
        <v>0.06200406389</v>
      </c>
      <c r="X1112" s="13">
        <f t="shared" si="8"/>
        <v>-0.000768008829</v>
      </c>
      <c r="Y1112" s="14"/>
      <c r="Z1112" s="30"/>
      <c r="AA1112" s="30"/>
    </row>
    <row r="1113" ht="12.75" customHeight="1">
      <c r="A1113" s="4">
        <v>1963.01</v>
      </c>
      <c r="B1113" s="5">
        <v>65.06</v>
      </c>
      <c r="C1113" s="6">
        <v>2.13667</v>
      </c>
      <c r="D1113" s="6">
        <f t="shared" si="9"/>
        <v>4.55667</v>
      </c>
      <c r="E1113" s="5">
        <v>3.68333</v>
      </c>
      <c r="F1113" s="5">
        <v>30.4</v>
      </c>
      <c r="G1113" s="6">
        <f t="shared" si="10"/>
        <v>1963.041667</v>
      </c>
      <c r="H1113" s="7">
        <v>3.83</v>
      </c>
      <c r="I1113" s="6">
        <f t="shared" si="1"/>
        <v>652.0980921</v>
      </c>
      <c r="J1113" s="6">
        <f t="shared" si="2"/>
        <v>21.41589964</v>
      </c>
      <c r="K1113" s="8">
        <f t="shared" si="11"/>
        <v>77214.19455</v>
      </c>
      <c r="L1113" s="6">
        <f t="shared" si="12"/>
        <v>36.91811352</v>
      </c>
      <c r="M1113" s="8">
        <f t="shared" si="3"/>
        <v>4371.431897</v>
      </c>
      <c r="N1113" s="29">
        <f t="shared" si="14"/>
        <v>19.25923169</v>
      </c>
      <c r="O1113" s="9"/>
      <c r="P1113" s="10">
        <f t="shared" si="15"/>
        <v>22.7877754</v>
      </c>
      <c r="Q1113" s="10"/>
      <c r="R1113" s="31">
        <f t="shared" si="16"/>
        <v>0.02706584182</v>
      </c>
      <c r="S1113" s="7">
        <f t="shared" si="4"/>
        <v>0.9958067225</v>
      </c>
      <c r="T1113" s="7">
        <f t="shared" si="13"/>
        <v>11.96651805</v>
      </c>
      <c r="U1113" s="13">
        <f t="shared" si="5"/>
        <v>0.05935539368</v>
      </c>
      <c r="V1113" s="13">
        <f t="shared" si="6"/>
        <v>-0.0001358928058</v>
      </c>
      <c r="W1113" s="13">
        <f t="shared" si="7"/>
        <v>0.05949128649</v>
      </c>
      <c r="X1113" s="13">
        <f t="shared" si="8"/>
        <v>-0.0003493915774</v>
      </c>
      <c r="Y1113" s="14"/>
      <c r="Z1113" s="30"/>
      <c r="AA1113" s="30"/>
    </row>
    <row r="1114" ht="12.75" customHeight="1">
      <c r="A1114" s="4">
        <v>1963.02</v>
      </c>
      <c r="B1114" s="5">
        <v>65.92</v>
      </c>
      <c r="C1114" s="6">
        <v>2.14333</v>
      </c>
      <c r="D1114" s="6">
        <f t="shared" si="9"/>
        <v>3.00333</v>
      </c>
      <c r="E1114" s="5">
        <v>3.69667</v>
      </c>
      <c r="F1114" s="5">
        <v>30.4</v>
      </c>
      <c r="G1114" s="6">
        <f t="shared" si="10"/>
        <v>1963.125</v>
      </c>
      <c r="H1114" s="7">
        <v>3.92</v>
      </c>
      <c r="I1114" s="6">
        <f t="shared" si="1"/>
        <v>660.7178947</v>
      </c>
      <c r="J1114" s="6">
        <f t="shared" si="2"/>
        <v>21.48265299</v>
      </c>
      <c r="K1114" s="8">
        <f t="shared" si="11"/>
        <v>78446.83364</v>
      </c>
      <c r="L1114" s="6">
        <f t="shared" si="12"/>
        <v>37.05182069</v>
      </c>
      <c r="M1114" s="8">
        <f t="shared" si="3"/>
        <v>4399.151343</v>
      </c>
      <c r="N1114" s="29">
        <f t="shared" si="14"/>
        <v>19.46919131</v>
      </c>
      <c r="O1114" s="9"/>
      <c r="P1114" s="10">
        <f t="shared" si="15"/>
        <v>23.0293975</v>
      </c>
      <c r="Q1114" s="10"/>
      <c r="R1114" s="31">
        <f t="shared" si="16"/>
        <v>0.02598767561</v>
      </c>
      <c r="S1114" s="7">
        <f t="shared" si="4"/>
        <v>1.0024465</v>
      </c>
      <c r="T1114" s="7">
        <f t="shared" si="13"/>
        <v>11.91633912</v>
      </c>
      <c r="U1114" s="13">
        <f t="shared" si="5"/>
        <v>0.05336930624</v>
      </c>
      <c r="V1114" s="13">
        <f t="shared" si="6"/>
        <v>-0.001186407596</v>
      </c>
      <c r="W1114" s="13">
        <f t="shared" si="7"/>
        <v>0.05455571383</v>
      </c>
      <c r="X1114" s="13">
        <f t="shared" si="8"/>
        <v>-0.0001969529582</v>
      </c>
      <c r="Y1114" s="14"/>
      <c r="Z1114" s="30"/>
      <c r="AA1114" s="30"/>
    </row>
    <row r="1115" ht="12.75" customHeight="1">
      <c r="A1115" s="4">
        <v>1963.03</v>
      </c>
      <c r="B1115" s="5">
        <v>65.67</v>
      </c>
      <c r="C1115" s="6">
        <v>2.15</v>
      </c>
      <c r="D1115" s="6">
        <f t="shared" si="9"/>
        <v>1.9</v>
      </c>
      <c r="E1115" s="5">
        <v>3.71</v>
      </c>
      <c r="F1115" s="5">
        <v>30.5</v>
      </c>
      <c r="G1115" s="6">
        <f t="shared" si="10"/>
        <v>1963.208333</v>
      </c>
      <c r="H1115" s="7">
        <v>3.93</v>
      </c>
      <c r="I1115" s="6">
        <f t="shared" si="1"/>
        <v>656.0540656</v>
      </c>
      <c r="J1115" s="6">
        <f t="shared" si="2"/>
        <v>21.47885246</v>
      </c>
      <c r="K1115" s="8">
        <f t="shared" si="11"/>
        <v>78105.61343</v>
      </c>
      <c r="L1115" s="6">
        <f t="shared" si="12"/>
        <v>37.0635082</v>
      </c>
      <c r="M1115" s="8">
        <f t="shared" si="3"/>
        <v>4412.544934</v>
      </c>
      <c r="N1115" s="29">
        <f t="shared" si="14"/>
        <v>19.28806461</v>
      </c>
      <c r="O1115" s="9"/>
      <c r="P1115" s="10">
        <f t="shared" si="15"/>
        <v>22.8088754</v>
      </c>
      <c r="Q1115" s="10"/>
      <c r="R1115" s="31">
        <f t="shared" si="16"/>
        <v>0.02632110095</v>
      </c>
      <c r="S1115" s="7">
        <f t="shared" si="4"/>
        <v>1.000000446</v>
      </c>
      <c r="T1115" s="7">
        <f t="shared" si="13"/>
        <v>11.90632689</v>
      </c>
      <c r="U1115" s="13">
        <f t="shared" si="5"/>
        <v>0.05142642233</v>
      </c>
      <c r="V1115" s="13">
        <f t="shared" si="6"/>
        <v>-0.001981791331</v>
      </c>
      <c r="W1115" s="13">
        <f t="shared" si="7"/>
        <v>0.05340821366</v>
      </c>
      <c r="X1115" s="13">
        <f t="shared" si="8"/>
        <v>0.0008455208595</v>
      </c>
      <c r="Y1115" s="14"/>
      <c r="Z1115" s="30"/>
      <c r="AA1115" s="30"/>
    </row>
    <row r="1116" ht="12.75" customHeight="1">
      <c r="A1116" s="4">
        <v>1963.04</v>
      </c>
      <c r="B1116" s="5">
        <v>68.76</v>
      </c>
      <c r="C1116" s="6">
        <v>2.16667</v>
      </c>
      <c r="D1116" s="6">
        <f t="shared" si="9"/>
        <v>5.25667</v>
      </c>
      <c r="E1116" s="5">
        <v>3.75333</v>
      </c>
      <c r="F1116" s="5">
        <v>30.5</v>
      </c>
      <c r="G1116" s="6">
        <f t="shared" si="10"/>
        <v>1963.291667</v>
      </c>
      <c r="H1116" s="7">
        <v>3.97</v>
      </c>
      <c r="I1116" s="6">
        <f t="shared" si="1"/>
        <v>686.9236721</v>
      </c>
      <c r="J1116" s="6">
        <f t="shared" si="2"/>
        <v>21.64538849</v>
      </c>
      <c r="K1116" s="8">
        <f t="shared" si="11"/>
        <v>81995.49875</v>
      </c>
      <c r="L1116" s="6">
        <f t="shared" si="12"/>
        <v>37.496382</v>
      </c>
      <c r="M1116" s="8">
        <f t="shared" si="3"/>
        <v>4475.802288</v>
      </c>
      <c r="N1116" s="29">
        <f t="shared" si="14"/>
        <v>20.15007724</v>
      </c>
      <c r="O1116" s="9"/>
      <c r="P1116" s="10">
        <f t="shared" si="15"/>
        <v>23.8196564</v>
      </c>
      <c r="Q1116" s="10"/>
      <c r="R1116" s="31">
        <f t="shared" si="16"/>
        <v>0.02370316877</v>
      </c>
      <c r="S1116" s="7">
        <f t="shared" si="4"/>
        <v>1.006589</v>
      </c>
      <c r="T1116" s="7">
        <f t="shared" si="13"/>
        <v>11.9063322</v>
      </c>
      <c r="U1116" s="13">
        <f t="shared" si="5"/>
        <v>0.0438872788</v>
      </c>
      <c r="V1116" s="13">
        <f t="shared" si="6"/>
        <v>-0.00182737392</v>
      </c>
      <c r="W1116" s="13">
        <f t="shared" si="7"/>
        <v>0.04571465272</v>
      </c>
      <c r="X1116" s="13">
        <f t="shared" si="8"/>
        <v>-0.001395622858</v>
      </c>
      <c r="Y1116" s="14"/>
      <c r="Z1116" s="30"/>
      <c r="AA1116" s="30"/>
    </row>
    <row r="1117" ht="12.75" customHeight="1">
      <c r="A1117" s="4">
        <v>1963.05</v>
      </c>
      <c r="B1117" s="5">
        <v>70.14</v>
      </c>
      <c r="C1117" s="6">
        <v>2.18333</v>
      </c>
      <c r="D1117" s="6">
        <f t="shared" si="9"/>
        <v>3.56333</v>
      </c>
      <c r="E1117" s="5">
        <v>3.79667</v>
      </c>
      <c r="F1117" s="5">
        <v>30.5</v>
      </c>
      <c r="G1117" s="6">
        <f t="shared" si="10"/>
        <v>1963.375</v>
      </c>
      <c r="H1117" s="7">
        <v>3.93</v>
      </c>
      <c r="I1117" s="6">
        <f t="shared" si="1"/>
        <v>700.7100984</v>
      </c>
      <c r="J1117" s="6">
        <f t="shared" si="2"/>
        <v>21.81182462</v>
      </c>
      <c r="K1117" s="8">
        <f t="shared" si="11"/>
        <v>83858.09897</v>
      </c>
      <c r="L1117" s="6">
        <f t="shared" si="12"/>
        <v>37.9293557</v>
      </c>
      <c r="M1117" s="8">
        <f t="shared" si="3"/>
        <v>4539.229094</v>
      </c>
      <c r="N1117" s="29">
        <f t="shared" si="14"/>
        <v>20.50758586</v>
      </c>
      <c r="O1117" s="9"/>
      <c r="P1117" s="10">
        <f t="shared" si="15"/>
        <v>24.23244735</v>
      </c>
      <c r="Q1117" s="10"/>
      <c r="R1117" s="31">
        <f t="shared" si="16"/>
        <v>0.02285767841</v>
      </c>
      <c r="S1117" s="7">
        <f t="shared" si="4"/>
        <v>0.998367744</v>
      </c>
      <c r="T1117" s="7">
        <f t="shared" si="13"/>
        <v>11.98478302</v>
      </c>
      <c r="U1117" s="13">
        <f t="shared" si="5"/>
        <v>0.03812641245</v>
      </c>
      <c r="V1117" s="13">
        <f t="shared" si="6"/>
        <v>-0.003903720818</v>
      </c>
      <c r="W1117" s="13">
        <f t="shared" si="7"/>
        <v>0.04203013326</v>
      </c>
      <c r="X1117" s="13">
        <f t="shared" si="8"/>
        <v>0.0003756736842</v>
      </c>
      <c r="Y1117" s="14"/>
      <c r="Z1117" s="30"/>
      <c r="AA1117" s="30"/>
    </row>
    <row r="1118" ht="12.75" customHeight="1">
      <c r="A1118" s="4">
        <v>1963.06</v>
      </c>
      <c r="B1118" s="5">
        <v>70.11</v>
      </c>
      <c r="C1118" s="6">
        <v>2.2</v>
      </c>
      <c r="D1118" s="6">
        <f t="shared" si="9"/>
        <v>2.17</v>
      </c>
      <c r="E1118" s="5">
        <v>3.84</v>
      </c>
      <c r="F1118" s="5">
        <v>30.6</v>
      </c>
      <c r="G1118" s="6">
        <f t="shared" si="10"/>
        <v>1963.458333</v>
      </c>
      <c r="H1118" s="7">
        <v>3.99</v>
      </c>
      <c r="I1118" s="6">
        <f t="shared" si="1"/>
        <v>698.1214706</v>
      </c>
      <c r="J1118" s="6">
        <f t="shared" si="2"/>
        <v>21.90653595</v>
      </c>
      <c r="K1118" s="8">
        <f t="shared" si="11"/>
        <v>83766.77633</v>
      </c>
      <c r="L1118" s="6">
        <f t="shared" si="12"/>
        <v>38.23686275</v>
      </c>
      <c r="M1118" s="8">
        <f t="shared" si="3"/>
        <v>4587.996307</v>
      </c>
      <c r="N1118" s="29">
        <f t="shared" si="14"/>
        <v>20.38414999</v>
      </c>
      <c r="O1118" s="9"/>
      <c r="P1118" s="10">
        <f t="shared" si="15"/>
        <v>24.07715317</v>
      </c>
      <c r="Q1118" s="10"/>
      <c r="R1118" s="31">
        <f t="shared" si="16"/>
        <v>0.02250583709</v>
      </c>
      <c r="S1118" s="7">
        <f t="shared" si="4"/>
        <v>1.000874798</v>
      </c>
      <c r="T1118" s="7">
        <f t="shared" si="13"/>
        <v>11.92611876</v>
      </c>
      <c r="U1118" s="13">
        <f t="shared" si="5"/>
        <v>0.03545085871</v>
      </c>
      <c r="V1118" s="13">
        <f t="shared" si="6"/>
        <v>-0.003881917257</v>
      </c>
      <c r="W1118" s="13">
        <f t="shared" si="7"/>
        <v>0.03933277597</v>
      </c>
      <c r="X1118" s="13">
        <f t="shared" si="8"/>
        <v>-0.001149258759</v>
      </c>
      <c r="Y1118" s="14"/>
      <c r="Z1118" s="30"/>
      <c r="AA1118" s="30"/>
    </row>
    <row r="1119" ht="12.75" customHeight="1">
      <c r="A1119" s="4">
        <v>1963.07</v>
      </c>
      <c r="B1119" s="5">
        <v>69.07</v>
      </c>
      <c r="C1119" s="6">
        <v>2.20333</v>
      </c>
      <c r="D1119" s="6">
        <f t="shared" si="9"/>
        <v>1.16333</v>
      </c>
      <c r="E1119" s="5">
        <v>3.88</v>
      </c>
      <c r="F1119" s="5">
        <v>30.7</v>
      </c>
      <c r="G1119" s="6">
        <f t="shared" si="10"/>
        <v>1963.541667</v>
      </c>
      <c r="H1119" s="7">
        <v>4.02</v>
      </c>
      <c r="I1119" s="6">
        <f t="shared" si="1"/>
        <v>685.5253746</v>
      </c>
      <c r="J1119" s="6">
        <f t="shared" si="2"/>
        <v>21.86822967</v>
      </c>
      <c r="K1119" s="8">
        <f t="shared" si="11"/>
        <v>82474.04748</v>
      </c>
      <c r="L1119" s="6">
        <f t="shared" si="12"/>
        <v>38.50931596</v>
      </c>
      <c r="M1119" s="8">
        <f t="shared" si="3"/>
        <v>4632.97096</v>
      </c>
      <c r="N1119" s="29">
        <f t="shared" si="14"/>
        <v>19.96923189</v>
      </c>
      <c r="O1119" s="9"/>
      <c r="P1119" s="10">
        <f t="shared" si="15"/>
        <v>23.57882651</v>
      </c>
      <c r="Q1119" s="10"/>
      <c r="R1119" s="31">
        <f t="shared" si="16"/>
        <v>0.02355582563</v>
      </c>
      <c r="S1119" s="7">
        <f t="shared" si="4"/>
        <v>1.00498499</v>
      </c>
      <c r="T1119" s="7">
        <f t="shared" si="13"/>
        <v>11.89767043</v>
      </c>
      <c r="U1119" s="13">
        <f t="shared" si="5"/>
        <v>0.03807757977</v>
      </c>
      <c r="V1119" s="13">
        <f t="shared" si="6"/>
        <v>-0.004926937976</v>
      </c>
      <c r="W1119" s="13">
        <f t="shared" si="7"/>
        <v>0.04300451774</v>
      </c>
      <c r="X1119" s="13">
        <f t="shared" si="8"/>
        <v>-0.001803084362</v>
      </c>
      <c r="Y1119" s="14"/>
      <c r="Z1119" s="30"/>
      <c r="AA1119" s="30"/>
    </row>
    <row r="1120" ht="12.75" customHeight="1">
      <c r="A1120" s="4">
        <v>1963.08</v>
      </c>
      <c r="B1120" s="5">
        <v>70.98</v>
      </c>
      <c r="C1120" s="6">
        <v>2.20667</v>
      </c>
      <c r="D1120" s="6">
        <f t="shared" si="9"/>
        <v>4.11667</v>
      </c>
      <c r="E1120" s="5">
        <v>3.92</v>
      </c>
      <c r="F1120" s="5">
        <v>30.7</v>
      </c>
      <c r="G1120" s="6">
        <f t="shared" si="10"/>
        <v>1963.625</v>
      </c>
      <c r="H1120" s="7">
        <v>4.0</v>
      </c>
      <c r="I1120" s="6">
        <f t="shared" si="1"/>
        <v>704.4822801</v>
      </c>
      <c r="J1120" s="6">
        <f t="shared" si="2"/>
        <v>21.90137945</v>
      </c>
      <c r="K1120" s="8">
        <f t="shared" si="11"/>
        <v>84974.28658</v>
      </c>
      <c r="L1120" s="6">
        <f t="shared" si="12"/>
        <v>38.90631922</v>
      </c>
      <c r="M1120" s="8">
        <f t="shared" si="3"/>
        <v>4692.860008</v>
      </c>
      <c r="N1120" s="29">
        <f t="shared" si="14"/>
        <v>20.4726379</v>
      </c>
      <c r="O1120" s="9"/>
      <c r="P1120" s="10">
        <f t="shared" si="15"/>
        <v>24.16321423</v>
      </c>
      <c r="Q1120" s="10"/>
      <c r="R1120" s="31">
        <f t="shared" si="16"/>
        <v>0.02214700661</v>
      </c>
      <c r="S1120" s="7">
        <f t="shared" si="4"/>
        <v>0.9968176807</v>
      </c>
      <c r="T1120" s="7">
        <f t="shared" si="13"/>
        <v>11.9569802</v>
      </c>
      <c r="U1120" s="13">
        <f t="shared" si="5"/>
        <v>0.03143047753</v>
      </c>
      <c r="V1120" s="13">
        <f t="shared" si="6"/>
        <v>-0.008497276493</v>
      </c>
      <c r="W1120" s="13">
        <f t="shared" si="7"/>
        <v>0.03992775402</v>
      </c>
      <c r="X1120" s="13">
        <f t="shared" si="8"/>
        <v>0.003104512814</v>
      </c>
      <c r="Y1120" s="14"/>
      <c r="Z1120" s="30"/>
      <c r="AA1120" s="30"/>
    </row>
    <row r="1121" ht="12.75" customHeight="1">
      <c r="A1121" s="4">
        <v>1963.09</v>
      </c>
      <c r="B1121" s="5">
        <v>72.85</v>
      </c>
      <c r="C1121" s="6">
        <v>2.21</v>
      </c>
      <c r="D1121" s="6">
        <f t="shared" si="9"/>
        <v>4.08</v>
      </c>
      <c r="E1121" s="5">
        <v>3.96</v>
      </c>
      <c r="F1121" s="5">
        <v>30.7</v>
      </c>
      <c r="G1121" s="6">
        <f t="shared" si="10"/>
        <v>1963.708333</v>
      </c>
      <c r="H1121" s="7">
        <v>4.08</v>
      </c>
      <c r="I1121" s="6">
        <f t="shared" si="1"/>
        <v>723.0421824</v>
      </c>
      <c r="J1121" s="6">
        <f t="shared" si="2"/>
        <v>21.93442997</v>
      </c>
      <c r="K1121" s="8">
        <f t="shared" si="11"/>
        <v>87433.44898</v>
      </c>
      <c r="L1121" s="6">
        <f t="shared" si="12"/>
        <v>39.30332248</v>
      </c>
      <c r="M1121" s="8">
        <f t="shared" si="3"/>
        <v>4752.731063</v>
      </c>
      <c r="N1121" s="29">
        <f t="shared" si="14"/>
        <v>20.96036009</v>
      </c>
      <c r="O1121" s="9"/>
      <c r="P1121" s="10">
        <f t="shared" si="15"/>
        <v>24.72713682</v>
      </c>
      <c r="Q1121" s="10"/>
      <c r="R1121" s="31">
        <f t="shared" si="16"/>
        <v>0.02021042671</v>
      </c>
      <c r="S1121" s="7">
        <f t="shared" si="4"/>
        <v>1.000960036</v>
      </c>
      <c r="T1121" s="7">
        <f t="shared" si="13"/>
        <v>11.91892927</v>
      </c>
      <c r="U1121" s="13">
        <f t="shared" si="5"/>
        <v>0.03029915587</v>
      </c>
      <c r="V1121" s="13">
        <f t="shared" si="6"/>
        <v>-0.005639402969</v>
      </c>
      <c r="W1121" s="13">
        <f t="shared" si="7"/>
        <v>0.03593855883</v>
      </c>
      <c r="X1121" s="13">
        <f t="shared" si="8"/>
        <v>0.002621794821</v>
      </c>
      <c r="Y1121" s="14"/>
      <c r="Z1121" s="30"/>
      <c r="AA1121" s="30"/>
    </row>
    <row r="1122" ht="12.75" customHeight="1">
      <c r="A1122" s="4">
        <v>1963.1</v>
      </c>
      <c r="B1122" s="5">
        <v>73.03</v>
      </c>
      <c r="C1122" s="6">
        <v>2.23333</v>
      </c>
      <c r="D1122" s="6">
        <f t="shared" si="9"/>
        <v>2.41333</v>
      </c>
      <c r="E1122" s="5">
        <v>3.98</v>
      </c>
      <c r="F1122" s="5">
        <v>30.8</v>
      </c>
      <c r="G1122" s="6">
        <f t="shared" si="10"/>
        <v>1963.791667</v>
      </c>
      <c r="H1122" s="7">
        <v>4.11</v>
      </c>
      <c r="I1122" s="6">
        <f t="shared" si="1"/>
        <v>722.4753571</v>
      </c>
      <c r="J1122" s="6">
        <f t="shared" si="2"/>
        <v>22.09401464</v>
      </c>
      <c r="K1122" s="8">
        <f t="shared" si="11"/>
        <v>87587.54811</v>
      </c>
      <c r="L1122" s="6">
        <f t="shared" si="12"/>
        <v>39.37357143</v>
      </c>
      <c r="M1122" s="8">
        <f t="shared" si="3"/>
        <v>4773.359461</v>
      </c>
      <c r="N1122" s="29">
        <f t="shared" si="14"/>
        <v>20.8913446</v>
      </c>
      <c r="O1122" s="9"/>
      <c r="P1122" s="10">
        <f t="shared" si="15"/>
        <v>24.63455421</v>
      </c>
      <c r="Q1122" s="10"/>
      <c r="R1122" s="31">
        <f t="shared" si="16"/>
        <v>0.02002157262</v>
      </c>
      <c r="S1122" s="7">
        <f t="shared" si="4"/>
        <v>1.002612057</v>
      </c>
      <c r="T1122" s="7">
        <f t="shared" si="13"/>
        <v>11.89163691</v>
      </c>
      <c r="U1122" s="13">
        <f t="shared" si="5"/>
        <v>0.03349153602</v>
      </c>
      <c r="V1122" s="13">
        <f t="shared" si="6"/>
        <v>-0.003586413358</v>
      </c>
      <c r="W1122" s="13">
        <f t="shared" si="7"/>
        <v>0.03707794938</v>
      </c>
      <c r="X1122" s="13">
        <f t="shared" si="8"/>
        <v>0.0007335605509</v>
      </c>
      <c r="Y1122" s="14"/>
      <c r="Z1122" s="30"/>
      <c r="AA1122" s="30"/>
    </row>
    <row r="1123" ht="12.75" customHeight="1">
      <c r="A1123" s="4">
        <v>1963.11</v>
      </c>
      <c r="B1123" s="5">
        <v>72.62</v>
      </c>
      <c r="C1123" s="6">
        <v>2.25667</v>
      </c>
      <c r="D1123" s="6">
        <f t="shared" si="9"/>
        <v>1.84667</v>
      </c>
      <c r="E1123" s="5">
        <v>4.0</v>
      </c>
      <c r="F1123" s="5">
        <v>30.8</v>
      </c>
      <c r="G1123" s="6">
        <f t="shared" si="10"/>
        <v>1963.875</v>
      </c>
      <c r="H1123" s="7">
        <v>4.12</v>
      </c>
      <c r="I1123" s="6">
        <f t="shared" si="1"/>
        <v>718.4192857</v>
      </c>
      <c r="J1123" s="6">
        <f t="shared" si="2"/>
        <v>22.32491393</v>
      </c>
      <c r="K1123" s="8">
        <f t="shared" si="11"/>
        <v>87321.36236</v>
      </c>
      <c r="L1123" s="6">
        <f t="shared" si="12"/>
        <v>39.57142857</v>
      </c>
      <c r="M1123" s="8">
        <f t="shared" si="3"/>
        <v>4809.769339</v>
      </c>
      <c r="N1123" s="29">
        <f t="shared" si="14"/>
        <v>20.72039934</v>
      </c>
      <c r="O1123" s="9"/>
      <c r="P1123" s="10">
        <f t="shared" si="15"/>
        <v>24.42370179</v>
      </c>
      <c r="Q1123" s="10"/>
      <c r="R1123" s="31">
        <f t="shared" si="16"/>
        <v>0.02069252357</v>
      </c>
      <c r="S1123" s="7">
        <f t="shared" si="4"/>
        <v>1.002620768</v>
      </c>
      <c r="T1123" s="7">
        <f t="shared" si="13"/>
        <v>11.92269854</v>
      </c>
      <c r="U1123" s="13">
        <f t="shared" si="5"/>
        <v>0.02582333652</v>
      </c>
      <c r="V1123" s="13">
        <f t="shared" si="6"/>
        <v>-0.003509136921</v>
      </c>
      <c r="W1123" s="13">
        <f t="shared" si="7"/>
        <v>0.02933247345</v>
      </c>
      <c r="X1123" s="13">
        <f t="shared" si="8"/>
        <v>0.0002257532004</v>
      </c>
      <c r="Y1123" s="14"/>
      <c r="Z1123" s="30"/>
      <c r="AA1123" s="30"/>
    </row>
    <row r="1124" ht="12.75" customHeight="1">
      <c r="A1124" s="4">
        <v>1963.12</v>
      </c>
      <c r="B1124" s="5">
        <v>74.17</v>
      </c>
      <c r="C1124" s="6">
        <v>2.28</v>
      </c>
      <c r="D1124" s="6">
        <f t="shared" si="9"/>
        <v>3.83</v>
      </c>
      <c r="E1124" s="5">
        <v>4.02</v>
      </c>
      <c r="F1124" s="5">
        <v>30.9</v>
      </c>
      <c r="G1124" s="6">
        <f t="shared" si="10"/>
        <v>1963.958333</v>
      </c>
      <c r="H1124" s="7">
        <v>4.13</v>
      </c>
      <c r="I1124" s="6">
        <f t="shared" si="1"/>
        <v>731.3786084</v>
      </c>
      <c r="J1124" s="6">
        <f t="shared" si="2"/>
        <v>22.48271845</v>
      </c>
      <c r="K1124" s="8">
        <f t="shared" si="11"/>
        <v>89124.24758</v>
      </c>
      <c r="L1124" s="6">
        <f t="shared" si="12"/>
        <v>39.64058252</v>
      </c>
      <c r="M1124" s="8">
        <f t="shared" si="3"/>
        <v>4830.517396</v>
      </c>
      <c r="N1124" s="29">
        <f t="shared" si="14"/>
        <v>21.03859938</v>
      </c>
      <c r="O1124" s="9"/>
      <c r="P1124" s="10">
        <f t="shared" si="15"/>
        <v>24.78906855</v>
      </c>
      <c r="Q1124" s="10"/>
      <c r="R1124" s="31">
        <f t="shared" si="16"/>
        <v>0.02019120782</v>
      </c>
      <c r="S1124" s="7">
        <f t="shared" si="4"/>
        <v>1.000197439</v>
      </c>
      <c r="T1124" s="7">
        <f t="shared" si="13"/>
        <v>11.91525926</v>
      </c>
      <c r="U1124" s="13">
        <f t="shared" si="5"/>
        <v>0.01588052217</v>
      </c>
      <c r="V1124" s="13">
        <f t="shared" si="6"/>
        <v>-0.00361036627</v>
      </c>
      <c r="W1124" s="13">
        <f t="shared" si="7"/>
        <v>0.01949088844</v>
      </c>
      <c r="X1124" s="13">
        <f t="shared" si="8"/>
        <v>-0.001249553595</v>
      </c>
      <c r="Y1124" s="14"/>
      <c r="Z1124" s="30"/>
      <c r="AA1124" s="30"/>
    </row>
    <row r="1125" ht="12.75" customHeight="1">
      <c r="A1125" s="4">
        <v>1964.01</v>
      </c>
      <c r="B1125" s="5">
        <v>76.45</v>
      </c>
      <c r="C1125" s="6">
        <v>2.29667</v>
      </c>
      <c r="D1125" s="6">
        <f t="shared" si="9"/>
        <v>4.57667</v>
      </c>
      <c r="E1125" s="5">
        <v>4.07333</v>
      </c>
      <c r="F1125" s="5">
        <v>30.9</v>
      </c>
      <c r="G1125" s="6">
        <f t="shared" si="10"/>
        <v>1964.041667</v>
      </c>
      <c r="H1125" s="7">
        <v>4.17</v>
      </c>
      <c r="I1125" s="6">
        <f t="shared" si="1"/>
        <v>753.8613269</v>
      </c>
      <c r="J1125" s="6">
        <f t="shared" si="2"/>
        <v>22.64709867</v>
      </c>
      <c r="K1125" s="8">
        <f t="shared" si="11"/>
        <v>92093.9213</v>
      </c>
      <c r="L1125" s="6">
        <f t="shared" si="12"/>
        <v>40.1664612</v>
      </c>
      <c r="M1125" s="8">
        <f t="shared" si="3"/>
        <v>4906.853269</v>
      </c>
      <c r="N1125" s="29">
        <f t="shared" si="14"/>
        <v>21.6272162</v>
      </c>
      <c r="O1125" s="9"/>
      <c r="P1125" s="10">
        <f t="shared" si="15"/>
        <v>25.47183858</v>
      </c>
      <c r="Q1125" s="10"/>
      <c r="R1125" s="31">
        <f t="shared" si="16"/>
        <v>0.0184975625</v>
      </c>
      <c r="S1125" s="7">
        <f t="shared" si="4"/>
        <v>1.005098622</v>
      </c>
      <c r="T1125" s="7">
        <f t="shared" si="13"/>
        <v>11.91761179</v>
      </c>
      <c r="U1125" s="13">
        <f t="shared" si="5"/>
        <v>0.01339267301</v>
      </c>
      <c r="V1125" s="13">
        <f t="shared" si="6"/>
        <v>-0.005712927424</v>
      </c>
      <c r="W1125" s="13">
        <f t="shared" si="7"/>
        <v>0.01910560044</v>
      </c>
      <c r="X1125" s="13">
        <f t="shared" si="8"/>
        <v>0.000285264776</v>
      </c>
      <c r="Y1125" s="14"/>
      <c r="Z1125" s="30"/>
      <c r="AA1125" s="30"/>
    </row>
    <row r="1126" ht="12.75" customHeight="1">
      <c r="A1126" s="4">
        <v>1964.02</v>
      </c>
      <c r="B1126" s="5">
        <v>77.39</v>
      </c>
      <c r="C1126" s="6">
        <v>2.31333</v>
      </c>
      <c r="D1126" s="6">
        <f t="shared" si="9"/>
        <v>3.25333</v>
      </c>
      <c r="E1126" s="5">
        <v>4.12667</v>
      </c>
      <c r="F1126" s="5">
        <v>30.9</v>
      </c>
      <c r="G1126" s="6">
        <f t="shared" si="10"/>
        <v>1964.125</v>
      </c>
      <c r="H1126" s="7">
        <v>4.15</v>
      </c>
      <c r="I1126" s="6">
        <f t="shared" si="1"/>
        <v>763.1305178</v>
      </c>
      <c r="J1126" s="6">
        <f t="shared" si="2"/>
        <v>22.81138029</v>
      </c>
      <c r="K1126" s="8">
        <f t="shared" si="11"/>
        <v>93458.49844</v>
      </c>
      <c r="L1126" s="6">
        <f t="shared" si="12"/>
        <v>40.69243848</v>
      </c>
      <c r="M1126" s="8">
        <f t="shared" si="3"/>
        <v>4983.491171</v>
      </c>
      <c r="N1126" s="29">
        <f t="shared" si="14"/>
        <v>21.83267083</v>
      </c>
      <c r="O1126" s="9"/>
      <c r="P1126" s="10">
        <f t="shared" si="15"/>
        <v>25.70247248</v>
      </c>
      <c r="Q1126" s="10"/>
      <c r="R1126" s="31">
        <f t="shared" si="16"/>
        <v>0.0182624431</v>
      </c>
      <c r="S1126" s="7">
        <f t="shared" si="4"/>
        <v>0.9977940951</v>
      </c>
      <c r="T1126" s="7">
        <f t="shared" si="13"/>
        <v>11.97837518</v>
      </c>
      <c r="U1126" s="13">
        <f t="shared" si="5"/>
        <v>0.008083923909</v>
      </c>
      <c r="V1126" s="13">
        <f t="shared" si="6"/>
        <v>-0.006700868048</v>
      </c>
      <c r="W1126" s="13">
        <f t="shared" si="7"/>
        <v>0.01478479196</v>
      </c>
      <c r="X1126" s="13">
        <f t="shared" si="8"/>
        <v>-0.0009733309282</v>
      </c>
      <c r="Y1126" s="14"/>
      <c r="Z1126" s="30"/>
      <c r="AA1126" s="30"/>
    </row>
    <row r="1127" ht="12.75" customHeight="1">
      <c r="A1127" s="4">
        <v>1964.03</v>
      </c>
      <c r="B1127" s="5">
        <v>78.8</v>
      </c>
      <c r="C1127" s="6">
        <v>2.33</v>
      </c>
      <c r="D1127" s="6">
        <f t="shared" si="9"/>
        <v>3.74</v>
      </c>
      <c r="E1127" s="5">
        <v>4.18</v>
      </c>
      <c r="F1127" s="5">
        <v>30.9</v>
      </c>
      <c r="G1127" s="6">
        <f t="shared" si="10"/>
        <v>1964.208333</v>
      </c>
      <c r="H1127" s="7">
        <v>4.22</v>
      </c>
      <c r="I1127" s="6">
        <f t="shared" si="1"/>
        <v>777.0343042</v>
      </c>
      <c r="J1127" s="6">
        <f t="shared" si="2"/>
        <v>22.97576052</v>
      </c>
      <c r="K1127" s="8">
        <f t="shared" si="11"/>
        <v>95395.73849</v>
      </c>
      <c r="L1127" s="6">
        <f t="shared" si="12"/>
        <v>41.21831715</v>
      </c>
      <c r="M1127" s="8">
        <f t="shared" si="3"/>
        <v>5060.332321</v>
      </c>
      <c r="N1127" s="29">
        <f t="shared" si="14"/>
        <v>22.16724559</v>
      </c>
      <c r="O1127" s="9"/>
      <c r="P1127" s="10">
        <f t="shared" si="15"/>
        <v>26.08399141</v>
      </c>
      <c r="Q1127" s="10"/>
      <c r="R1127" s="31">
        <f t="shared" si="16"/>
        <v>0.01687113034</v>
      </c>
      <c r="S1127" s="7">
        <f t="shared" si="4"/>
        <v>1.002707865</v>
      </c>
      <c r="T1127" s="7">
        <f t="shared" si="13"/>
        <v>11.95195202</v>
      </c>
      <c r="U1127" s="13">
        <f t="shared" si="5"/>
        <v>0.009253954389</v>
      </c>
      <c r="V1127" s="13">
        <f t="shared" si="6"/>
        <v>-0.008920374535</v>
      </c>
      <c r="W1127" s="13">
        <f t="shared" si="7"/>
        <v>0.01817432892</v>
      </c>
      <c r="X1127" s="13">
        <f t="shared" si="8"/>
        <v>-0.001772632434</v>
      </c>
      <c r="Y1127" s="14"/>
      <c r="Z1127" s="30"/>
      <c r="AA1127" s="30"/>
    </row>
    <row r="1128" ht="12.75" customHeight="1">
      <c r="A1128" s="4">
        <v>1964.04</v>
      </c>
      <c r="B1128" s="5">
        <v>79.94</v>
      </c>
      <c r="C1128" s="6">
        <v>2.34667</v>
      </c>
      <c r="D1128" s="6">
        <f t="shared" si="9"/>
        <v>3.48667</v>
      </c>
      <c r="E1128" s="5">
        <v>4.23</v>
      </c>
      <c r="F1128" s="5">
        <v>30.9</v>
      </c>
      <c r="G1128" s="6">
        <f t="shared" si="10"/>
        <v>1964.291667</v>
      </c>
      <c r="H1128" s="7">
        <v>4.23</v>
      </c>
      <c r="I1128" s="6">
        <f t="shared" si="1"/>
        <v>788.2756634</v>
      </c>
      <c r="J1128" s="6">
        <f t="shared" si="2"/>
        <v>23.14014074</v>
      </c>
      <c r="K1128" s="8">
        <f t="shared" si="11"/>
        <v>97012.57015</v>
      </c>
      <c r="L1128" s="6">
        <f t="shared" si="12"/>
        <v>41.71135922</v>
      </c>
      <c r="M1128" s="8">
        <f t="shared" si="3"/>
        <v>5133.389689</v>
      </c>
      <c r="N1128" s="29">
        <f t="shared" si="14"/>
        <v>22.42219217</v>
      </c>
      <c r="O1128" s="9"/>
      <c r="P1128" s="10">
        <f t="shared" si="15"/>
        <v>26.3708884</v>
      </c>
      <c r="Q1128" s="10"/>
      <c r="R1128" s="31">
        <f t="shared" si="16"/>
        <v>0.01663590814</v>
      </c>
      <c r="S1128" s="7">
        <f t="shared" si="4"/>
        <v>1.005954785</v>
      </c>
      <c r="T1128" s="7">
        <f t="shared" si="13"/>
        <v>11.9843163</v>
      </c>
      <c r="U1128" s="13">
        <f t="shared" si="5"/>
        <v>0.002180863994</v>
      </c>
      <c r="V1128" s="13">
        <f t="shared" si="6"/>
        <v>-0.01109018721</v>
      </c>
      <c r="W1128" s="13">
        <f t="shared" si="7"/>
        <v>0.01327105121</v>
      </c>
      <c r="X1128" s="13">
        <f t="shared" si="8"/>
        <v>-0.0004548353948</v>
      </c>
      <c r="Y1128" s="14"/>
      <c r="Z1128" s="30"/>
      <c r="AA1128" s="30"/>
    </row>
    <row r="1129" ht="12.75" customHeight="1">
      <c r="A1129" s="4">
        <v>1964.05</v>
      </c>
      <c r="B1129" s="5">
        <v>80.72</v>
      </c>
      <c r="C1129" s="6">
        <v>2.36333</v>
      </c>
      <c r="D1129" s="6">
        <f t="shared" si="9"/>
        <v>3.14333</v>
      </c>
      <c r="E1129" s="5">
        <v>4.28</v>
      </c>
      <c r="F1129" s="5">
        <v>30.9</v>
      </c>
      <c r="G1129" s="6">
        <f t="shared" si="10"/>
        <v>1964.375</v>
      </c>
      <c r="H1129" s="7">
        <v>4.2</v>
      </c>
      <c r="I1129" s="6">
        <f t="shared" si="1"/>
        <v>795.9671197</v>
      </c>
      <c r="J1129" s="6">
        <f t="shared" si="2"/>
        <v>23.30442236</v>
      </c>
      <c r="K1129" s="8">
        <f t="shared" si="11"/>
        <v>98198.15765</v>
      </c>
      <c r="L1129" s="6">
        <f t="shared" si="12"/>
        <v>42.20440129</v>
      </c>
      <c r="M1129" s="8">
        <f t="shared" si="3"/>
        <v>5206.740767</v>
      </c>
      <c r="N1129" s="29">
        <f t="shared" si="14"/>
        <v>22.57433077</v>
      </c>
      <c r="O1129" s="9"/>
      <c r="P1129" s="10">
        <f t="shared" si="15"/>
        <v>26.53611291</v>
      </c>
      <c r="Q1129" s="10"/>
      <c r="R1129" s="31">
        <f t="shared" si="16"/>
        <v>0.01625762824</v>
      </c>
      <c r="S1129" s="7">
        <f t="shared" si="4"/>
        <v>1.005933171</v>
      </c>
      <c r="T1129" s="7">
        <f t="shared" si="13"/>
        <v>12.05568032</v>
      </c>
      <c r="U1129" s="13">
        <f t="shared" si="5"/>
        <v>-0.003014996992</v>
      </c>
      <c r="V1129" s="13">
        <f t="shared" si="6"/>
        <v>-0.01276713246</v>
      </c>
      <c r="W1129" s="13">
        <f t="shared" si="7"/>
        <v>0.00975213547</v>
      </c>
      <c r="X1129" s="13">
        <f t="shared" si="8"/>
        <v>0.0003147835479</v>
      </c>
      <c r="Y1129" s="14"/>
      <c r="Z1129" s="30"/>
      <c r="AA1129" s="30"/>
    </row>
    <row r="1130" ht="12.75" customHeight="1">
      <c r="A1130" s="4">
        <v>1964.06</v>
      </c>
      <c r="B1130" s="5">
        <v>80.24</v>
      </c>
      <c r="C1130" s="6">
        <v>2.38</v>
      </c>
      <c r="D1130" s="6">
        <f t="shared" si="9"/>
        <v>1.9</v>
      </c>
      <c r="E1130" s="5">
        <v>4.33</v>
      </c>
      <c r="F1130" s="5">
        <v>31.0</v>
      </c>
      <c r="G1130" s="6">
        <f t="shared" si="10"/>
        <v>1964.458333</v>
      </c>
      <c r="H1130" s="7">
        <v>4.17</v>
      </c>
      <c r="I1130" s="6">
        <f t="shared" si="1"/>
        <v>788.6815484</v>
      </c>
      <c r="J1130" s="6">
        <f t="shared" si="2"/>
        <v>23.39309677</v>
      </c>
      <c r="K1130" s="8">
        <f t="shared" si="11"/>
        <v>97539.83929</v>
      </c>
      <c r="L1130" s="6">
        <f t="shared" si="12"/>
        <v>42.55970968</v>
      </c>
      <c r="M1130" s="8">
        <f t="shared" si="3"/>
        <v>5263.553142</v>
      </c>
      <c r="N1130" s="29">
        <f t="shared" si="14"/>
        <v>22.30028804</v>
      </c>
      <c r="O1130" s="9"/>
      <c r="P1130" s="10">
        <f t="shared" si="15"/>
        <v>26.2011518</v>
      </c>
      <c r="Q1130" s="10"/>
      <c r="R1130" s="31">
        <f t="shared" si="16"/>
        <v>0.01742966202</v>
      </c>
      <c r="S1130" s="7">
        <f t="shared" si="4"/>
        <v>1.001854392</v>
      </c>
      <c r="T1130" s="7">
        <f t="shared" si="13"/>
        <v>12.0880887</v>
      </c>
      <c r="U1130" s="13">
        <f t="shared" si="5"/>
        <v>-0.002704867942</v>
      </c>
      <c r="V1130" s="13">
        <f t="shared" si="6"/>
        <v>-0.01294663521</v>
      </c>
      <c r="W1130" s="13">
        <f t="shared" si="7"/>
        <v>0.01024176726</v>
      </c>
      <c r="X1130" s="13">
        <f t="shared" si="8"/>
        <v>-0.001423153887</v>
      </c>
      <c r="Y1130" s="14"/>
      <c r="Z1130" s="30"/>
      <c r="AA1130" s="30"/>
    </row>
    <row r="1131" ht="12.75" customHeight="1">
      <c r="A1131" s="4">
        <v>1964.07</v>
      </c>
      <c r="B1131" s="5">
        <v>83.22</v>
      </c>
      <c r="C1131" s="6">
        <v>2.4</v>
      </c>
      <c r="D1131" s="6">
        <f t="shared" si="9"/>
        <v>5.38</v>
      </c>
      <c r="E1131" s="5">
        <v>4.37667</v>
      </c>
      <c r="F1131" s="5">
        <v>31.1</v>
      </c>
      <c r="G1131" s="6">
        <f t="shared" si="10"/>
        <v>1964.541667</v>
      </c>
      <c r="H1131" s="7">
        <v>4.19</v>
      </c>
      <c r="I1131" s="6">
        <f t="shared" si="1"/>
        <v>815.3419293</v>
      </c>
      <c r="J1131" s="6">
        <f t="shared" si="2"/>
        <v>23.51382637</v>
      </c>
      <c r="K1131" s="8">
        <f t="shared" si="11"/>
        <v>101079.3885</v>
      </c>
      <c r="L1131" s="6">
        <f t="shared" si="12"/>
        <v>42.88010768</v>
      </c>
      <c r="M1131" s="8">
        <f t="shared" si="3"/>
        <v>5315.923184</v>
      </c>
      <c r="N1131" s="29">
        <f t="shared" si="14"/>
        <v>22.98435185</v>
      </c>
      <c r="O1131" s="9"/>
      <c r="P1131" s="10">
        <f t="shared" si="15"/>
        <v>26.98971515</v>
      </c>
      <c r="Q1131" s="10"/>
      <c r="R1131" s="31">
        <f t="shared" si="16"/>
        <v>0.01622176897</v>
      </c>
      <c r="S1131" s="7">
        <f t="shared" si="4"/>
        <v>1.003491667</v>
      </c>
      <c r="T1131" s="7">
        <f t="shared" si="13"/>
        <v>12.07156422</v>
      </c>
      <c r="U1131" s="13">
        <f t="shared" si="5"/>
        <v>-0.01894503925</v>
      </c>
      <c r="V1131" s="13">
        <f t="shared" si="6"/>
        <v>-0.01483515059</v>
      </c>
      <c r="W1131" s="13">
        <f t="shared" si="7"/>
        <v>-0.00410988866</v>
      </c>
      <c r="X1131" s="13">
        <f t="shared" si="8"/>
        <v>-0.001269549823</v>
      </c>
      <c r="Y1131" s="14"/>
      <c r="Z1131" s="30"/>
      <c r="AA1131" s="30"/>
    </row>
    <row r="1132" ht="12.75" customHeight="1">
      <c r="A1132" s="4">
        <v>1964.08</v>
      </c>
      <c r="B1132" s="5">
        <v>82.0</v>
      </c>
      <c r="C1132" s="6">
        <v>2.42</v>
      </c>
      <c r="D1132" s="6">
        <f t="shared" si="9"/>
        <v>1.2</v>
      </c>
      <c r="E1132" s="5">
        <v>4.42333</v>
      </c>
      <c r="F1132" s="5">
        <v>31.0</v>
      </c>
      <c r="G1132" s="6">
        <f t="shared" si="10"/>
        <v>1964.625</v>
      </c>
      <c r="H1132" s="7">
        <v>4.19</v>
      </c>
      <c r="I1132" s="6">
        <f t="shared" si="1"/>
        <v>805.9806452</v>
      </c>
      <c r="J1132" s="6">
        <f t="shared" si="2"/>
        <v>23.78625806</v>
      </c>
      <c r="K1132" s="8">
        <f t="shared" si="11"/>
        <v>100164.5889</v>
      </c>
      <c r="L1132" s="6">
        <f t="shared" si="12"/>
        <v>43.47705326</v>
      </c>
      <c r="M1132" s="8">
        <f t="shared" si="3"/>
        <v>5403.183304</v>
      </c>
      <c r="N1132" s="29">
        <f t="shared" si="14"/>
        <v>22.65040729</v>
      </c>
      <c r="O1132" s="9"/>
      <c r="P1132" s="10">
        <f t="shared" si="15"/>
        <v>26.58432228</v>
      </c>
      <c r="Q1132" s="10"/>
      <c r="R1132" s="31">
        <f t="shared" si="16"/>
        <v>0.01653650837</v>
      </c>
      <c r="S1132" s="7">
        <f t="shared" si="4"/>
        <v>1.002681738</v>
      </c>
      <c r="T1132" s="7">
        <f t="shared" si="13"/>
        <v>12.1527906</v>
      </c>
      <c r="U1132" s="13">
        <f t="shared" si="5"/>
        <v>-0.0229906801</v>
      </c>
      <c r="V1132" s="13">
        <f t="shared" si="6"/>
        <v>-0.0175894356</v>
      </c>
      <c r="W1132" s="13">
        <f t="shared" si="7"/>
        <v>-0.0054012445</v>
      </c>
      <c r="X1132" s="13">
        <f t="shared" si="8"/>
        <v>0.0004000305648</v>
      </c>
      <c r="Y1132" s="14"/>
      <c r="Z1132" s="30"/>
      <c r="AA1132" s="30"/>
    </row>
    <row r="1133" ht="12.75" customHeight="1">
      <c r="A1133" s="4">
        <v>1964.09</v>
      </c>
      <c r="B1133" s="5">
        <v>83.41</v>
      </c>
      <c r="C1133" s="6">
        <v>2.44</v>
      </c>
      <c r="D1133" s="6">
        <f t="shared" si="9"/>
        <v>3.85</v>
      </c>
      <c r="E1133" s="5">
        <v>4.47</v>
      </c>
      <c r="F1133" s="5">
        <v>31.1</v>
      </c>
      <c r="G1133" s="6">
        <f t="shared" si="10"/>
        <v>1964.708333</v>
      </c>
      <c r="H1133" s="7">
        <v>4.2</v>
      </c>
      <c r="I1133" s="6">
        <f t="shared" si="1"/>
        <v>817.2034405</v>
      </c>
      <c r="J1133" s="6">
        <f t="shared" si="2"/>
        <v>23.90572347</v>
      </c>
      <c r="K1133" s="8">
        <f t="shared" si="11"/>
        <v>101806.8975</v>
      </c>
      <c r="L1133" s="6">
        <f t="shared" si="12"/>
        <v>43.79450161</v>
      </c>
      <c r="M1133" s="8">
        <f t="shared" si="3"/>
        <v>5455.90255</v>
      </c>
      <c r="N1133" s="29">
        <f t="shared" si="14"/>
        <v>22.89222198</v>
      </c>
      <c r="O1133" s="9"/>
      <c r="P1133" s="10">
        <f t="shared" si="15"/>
        <v>26.85404462</v>
      </c>
      <c r="Q1133" s="10"/>
      <c r="R1133" s="31">
        <f t="shared" si="16"/>
        <v>0.01667481966</v>
      </c>
      <c r="S1133" s="7">
        <f t="shared" si="4"/>
        <v>1.004310304</v>
      </c>
      <c r="T1133" s="7">
        <f t="shared" si="13"/>
        <v>12.14619992</v>
      </c>
      <c r="U1133" s="13">
        <f t="shared" si="5"/>
        <v>-0.03596314928</v>
      </c>
      <c r="V1133" s="13">
        <f t="shared" si="6"/>
        <v>-0.01805188986</v>
      </c>
      <c r="W1133" s="13">
        <f t="shared" si="7"/>
        <v>-0.01791125942</v>
      </c>
      <c r="X1133" s="13">
        <f t="shared" si="8"/>
        <v>0.001187927724</v>
      </c>
      <c r="Y1133" s="14"/>
      <c r="Z1133" s="30"/>
      <c r="AA1133" s="30"/>
    </row>
    <row r="1134" ht="12.75" customHeight="1">
      <c r="A1134" s="4">
        <v>1964.1</v>
      </c>
      <c r="B1134" s="5">
        <v>84.85</v>
      </c>
      <c r="C1134" s="6">
        <v>2.46</v>
      </c>
      <c r="D1134" s="6">
        <f t="shared" si="9"/>
        <v>3.9</v>
      </c>
      <c r="E1134" s="5">
        <v>4.49667</v>
      </c>
      <c r="F1134" s="5">
        <v>31.1</v>
      </c>
      <c r="G1134" s="6">
        <f t="shared" si="10"/>
        <v>1964.791667</v>
      </c>
      <c r="H1134" s="7">
        <v>4.19</v>
      </c>
      <c r="I1134" s="6">
        <f t="shared" si="1"/>
        <v>831.3117363</v>
      </c>
      <c r="J1134" s="6">
        <f t="shared" si="2"/>
        <v>24.10167203</v>
      </c>
      <c r="K1134" s="8">
        <f t="shared" si="11"/>
        <v>103814.7184</v>
      </c>
      <c r="L1134" s="6">
        <f t="shared" si="12"/>
        <v>44.055799</v>
      </c>
      <c r="M1134" s="8">
        <f t="shared" si="3"/>
        <v>5501.715143</v>
      </c>
      <c r="N1134" s="29">
        <f t="shared" si="14"/>
        <v>23.21215468</v>
      </c>
      <c r="O1134" s="9"/>
      <c r="P1134" s="10">
        <f t="shared" si="15"/>
        <v>27.21454071</v>
      </c>
      <c r="Q1134" s="10"/>
      <c r="R1134" s="31">
        <f t="shared" si="16"/>
        <v>0.01617273825</v>
      </c>
      <c r="S1134" s="7">
        <f t="shared" si="4"/>
        <v>1.00673891</v>
      </c>
      <c r="T1134" s="7">
        <f t="shared" si="13"/>
        <v>12.19855373</v>
      </c>
      <c r="U1134" s="13">
        <f t="shared" si="5"/>
        <v>-0.03652864214</v>
      </c>
      <c r="V1134" s="13">
        <f t="shared" si="6"/>
        <v>-0.01785162017</v>
      </c>
      <c r="W1134" s="13">
        <f t="shared" si="7"/>
        <v>-0.01867702197</v>
      </c>
      <c r="X1134" s="13">
        <f t="shared" si="8"/>
        <v>0.001488147006</v>
      </c>
      <c r="Y1134" s="14"/>
      <c r="Z1134" s="30"/>
      <c r="AA1134" s="30"/>
    </row>
    <row r="1135" ht="12.75" customHeight="1">
      <c r="A1135" s="4">
        <v>1964.11</v>
      </c>
      <c r="B1135" s="5">
        <v>85.44</v>
      </c>
      <c r="C1135" s="6">
        <v>2.48</v>
      </c>
      <c r="D1135" s="6">
        <f t="shared" si="9"/>
        <v>3.07</v>
      </c>
      <c r="E1135" s="5">
        <v>4.52333</v>
      </c>
      <c r="F1135" s="5">
        <v>31.2</v>
      </c>
      <c r="G1135" s="6">
        <f t="shared" si="10"/>
        <v>1964.875</v>
      </c>
      <c r="H1135" s="7">
        <v>4.15</v>
      </c>
      <c r="I1135" s="6">
        <f t="shared" si="1"/>
        <v>834.4092308</v>
      </c>
      <c r="J1135" s="6">
        <f t="shared" si="2"/>
        <v>24.21974359</v>
      </c>
      <c r="K1135" s="8">
        <f t="shared" si="11"/>
        <v>104453.5835</v>
      </c>
      <c r="L1135" s="6">
        <f t="shared" si="12"/>
        <v>44.17495676</v>
      </c>
      <c r="M1135" s="8">
        <f t="shared" si="3"/>
        <v>5529.939462</v>
      </c>
      <c r="N1135" s="29">
        <f t="shared" si="14"/>
        <v>23.22501979</v>
      </c>
      <c r="O1135" s="9"/>
      <c r="P1135" s="10">
        <f t="shared" si="15"/>
        <v>27.21460957</v>
      </c>
      <c r="Q1135" s="10"/>
      <c r="R1135" s="31">
        <f t="shared" si="16"/>
        <v>0.01687476698</v>
      </c>
      <c r="S1135" s="7">
        <f t="shared" si="4"/>
        <v>1.001026292</v>
      </c>
      <c r="T1135" s="7">
        <f t="shared" si="13"/>
        <v>12.24139728</v>
      </c>
      <c r="U1135" s="13">
        <f t="shared" si="5"/>
        <v>-0.03432727278</v>
      </c>
      <c r="V1135" s="13">
        <f t="shared" si="6"/>
        <v>-0.01684112085</v>
      </c>
      <c r="W1135" s="13">
        <f t="shared" si="7"/>
        <v>-0.01748615193</v>
      </c>
      <c r="X1135" s="13">
        <f t="shared" si="8"/>
        <v>0.002262431725</v>
      </c>
      <c r="Y1135" s="14"/>
      <c r="Z1135" s="30"/>
      <c r="AA1135" s="30"/>
    </row>
    <row r="1136" ht="12.75" customHeight="1">
      <c r="A1136" s="4">
        <v>1964.12</v>
      </c>
      <c r="B1136" s="5">
        <v>83.96</v>
      </c>
      <c r="C1136" s="6">
        <v>2.5</v>
      </c>
      <c r="D1136" s="6">
        <f t="shared" si="9"/>
        <v>1.02</v>
      </c>
      <c r="E1136" s="5">
        <v>4.55</v>
      </c>
      <c r="F1136" s="5">
        <v>31.2</v>
      </c>
      <c r="G1136" s="6">
        <f t="shared" si="10"/>
        <v>1964.958333</v>
      </c>
      <c r="H1136" s="7">
        <v>4.18</v>
      </c>
      <c r="I1136" s="6">
        <f t="shared" si="1"/>
        <v>819.9555128</v>
      </c>
      <c r="J1136" s="6">
        <f t="shared" si="2"/>
        <v>24.4150641</v>
      </c>
      <c r="K1136" s="8">
        <f t="shared" si="11"/>
        <v>102898.9236</v>
      </c>
      <c r="L1136" s="6">
        <f t="shared" si="12"/>
        <v>44.43541667</v>
      </c>
      <c r="M1136" s="8">
        <f t="shared" si="3"/>
        <v>5576.347097</v>
      </c>
      <c r="N1136" s="29">
        <f t="shared" si="14"/>
        <v>22.75298477</v>
      </c>
      <c r="O1136" s="9"/>
      <c r="P1136" s="10">
        <f t="shared" si="15"/>
        <v>26.64830703</v>
      </c>
      <c r="Q1136" s="10"/>
      <c r="R1136" s="31">
        <f t="shared" si="16"/>
        <v>0.01784766025</v>
      </c>
      <c r="S1136" s="7">
        <f t="shared" si="4"/>
        <v>1.002673029</v>
      </c>
      <c r="T1136" s="7">
        <f t="shared" si="13"/>
        <v>12.25396052</v>
      </c>
      <c r="U1136" s="13">
        <f t="shared" si="5"/>
        <v>-0.03968055676</v>
      </c>
      <c r="V1136" s="13">
        <f t="shared" si="6"/>
        <v>-0.01537888543</v>
      </c>
      <c r="W1136" s="13">
        <f t="shared" si="7"/>
        <v>-0.02430167134</v>
      </c>
      <c r="X1136" s="13">
        <f t="shared" si="8"/>
        <v>-0.0001365211387</v>
      </c>
      <c r="Y1136" s="14"/>
      <c r="Z1136" s="30"/>
      <c r="AA1136" s="30"/>
    </row>
    <row r="1137" ht="12.75" customHeight="1">
      <c r="A1137" s="4">
        <v>1965.01</v>
      </c>
      <c r="B1137" s="5">
        <v>86.12</v>
      </c>
      <c r="C1137" s="6">
        <v>2.51667</v>
      </c>
      <c r="D1137" s="6">
        <f t="shared" si="9"/>
        <v>4.67667</v>
      </c>
      <c r="E1137" s="5">
        <v>4.59333</v>
      </c>
      <c r="F1137" s="5">
        <v>31.2</v>
      </c>
      <c r="G1137" s="6">
        <f t="shared" si="10"/>
        <v>1965.041667</v>
      </c>
      <c r="H1137" s="7">
        <v>4.19</v>
      </c>
      <c r="I1137" s="6">
        <f t="shared" si="1"/>
        <v>841.0501282</v>
      </c>
      <c r="J1137" s="6">
        <f t="shared" si="2"/>
        <v>24.57786375</v>
      </c>
      <c r="K1137" s="8">
        <f t="shared" si="11"/>
        <v>105803.1863</v>
      </c>
      <c r="L1137" s="6">
        <f t="shared" si="12"/>
        <v>44.85857856</v>
      </c>
      <c r="M1137" s="8">
        <f t="shared" si="3"/>
        <v>5643.16012</v>
      </c>
      <c r="N1137" s="29">
        <f t="shared" si="14"/>
        <v>23.26933508</v>
      </c>
      <c r="O1137" s="9"/>
      <c r="P1137" s="10">
        <f t="shared" si="15"/>
        <v>27.23787022</v>
      </c>
      <c r="Q1137" s="10"/>
      <c r="R1137" s="31">
        <f t="shared" si="16"/>
        <v>0.01677239648</v>
      </c>
      <c r="S1137" s="7">
        <f t="shared" si="4"/>
        <v>1.001872562</v>
      </c>
      <c r="T1137" s="7">
        <f t="shared" si="13"/>
        <v>12.28671572</v>
      </c>
      <c r="U1137" s="13">
        <f t="shared" si="5"/>
        <v>-0.03475593756</v>
      </c>
      <c r="V1137" s="13">
        <f t="shared" si="6"/>
        <v>-0.01589188341</v>
      </c>
      <c r="W1137" s="13">
        <f t="shared" si="7"/>
        <v>-0.01886405415</v>
      </c>
      <c r="X1137" s="13">
        <f t="shared" si="8"/>
        <v>0.001200580025</v>
      </c>
      <c r="Y1137" s="14"/>
      <c r="Z1137" s="30"/>
      <c r="AA1137" s="30"/>
    </row>
    <row r="1138" ht="12.75" customHeight="1">
      <c r="A1138" s="4">
        <v>1965.02</v>
      </c>
      <c r="B1138" s="5">
        <v>86.75</v>
      </c>
      <c r="C1138" s="6">
        <v>2.53333</v>
      </c>
      <c r="D1138" s="6">
        <f t="shared" si="9"/>
        <v>3.16333</v>
      </c>
      <c r="E1138" s="5">
        <v>4.63667</v>
      </c>
      <c r="F1138" s="5">
        <v>31.2</v>
      </c>
      <c r="G1138" s="6">
        <f t="shared" si="10"/>
        <v>1965.125</v>
      </c>
      <c r="H1138" s="7">
        <v>4.21</v>
      </c>
      <c r="I1138" s="6">
        <f t="shared" si="1"/>
        <v>847.2027244</v>
      </c>
      <c r="J1138" s="6">
        <f t="shared" si="2"/>
        <v>24.74056574</v>
      </c>
      <c r="K1138" s="8">
        <f t="shared" si="11"/>
        <v>106836.5375</v>
      </c>
      <c r="L1138" s="6">
        <f t="shared" si="12"/>
        <v>45.28183811</v>
      </c>
      <c r="M1138" s="8">
        <f t="shared" si="3"/>
        <v>5710.268221</v>
      </c>
      <c r="N1138" s="29">
        <f t="shared" si="14"/>
        <v>23.37206827</v>
      </c>
      <c r="O1138" s="9"/>
      <c r="P1138" s="10">
        <f t="shared" si="15"/>
        <v>27.34213213</v>
      </c>
      <c r="Q1138" s="10"/>
      <c r="R1138" s="31">
        <f t="shared" si="16"/>
        <v>0.01638349748</v>
      </c>
      <c r="S1138" s="7">
        <f t="shared" si="4"/>
        <v>1.003508333</v>
      </c>
      <c r="T1138" s="7">
        <f t="shared" si="13"/>
        <v>12.30972335</v>
      </c>
      <c r="U1138" s="13">
        <f t="shared" si="5"/>
        <v>-0.02648902209</v>
      </c>
      <c r="V1138" s="13">
        <f t="shared" si="6"/>
        <v>-0.01546366602</v>
      </c>
      <c r="W1138" s="13">
        <f t="shared" si="7"/>
        <v>-0.01102535608</v>
      </c>
      <c r="X1138" s="13">
        <f t="shared" si="8"/>
        <v>-0.002097251639</v>
      </c>
      <c r="Y1138" s="14"/>
      <c r="Z1138" s="30"/>
      <c r="AA1138" s="30"/>
    </row>
    <row r="1139" ht="12.75" customHeight="1">
      <c r="A1139" s="4">
        <v>1965.03</v>
      </c>
      <c r="B1139" s="5">
        <v>86.83</v>
      </c>
      <c r="C1139" s="6">
        <v>2.55</v>
      </c>
      <c r="D1139" s="6">
        <f t="shared" si="9"/>
        <v>2.63</v>
      </c>
      <c r="E1139" s="5">
        <v>4.68</v>
      </c>
      <c r="F1139" s="5">
        <v>31.3</v>
      </c>
      <c r="G1139" s="6">
        <f t="shared" si="10"/>
        <v>1965.208333</v>
      </c>
      <c r="H1139" s="7">
        <v>4.21</v>
      </c>
      <c r="I1139" s="6">
        <f t="shared" si="1"/>
        <v>845.2747923</v>
      </c>
      <c r="J1139" s="6">
        <f t="shared" si="2"/>
        <v>24.82380192</v>
      </c>
      <c r="K1139" s="8">
        <f t="shared" si="11"/>
        <v>106854.2827</v>
      </c>
      <c r="L1139" s="6">
        <f t="shared" si="12"/>
        <v>45.55897764</v>
      </c>
      <c r="M1139" s="8">
        <f t="shared" si="3"/>
        <v>5759.277245</v>
      </c>
      <c r="N1139" s="29">
        <f t="shared" si="14"/>
        <v>23.2535282</v>
      </c>
      <c r="O1139" s="9"/>
      <c r="P1139" s="10">
        <f t="shared" si="15"/>
        <v>27.18722388</v>
      </c>
      <c r="Q1139" s="10"/>
      <c r="R1139" s="31">
        <f t="shared" si="16"/>
        <v>0.01692668474</v>
      </c>
      <c r="S1139" s="7">
        <f t="shared" si="4"/>
        <v>1.004318262</v>
      </c>
      <c r="T1139" s="7">
        <f t="shared" si="13"/>
        <v>12.3134438</v>
      </c>
      <c r="U1139" s="13">
        <f t="shared" si="5"/>
        <v>-0.02213806493</v>
      </c>
      <c r="V1139" s="13">
        <f t="shared" si="6"/>
        <v>-0.01758765729</v>
      </c>
      <c r="W1139" s="13">
        <f t="shared" si="7"/>
        <v>-0.004550407646</v>
      </c>
      <c r="X1139" s="13">
        <f t="shared" si="8"/>
        <v>-0.003201490356</v>
      </c>
      <c r="Y1139" s="14"/>
      <c r="Z1139" s="30"/>
      <c r="AA1139" s="30"/>
    </row>
    <row r="1140" ht="12.75" customHeight="1">
      <c r="A1140" s="4">
        <v>1965.04</v>
      </c>
      <c r="B1140" s="5">
        <v>87.97</v>
      </c>
      <c r="C1140" s="6">
        <v>2.57</v>
      </c>
      <c r="D1140" s="6">
        <f t="shared" si="9"/>
        <v>3.71</v>
      </c>
      <c r="E1140" s="5">
        <v>4.73333</v>
      </c>
      <c r="F1140" s="5">
        <v>31.4</v>
      </c>
      <c r="G1140" s="6">
        <f t="shared" si="10"/>
        <v>1965.291667</v>
      </c>
      <c r="H1140" s="7">
        <v>4.2</v>
      </c>
      <c r="I1140" s="6">
        <f t="shared" si="1"/>
        <v>853.6451911</v>
      </c>
      <c r="J1140" s="6">
        <f t="shared" si="2"/>
        <v>24.93882166</v>
      </c>
      <c r="K1140" s="8">
        <f t="shared" si="11"/>
        <v>108175.1328</v>
      </c>
      <c r="L1140" s="6">
        <f t="shared" si="12"/>
        <v>45.93139016</v>
      </c>
      <c r="M1140" s="8">
        <f t="shared" si="3"/>
        <v>5820.491093</v>
      </c>
      <c r="N1140" s="29">
        <f t="shared" si="14"/>
        <v>23.42055195</v>
      </c>
      <c r="O1140" s="9"/>
      <c r="P1140" s="10">
        <f t="shared" si="15"/>
        <v>27.36526998</v>
      </c>
      <c r="Q1140" s="10"/>
      <c r="R1140" s="31">
        <f t="shared" si="16"/>
        <v>0.01704414201</v>
      </c>
      <c r="S1140" s="7">
        <f t="shared" si="4"/>
        <v>1.002690448</v>
      </c>
      <c r="T1140" s="7">
        <f t="shared" si="13"/>
        <v>12.32723234</v>
      </c>
      <c r="U1140" s="13">
        <f t="shared" si="5"/>
        <v>-0.0222651253</v>
      </c>
      <c r="V1140" s="13">
        <f t="shared" si="6"/>
        <v>-0.02079140796</v>
      </c>
      <c r="W1140" s="13">
        <f t="shared" si="7"/>
        <v>-0.001473717332</v>
      </c>
      <c r="X1140" s="13">
        <f t="shared" si="8"/>
        <v>0.00155981585</v>
      </c>
      <c r="Y1140" s="14"/>
      <c r="Z1140" s="30"/>
      <c r="AA1140" s="30"/>
    </row>
    <row r="1141" ht="12.75" customHeight="1">
      <c r="A1141" s="4">
        <v>1965.05</v>
      </c>
      <c r="B1141" s="5">
        <v>89.28</v>
      </c>
      <c r="C1141" s="6">
        <v>2.59</v>
      </c>
      <c r="D1141" s="6">
        <f t="shared" si="9"/>
        <v>3.9</v>
      </c>
      <c r="E1141" s="5">
        <v>4.78667</v>
      </c>
      <c r="F1141" s="5">
        <v>31.4</v>
      </c>
      <c r="G1141" s="6">
        <f t="shared" si="10"/>
        <v>1965.375</v>
      </c>
      <c r="H1141" s="7">
        <v>4.21</v>
      </c>
      <c r="I1141" s="6">
        <f t="shared" si="1"/>
        <v>866.3571975</v>
      </c>
      <c r="J1141" s="6">
        <f t="shared" si="2"/>
        <v>25.13289809</v>
      </c>
      <c r="K1141" s="8">
        <f t="shared" si="11"/>
        <v>110051.4227</v>
      </c>
      <c r="L1141" s="6">
        <f t="shared" si="12"/>
        <v>46.44899201</v>
      </c>
      <c r="M1141" s="8">
        <f t="shared" si="3"/>
        <v>5900.311869</v>
      </c>
      <c r="N1141" s="29">
        <f t="shared" si="14"/>
        <v>23.70880831</v>
      </c>
      <c r="O1141" s="9"/>
      <c r="P1141" s="10">
        <f t="shared" si="15"/>
        <v>27.6832233</v>
      </c>
      <c r="Q1141" s="10"/>
      <c r="R1141" s="31">
        <f t="shared" si="16"/>
        <v>0.01642501689</v>
      </c>
      <c r="S1141" s="7">
        <f t="shared" si="4"/>
        <v>1.003508333</v>
      </c>
      <c r="T1141" s="7">
        <f t="shared" si="13"/>
        <v>12.36039811</v>
      </c>
      <c r="U1141" s="13">
        <f t="shared" si="5"/>
        <v>-0.01813720012</v>
      </c>
      <c r="V1141" s="13">
        <f t="shared" si="6"/>
        <v>-0.01981847793</v>
      </c>
      <c r="W1141" s="13">
        <f t="shared" si="7"/>
        <v>0.001681277811</v>
      </c>
      <c r="X1141" s="13">
        <f t="shared" si="8"/>
        <v>0.00167668889</v>
      </c>
      <c r="Y1141" s="14"/>
      <c r="Z1141" s="30"/>
      <c r="AA1141" s="30"/>
    </row>
    <row r="1142" ht="12.75" customHeight="1">
      <c r="A1142" s="4">
        <v>1965.06</v>
      </c>
      <c r="B1142" s="5">
        <v>85.04</v>
      </c>
      <c r="C1142" s="6">
        <v>2.61</v>
      </c>
      <c r="D1142" s="6">
        <f t="shared" si="9"/>
        <v>-1.63</v>
      </c>
      <c r="E1142" s="5">
        <v>4.84</v>
      </c>
      <c r="F1142" s="5">
        <v>31.6</v>
      </c>
      <c r="G1142" s="6">
        <f t="shared" si="10"/>
        <v>1965.458333</v>
      </c>
      <c r="H1142" s="7">
        <v>4.21</v>
      </c>
      <c r="I1142" s="6">
        <f t="shared" si="1"/>
        <v>819.9901266</v>
      </c>
      <c r="J1142" s="6">
        <f t="shared" si="2"/>
        <v>25.16667722</v>
      </c>
      <c r="K1142" s="8">
        <f t="shared" si="11"/>
        <v>104427.9227</v>
      </c>
      <c r="L1142" s="6">
        <f t="shared" si="12"/>
        <v>46.66924051</v>
      </c>
      <c r="M1142" s="8">
        <f t="shared" si="3"/>
        <v>5943.451856</v>
      </c>
      <c r="N1142" s="29">
        <f t="shared" si="14"/>
        <v>22.38534299</v>
      </c>
      <c r="O1142" s="9"/>
      <c r="P1142" s="10">
        <f t="shared" si="15"/>
        <v>26.12273838</v>
      </c>
      <c r="Q1142" s="10"/>
      <c r="R1142" s="31">
        <f t="shared" si="16"/>
        <v>0.01956419401</v>
      </c>
      <c r="S1142" s="7">
        <f t="shared" si="4"/>
        <v>1.004318262</v>
      </c>
      <c r="T1142" s="7">
        <f t="shared" si="13"/>
        <v>12.32525768</v>
      </c>
      <c r="U1142" s="13">
        <f t="shared" si="5"/>
        <v>-0.01089321448</v>
      </c>
      <c r="V1142" s="13">
        <f t="shared" si="6"/>
        <v>-0.01828708189</v>
      </c>
      <c r="W1142" s="13">
        <f t="shared" si="7"/>
        <v>0.007393867411</v>
      </c>
      <c r="X1142" s="13">
        <f t="shared" si="8"/>
        <v>-0.001140405777</v>
      </c>
      <c r="Y1142" s="14"/>
      <c r="Z1142" s="30"/>
      <c r="AA1142" s="30"/>
    </row>
    <row r="1143" ht="12.75" customHeight="1">
      <c r="A1143" s="4">
        <v>1965.07</v>
      </c>
      <c r="B1143" s="5">
        <v>84.91</v>
      </c>
      <c r="C1143" s="6">
        <v>2.62667</v>
      </c>
      <c r="D1143" s="6">
        <f t="shared" si="9"/>
        <v>2.49667</v>
      </c>
      <c r="E1143" s="5">
        <v>4.88667</v>
      </c>
      <c r="F1143" s="5">
        <v>31.6</v>
      </c>
      <c r="G1143" s="6">
        <f t="shared" si="10"/>
        <v>1965.541667</v>
      </c>
      <c r="H1143" s="7">
        <v>4.2</v>
      </c>
      <c r="I1143" s="6">
        <f t="shared" si="1"/>
        <v>818.7366139</v>
      </c>
      <c r="J1143" s="6">
        <f t="shared" si="2"/>
        <v>25.32741611</v>
      </c>
      <c r="K1143" s="8">
        <f t="shared" si="11"/>
        <v>104537.0773</v>
      </c>
      <c r="L1143" s="6">
        <f t="shared" si="12"/>
        <v>47.11925155</v>
      </c>
      <c r="M1143" s="8">
        <f t="shared" si="3"/>
        <v>6016.2313</v>
      </c>
      <c r="N1143" s="29">
        <f t="shared" si="14"/>
        <v>22.30078171</v>
      </c>
      <c r="O1143" s="9"/>
      <c r="P1143" s="10">
        <f t="shared" si="15"/>
        <v>26.00868984</v>
      </c>
      <c r="Q1143" s="10"/>
      <c r="R1143" s="31">
        <f t="shared" si="16"/>
        <v>0.01945347062</v>
      </c>
      <c r="S1143" s="7">
        <f t="shared" si="4"/>
        <v>0.9994597413</v>
      </c>
      <c r="T1143" s="7">
        <f t="shared" si="13"/>
        <v>12.37848137</v>
      </c>
      <c r="U1143" s="13">
        <f t="shared" si="5"/>
        <v>-0.01167092773</v>
      </c>
      <c r="V1143" s="13">
        <f t="shared" si="6"/>
        <v>-0.02049760652</v>
      </c>
      <c r="W1143" s="13">
        <f t="shared" si="7"/>
        <v>0.008826678789</v>
      </c>
      <c r="X1143" s="13">
        <f t="shared" si="8"/>
        <v>-0.001569011715</v>
      </c>
      <c r="Y1143" s="14"/>
      <c r="Z1143" s="30"/>
      <c r="AA1143" s="30"/>
    </row>
    <row r="1144" ht="12.75" customHeight="1">
      <c r="A1144" s="4">
        <v>1965.08</v>
      </c>
      <c r="B1144" s="5">
        <v>86.49</v>
      </c>
      <c r="C1144" s="6">
        <v>2.64333</v>
      </c>
      <c r="D1144" s="6">
        <f t="shared" si="9"/>
        <v>4.22333</v>
      </c>
      <c r="E1144" s="5">
        <v>4.93333</v>
      </c>
      <c r="F1144" s="5">
        <v>31.6</v>
      </c>
      <c r="G1144" s="6">
        <f t="shared" si="10"/>
        <v>1965.625</v>
      </c>
      <c r="H1144" s="7">
        <v>4.25</v>
      </c>
      <c r="I1144" s="6">
        <f t="shared" si="1"/>
        <v>833.9716139</v>
      </c>
      <c r="J1144" s="6">
        <f t="shared" si="2"/>
        <v>25.48805858</v>
      </c>
      <c r="K1144" s="8">
        <f t="shared" si="11"/>
        <v>106753.4918</v>
      </c>
      <c r="L1144" s="6">
        <f t="shared" si="12"/>
        <v>47.56916617</v>
      </c>
      <c r="M1144" s="8">
        <f t="shared" si="3"/>
        <v>6089.145606</v>
      </c>
      <c r="N1144" s="29">
        <f t="shared" si="14"/>
        <v>22.66597185</v>
      </c>
      <c r="O1144" s="9"/>
      <c r="P1144" s="10">
        <f t="shared" si="15"/>
        <v>26.41738664</v>
      </c>
      <c r="Q1144" s="10"/>
      <c r="R1144" s="31">
        <f t="shared" si="16"/>
        <v>0.01823099266</v>
      </c>
      <c r="S1144" s="7">
        <f t="shared" si="4"/>
        <v>1.000315447</v>
      </c>
      <c r="T1144" s="7">
        <f t="shared" si="13"/>
        <v>12.37179379</v>
      </c>
      <c r="U1144" s="13">
        <f t="shared" si="5"/>
        <v>-0.02105027687</v>
      </c>
      <c r="V1144" s="13">
        <f t="shared" si="6"/>
        <v>-0.02221471083</v>
      </c>
      <c r="W1144" s="13">
        <f t="shared" si="7"/>
        <v>0.001164433964</v>
      </c>
      <c r="X1144" s="13">
        <f t="shared" si="8"/>
        <v>0.0004661617073</v>
      </c>
      <c r="Y1144" s="14"/>
      <c r="Z1144" s="30"/>
      <c r="AA1144" s="30"/>
    </row>
    <row r="1145" ht="12.75" customHeight="1">
      <c r="A1145" s="4">
        <v>1965.09</v>
      </c>
      <c r="B1145" s="5">
        <v>89.38</v>
      </c>
      <c r="C1145" s="6">
        <v>2.66</v>
      </c>
      <c r="D1145" s="6">
        <f t="shared" si="9"/>
        <v>5.55</v>
      </c>
      <c r="E1145" s="5">
        <v>4.98</v>
      </c>
      <c r="F1145" s="5">
        <v>31.6</v>
      </c>
      <c r="G1145" s="6">
        <f t="shared" si="10"/>
        <v>1965.708333</v>
      </c>
      <c r="H1145" s="7">
        <v>4.29</v>
      </c>
      <c r="I1145" s="6">
        <f t="shared" si="1"/>
        <v>861.8381646</v>
      </c>
      <c r="J1145" s="6">
        <f t="shared" si="2"/>
        <v>25.64879747</v>
      </c>
      <c r="K1145" s="8">
        <f t="shared" si="11"/>
        <v>110594.1818</v>
      </c>
      <c r="L1145" s="6">
        <f t="shared" si="12"/>
        <v>48.01917722</v>
      </c>
      <c r="M1145" s="8">
        <f t="shared" si="3"/>
        <v>6161.994018</v>
      </c>
      <c r="N1145" s="29">
        <f t="shared" si="14"/>
        <v>23.37414683</v>
      </c>
      <c r="O1145" s="9"/>
      <c r="P1145" s="10">
        <f t="shared" si="15"/>
        <v>27.22229294</v>
      </c>
      <c r="Q1145" s="10"/>
      <c r="R1145" s="31">
        <f t="shared" si="16"/>
        <v>0.01611574699</v>
      </c>
      <c r="S1145" s="7">
        <f t="shared" si="4"/>
        <v>0.9987490986</v>
      </c>
      <c r="T1145" s="7">
        <f t="shared" si="13"/>
        <v>12.37569643</v>
      </c>
      <c r="U1145" s="13">
        <f t="shared" si="5"/>
        <v>-0.02587613152</v>
      </c>
      <c r="V1145" s="13">
        <f t="shared" si="6"/>
        <v>-0.02229773349</v>
      </c>
      <c r="W1145" s="13">
        <f t="shared" si="7"/>
        <v>-0.003578398031</v>
      </c>
      <c r="X1145" s="13">
        <f t="shared" si="8"/>
        <v>0.002765446657</v>
      </c>
      <c r="Y1145" s="14"/>
      <c r="Z1145" s="30"/>
      <c r="AA1145" s="30"/>
    </row>
    <row r="1146" ht="12.75" customHeight="1">
      <c r="A1146" s="4">
        <v>1965.1</v>
      </c>
      <c r="B1146" s="5">
        <v>91.39</v>
      </c>
      <c r="C1146" s="6">
        <v>2.68</v>
      </c>
      <c r="D1146" s="6">
        <f t="shared" si="9"/>
        <v>4.69</v>
      </c>
      <c r="E1146" s="5">
        <v>5.05</v>
      </c>
      <c r="F1146" s="5">
        <v>31.7</v>
      </c>
      <c r="G1146" s="6">
        <f t="shared" si="10"/>
        <v>1965.791667</v>
      </c>
      <c r="H1146" s="7">
        <v>4.35</v>
      </c>
      <c r="I1146" s="6">
        <f t="shared" si="1"/>
        <v>878.4395268</v>
      </c>
      <c r="J1146" s="6">
        <f t="shared" si="2"/>
        <v>25.76012618</v>
      </c>
      <c r="K1146" s="8">
        <f t="shared" si="11"/>
        <v>112999.9978</v>
      </c>
      <c r="L1146" s="6">
        <f t="shared" si="12"/>
        <v>48.54053628</v>
      </c>
      <c r="M1146" s="8">
        <f t="shared" si="3"/>
        <v>6244.118493</v>
      </c>
      <c r="N1146" s="29">
        <f t="shared" si="14"/>
        <v>23.77574552</v>
      </c>
      <c r="O1146" s="9"/>
      <c r="P1146" s="10">
        <f t="shared" si="15"/>
        <v>27.66741422</v>
      </c>
      <c r="Q1146" s="10"/>
      <c r="R1146" s="31">
        <f t="shared" si="16"/>
        <v>0.01511424216</v>
      </c>
      <c r="S1146" s="7">
        <f t="shared" si="4"/>
        <v>0.9956189389</v>
      </c>
      <c r="T1146" s="7">
        <f t="shared" si="13"/>
        <v>12.32122444</v>
      </c>
      <c r="U1146" s="13">
        <f t="shared" si="5"/>
        <v>-0.0237788032</v>
      </c>
      <c r="V1146" s="13">
        <f t="shared" si="6"/>
        <v>-0.01982136858</v>
      </c>
      <c r="W1146" s="13">
        <f t="shared" si="7"/>
        <v>-0.003957434617</v>
      </c>
      <c r="X1146" s="13">
        <f t="shared" si="8"/>
        <v>0.00172406895</v>
      </c>
      <c r="Y1146" s="14"/>
      <c r="Z1146" s="30"/>
      <c r="AA1146" s="30"/>
    </row>
    <row r="1147" ht="12.75" customHeight="1">
      <c r="A1147" s="4">
        <v>1965.11</v>
      </c>
      <c r="B1147" s="5">
        <v>92.15</v>
      </c>
      <c r="C1147" s="6">
        <v>2.7</v>
      </c>
      <c r="D1147" s="6">
        <f t="shared" si="9"/>
        <v>3.46</v>
      </c>
      <c r="E1147" s="5">
        <v>5.12</v>
      </c>
      <c r="F1147" s="5">
        <v>31.7</v>
      </c>
      <c r="G1147" s="6">
        <f t="shared" si="10"/>
        <v>1965.875</v>
      </c>
      <c r="H1147" s="7">
        <v>4.45</v>
      </c>
      <c r="I1147" s="6">
        <f t="shared" si="1"/>
        <v>885.7446372</v>
      </c>
      <c r="J1147" s="6">
        <f t="shared" si="2"/>
        <v>25.95236593</v>
      </c>
      <c r="K1147" s="8">
        <f t="shared" si="11"/>
        <v>114217.9101</v>
      </c>
      <c r="L1147" s="6">
        <f t="shared" si="12"/>
        <v>49.21337539</v>
      </c>
      <c r="M1147" s="8">
        <f t="shared" si="3"/>
        <v>6346.128047</v>
      </c>
      <c r="N1147" s="29">
        <f t="shared" si="14"/>
        <v>23.92546116</v>
      </c>
      <c r="O1147" s="9"/>
      <c r="P1147" s="10">
        <f t="shared" si="15"/>
        <v>27.81807137</v>
      </c>
      <c r="Q1147" s="10"/>
      <c r="R1147" s="31">
        <f t="shared" si="16"/>
        <v>0.01385105016</v>
      </c>
      <c r="S1147" s="7">
        <f t="shared" si="4"/>
        <v>0.990204343</v>
      </c>
      <c r="T1147" s="7">
        <f t="shared" si="13"/>
        <v>12.2672444</v>
      </c>
      <c r="U1147" s="13">
        <f t="shared" si="5"/>
        <v>-0.0235618367</v>
      </c>
      <c r="V1147" s="13">
        <f t="shared" si="6"/>
        <v>-0.01884400772</v>
      </c>
      <c r="W1147" s="13">
        <f t="shared" si="7"/>
        <v>-0.004717828975</v>
      </c>
      <c r="X1147" s="13">
        <f t="shared" si="8"/>
        <v>0.001993668491</v>
      </c>
      <c r="Y1147" s="14"/>
      <c r="Z1147" s="30"/>
      <c r="AA1147" s="30"/>
    </row>
    <row r="1148" ht="12.75" customHeight="1">
      <c r="A1148" s="4">
        <v>1965.12</v>
      </c>
      <c r="B1148" s="5">
        <v>91.73</v>
      </c>
      <c r="C1148" s="6">
        <v>2.72</v>
      </c>
      <c r="D1148" s="6">
        <f t="shared" si="9"/>
        <v>2.3</v>
      </c>
      <c r="E1148" s="5">
        <v>5.19</v>
      </c>
      <c r="F1148" s="5">
        <v>31.8</v>
      </c>
      <c r="G1148" s="6">
        <f t="shared" si="10"/>
        <v>1965.958333</v>
      </c>
      <c r="H1148" s="7">
        <v>4.62</v>
      </c>
      <c r="I1148" s="6">
        <f t="shared" si="1"/>
        <v>878.9349371</v>
      </c>
      <c r="J1148" s="6">
        <f t="shared" si="2"/>
        <v>26.06238994</v>
      </c>
      <c r="K1148" s="8">
        <f t="shared" si="11"/>
        <v>113619.8554</v>
      </c>
      <c r="L1148" s="6">
        <f t="shared" si="12"/>
        <v>49.72933962</v>
      </c>
      <c r="M1148" s="8">
        <f t="shared" si="3"/>
        <v>6428.508114</v>
      </c>
      <c r="N1148" s="29">
        <f t="shared" si="14"/>
        <v>23.69411155</v>
      </c>
      <c r="O1148" s="9"/>
      <c r="P1148" s="10">
        <f t="shared" si="15"/>
        <v>27.52561191</v>
      </c>
      <c r="Q1148" s="10"/>
      <c r="R1148" s="31">
        <f t="shared" si="16"/>
        <v>0.01325817215</v>
      </c>
      <c r="S1148" s="7">
        <f t="shared" si="4"/>
        <v>1.004644718</v>
      </c>
      <c r="T1148" s="7">
        <f t="shared" si="13"/>
        <v>12.10888032</v>
      </c>
      <c r="U1148" s="13">
        <f t="shared" si="5"/>
        <v>-0.02456082142</v>
      </c>
      <c r="V1148" s="13">
        <f t="shared" si="6"/>
        <v>-0.01693317953</v>
      </c>
      <c r="W1148" s="13">
        <f t="shared" si="7"/>
        <v>-0.007627641887</v>
      </c>
      <c r="X1148" s="13">
        <f t="shared" si="8"/>
        <v>0.001971541372</v>
      </c>
      <c r="Y1148" s="14"/>
      <c r="Z1148" s="30"/>
      <c r="AA1148" s="30"/>
    </row>
    <row r="1149" ht="12.75" customHeight="1">
      <c r="A1149" s="4">
        <v>1966.01</v>
      </c>
      <c r="B1149" s="5">
        <v>93.32</v>
      </c>
      <c r="C1149" s="6">
        <v>2.74</v>
      </c>
      <c r="D1149" s="6">
        <f t="shared" si="9"/>
        <v>4.33</v>
      </c>
      <c r="E1149" s="5">
        <v>5.24</v>
      </c>
      <c r="F1149" s="5">
        <v>31.8</v>
      </c>
      <c r="G1149" s="6">
        <f t="shared" si="10"/>
        <v>1966.041667</v>
      </c>
      <c r="H1149" s="7">
        <v>4.61</v>
      </c>
      <c r="I1149" s="6">
        <f t="shared" si="1"/>
        <v>894.1699371</v>
      </c>
      <c r="J1149" s="6">
        <f t="shared" si="2"/>
        <v>26.25402516</v>
      </c>
      <c r="K1149" s="8">
        <f t="shared" si="11"/>
        <v>115872.104</v>
      </c>
      <c r="L1149" s="6">
        <f t="shared" si="12"/>
        <v>50.20842767</v>
      </c>
      <c r="M1149" s="8">
        <f t="shared" si="3"/>
        <v>6506.320458</v>
      </c>
      <c r="N1149" s="29">
        <f t="shared" si="14"/>
        <v>24.05848339</v>
      </c>
      <c r="O1149" s="9"/>
      <c r="P1149" s="10">
        <f t="shared" si="15"/>
        <v>27.92343827</v>
      </c>
      <c r="Q1149" s="10"/>
      <c r="R1149" s="31">
        <f t="shared" si="16"/>
        <v>0.01271897309</v>
      </c>
      <c r="S1149" s="7">
        <f t="shared" si="4"/>
        <v>0.9865338038</v>
      </c>
      <c r="T1149" s="7">
        <f t="shared" si="13"/>
        <v>12.16512266</v>
      </c>
      <c r="U1149" s="13">
        <f t="shared" si="5"/>
        <v>-0.01773416079</v>
      </c>
      <c r="V1149" s="13">
        <f t="shared" si="6"/>
        <v>-0.01517232534</v>
      </c>
      <c r="W1149" s="13">
        <f t="shared" si="7"/>
        <v>-0.002561835448</v>
      </c>
      <c r="X1149" s="13">
        <f t="shared" si="8"/>
        <v>0.001657022271</v>
      </c>
      <c r="Y1149" s="14"/>
      <c r="Z1149" s="30"/>
      <c r="AA1149" s="30"/>
    </row>
    <row r="1150" ht="12.75" customHeight="1">
      <c r="A1150" s="4">
        <v>1966.02</v>
      </c>
      <c r="B1150" s="5">
        <v>92.69</v>
      </c>
      <c r="C1150" s="6">
        <v>2.76</v>
      </c>
      <c r="D1150" s="6">
        <f t="shared" si="9"/>
        <v>2.13</v>
      </c>
      <c r="E1150" s="5">
        <v>5.29</v>
      </c>
      <c r="F1150" s="5">
        <v>32.0</v>
      </c>
      <c r="G1150" s="6">
        <f t="shared" si="10"/>
        <v>1966.125</v>
      </c>
      <c r="H1150" s="7">
        <v>4.83</v>
      </c>
      <c r="I1150" s="6">
        <f t="shared" si="1"/>
        <v>882.5825938</v>
      </c>
      <c r="J1150" s="6">
        <f t="shared" si="2"/>
        <v>26.280375</v>
      </c>
      <c r="K1150" s="8">
        <f t="shared" si="11"/>
        <v>114654.3419</v>
      </c>
      <c r="L1150" s="6">
        <f t="shared" si="12"/>
        <v>50.37071875</v>
      </c>
      <c r="M1150" s="8">
        <f t="shared" si="3"/>
        <v>6543.548047</v>
      </c>
      <c r="N1150" s="29">
        <f t="shared" si="14"/>
        <v>23.70002715</v>
      </c>
      <c r="O1150" s="9"/>
      <c r="P1150" s="10">
        <f t="shared" si="15"/>
        <v>27.4829944</v>
      </c>
      <c r="Q1150" s="10"/>
      <c r="R1150" s="31">
        <f t="shared" si="16"/>
        <v>0.01178561637</v>
      </c>
      <c r="S1150" s="7">
        <f t="shared" si="4"/>
        <v>1.000883884</v>
      </c>
      <c r="T1150" s="7">
        <f t="shared" si="13"/>
        <v>11.92629658</v>
      </c>
      <c r="U1150" s="13">
        <f t="shared" si="5"/>
        <v>-0.01301689771</v>
      </c>
      <c r="V1150" s="13">
        <f t="shared" si="6"/>
        <v>-0.01327614147</v>
      </c>
      <c r="W1150" s="13">
        <f t="shared" si="7"/>
        <v>0.0002592437681</v>
      </c>
      <c r="X1150" s="13">
        <f t="shared" si="8"/>
        <v>0.0009703495476</v>
      </c>
      <c r="Y1150" s="14"/>
      <c r="Z1150" s="30"/>
      <c r="AA1150" s="30"/>
    </row>
    <row r="1151" ht="12.75" customHeight="1">
      <c r="A1151" s="4">
        <v>1966.03</v>
      </c>
      <c r="B1151" s="5">
        <v>88.88</v>
      </c>
      <c r="C1151" s="6">
        <v>2.78</v>
      </c>
      <c r="D1151" s="6">
        <f t="shared" si="9"/>
        <v>-1.03</v>
      </c>
      <c r="E1151" s="5">
        <v>5.34</v>
      </c>
      <c r="F1151" s="5">
        <v>32.1</v>
      </c>
      <c r="G1151" s="6">
        <f t="shared" si="10"/>
        <v>1966.208333</v>
      </c>
      <c r="H1151" s="7">
        <v>4.87</v>
      </c>
      <c r="I1151" s="6">
        <f t="shared" si="1"/>
        <v>843.6677882</v>
      </c>
      <c r="J1151" s="6">
        <f t="shared" si="2"/>
        <v>26.38834891</v>
      </c>
      <c r="K1151" s="8">
        <f t="shared" si="11"/>
        <v>109884.677</v>
      </c>
      <c r="L1151" s="6">
        <f t="shared" si="12"/>
        <v>50.68841121</v>
      </c>
      <c r="M1151" s="8">
        <f t="shared" si="3"/>
        <v>6601.982168</v>
      </c>
      <c r="N1151" s="29">
        <f t="shared" si="14"/>
        <v>22.61111258</v>
      </c>
      <c r="O1151" s="9"/>
      <c r="P1151" s="10">
        <f t="shared" si="15"/>
        <v>26.20030076</v>
      </c>
      <c r="Q1151" s="10"/>
      <c r="R1151" s="31">
        <f t="shared" si="16"/>
        <v>0.01373525791</v>
      </c>
      <c r="S1151" s="7">
        <f t="shared" si="4"/>
        <v>1.013533726</v>
      </c>
      <c r="T1151" s="7">
        <f t="shared" si="13"/>
        <v>11.89965163</v>
      </c>
      <c r="U1151" s="13">
        <f t="shared" si="5"/>
        <v>-0.008199088693</v>
      </c>
      <c r="V1151" s="13">
        <f t="shared" si="6"/>
        <v>-0.01218734195</v>
      </c>
      <c r="W1151" s="13">
        <f t="shared" si="7"/>
        <v>0.003988253255</v>
      </c>
      <c r="X1151" s="13">
        <f t="shared" si="8"/>
        <v>0.0004671324896</v>
      </c>
      <c r="Y1151" s="14"/>
      <c r="Z1151" s="30"/>
      <c r="AA1151" s="30"/>
    </row>
    <row r="1152" ht="12.75" customHeight="1">
      <c r="A1152" s="4">
        <v>1966.04</v>
      </c>
      <c r="B1152" s="5">
        <v>91.6</v>
      </c>
      <c r="C1152" s="6">
        <v>2.79667</v>
      </c>
      <c r="D1152" s="6">
        <f t="shared" si="9"/>
        <v>5.51667</v>
      </c>
      <c r="E1152" s="5">
        <v>5.38</v>
      </c>
      <c r="F1152" s="5">
        <v>32.3</v>
      </c>
      <c r="G1152" s="6">
        <f t="shared" si="10"/>
        <v>1966.291667</v>
      </c>
      <c r="H1152" s="7">
        <v>4.75</v>
      </c>
      <c r="I1152" s="6">
        <f t="shared" si="1"/>
        <v>864.1027864</v>
      </c>
      <c r="J1152" s="6">
        <f t="shared" si="2"/>
        <v>26.38220895</v>
      </c>
      <c r="K1152" s="8">
        <f t="shared" si="11"/>
        <v>112832.6105</v>
      </c>
      <c r="L1152" s="6">
        <f t="shared" si="12"/>
        <v>50.75188854</v>
      </c>
      <c r="M1152" s="8">
        <f t="shared" si="3"/>
        <v>6627.068172</v>
      </c>
      <c r="N1152" s="29">
        <f t="shared" si="14"/>
        <v>23.11369646</v>
      </c>
      <c r="O1152" s="9"/>
      <c r="P1152" s="10">
        <f t="shared" si="15"/>
        <v>26.76040895</v>
      </c>
      <c r="Q1152" s="10"/>
      <c r="R1152" s="31">
        <f t="shared" si="16"/>
        <v>0.01422684736</v>
      </c>
      <c r="S1152" s="7">
        <f t="shared" si="4"/>
        <v>1.001592747</v>
      </c>
      <c r="T1152" s="7">
        <f t="shared" si="13"/>
        <v>11.98601901</v>
      </c>
      <c r="U1152" s="13">
        <f t="shared" si="5"/>
        <v>-0.01009473364</v>
      </c>
      <c r="V1152" s="13">
        <f t="shared" si="6"/>
        <v>-0.01146498672</v>
      </c>
      <c r="W1152" s="13">
        <f t="shared" si="7"/>
        <v>0.001370253077</v>
      </c>
      <c r="X1152" s="13">
        <f t="shared" si="8"/>
        <v>-0.00187463479</v>
      </c>
      <c r="Y1152" s="14"/>
      <c r="Z1152" s="30"/>
      <c r="AA1152" s="30"/>
    </row>
    <row r="1153" ht="12.75" customHeight="1">
      <c r="A1153" s="4">
        <v>1966.05</v>
      </c>
      <c r="B1153" s="5">
        <v>86.78</v>
      </c>
      <c r="C1153" s="6">
        <v>2.81333</v>
      </c>
      <c r="D1153" s="6">
        <f t="shared" si="9"/>
        <v>-2.00667</v>
      </c>
      <c r="E1153" s="5">
        <v>5.42</v>
      </c>
      <c r="F1153" s="5">
        <v>32.3</v>
      </c>
      <c r="G1153" s="6">
        <f t="shared" si="10"/>
        <v>1966.375</v>
      </c>
      <c r="H1153" s="7">
        <v>4.78</v>
      </c>
      <c r="I1153" s="6">
        <f t="shared" si="1"/>
        <v>818.6336223</v>
      </c>
      <c r="J1153" s="6">
        <f t="shared" si="2"/>
        <v>26.53937</v>
      </c>
      <c r="K1153" s="8">
        <f t="shared" si="11"/>
        <v>107184.1363</v>
      </c>
      <c r="L1153" s="6">
        <f t="shared" si="12"/>
        <v>51.12922601</v>
      </c>
      <c r="M1153" s="8">
        <f t="shared" si="3"/>
        <v>6694.376802</v>
      </c>
      <c r="N1153" s="29">
        <f t="shared" si="14"/>
        <v>21.85217798</v>
      </c>
      <c r="O1153" s="9"/>
      <c r="P1153" s="10">
        <f t="shared" si="15"/>
        <v>25.28360161</v>
      </c>
      <c r="Q1153" s="10"/>
      <c r="R1153" s="31">
        <f t="shared" si="16"/>
        <v>0.01604664684</v>
      </c>
      <c r="S1153" s="7">
        <f t="shared" si="4"/>
        <v>1.001621003</v>
      </c>
      <c r="T1153" s="7">
        <f t="shared" si="13"/>
        <v>12.00510971</v>
      </c>
      <c r="U1153" s="13">
        <f t="shared" si="5"/>
        <v>-0.006084308475</v>
      </c>
      <c r="V1153" s="13">
        <f t="shared" si="6"/>
        <v>-0.01401890014</v>
      </c>
      <c r="W1153" s="13">
        <f t="shared" si="7"/>
        <v>0.007934591662</v>
      </c>
      <c r="X1153" s="13">
        <f t="shared" si="8"/>
        <v>0.0007672287387</v>
      </c>
      <c r="Y1153" s="14"/>
      <c r="Z1153" s="30"/>
      <c r="AA1153" s="30"/>
    </row>
    <row r="1154" ht="12.75" customHeight="1">
      <c r="A1154" s="4">
        <v>1966.06</v>
      </c>
      <c r="B1154" s="5">
        <v>86.06</v>
      </c>
      <c r="C1154" s="6">
        <v>2.83</v>
      </c>
      <c r="D1154" s="6">
        <f t="shared" si="9"/>
        <v>2.11</v>
      </c>
      <c r="E1154" s="5">
        <v>5.46</v>
      </c>
      <c r="F1154" s="5">
        <v>32.4</v>
      </c>
      <c r="G1154" s="6">
        <f t="shared" si="10"/>
        <v>1966.458333</v>
      </c>
      <c r="H1154" s="7">
        <v>4.81</v>
      </c>
      <c r="I1154" s="6">
        <f t="shared" si="1"/>
        <v>809.3358642</v>
      </c>
      <c r="J1154" s="6">
        <f t="shared" si="2"/>
        <v>26.6142284</v>
      </c>
      <c r="K1154" s="8">
        <f t="shared" si="11"/>
        <v>106257.1605</v>
      </c>
      <c r="L1154" s="6">
        <f t="shared" si="12"/>
        <v>51.34759259</v>
      </c>
      <c r="M1154" s="8">
        <f t="shared" si="3"/>
        <v>6741.390847</v>
      </c>
      <c r="N1154" s="29">
        <f t="shared" si="14"/>
        <v>21.55525338</v>
      </c>
      <c r="O1154" s="9"/>
      <c r="P1154" s="10">
        <f t="shared" si="15"/>
        <v>24.92548857</v>
      </c>
      <c r="Q1154" s="10"/>
      <c r="R1154" s="31">
        <f t="shared" si="16"/>
        <v>0.01594046667</v>
      </c>
      <c r="S1154" s="7">
        <f t="shared" si="4"/>
        <v>0.987630336</v>
      </c>
      <c r="T1154" s="7">
        <f t="shared" si="13"/>
        <v>11.98745716</v>
      </c>
      <c r="U1154" s="13">
        <f t="shared" si="5"/>
        <v>-0.004853584376</v>
      </c>
      <c r="V1154" s="13">
        <f t="shared" si="6"/>
        <v>-0.01347992893</v>
      </c>
      <c r="W1154" s="13">
        <f t="shared" si="7"/>
        <v>0.008626344557</v>
      </c>
      <c r="X1154" s="13">
        <f t="shared" si="8"/>
        <v>0.002104644877</v>
      </c>
      <c r="Y1154" s="14"/>
      <c r="Z1154" s="30"/>
      <c r="AA1154" s="30"/>
    </row>
    <row r="1155" ht="12.75" customHeight="1">
      <c r="A1155" s="4">
        <v>1966.07</v>
      </c>
      <c r="B1155" s="5">
        <v>85.84</v>
      </c>
      <c r="C1155" s="6">
        <v>2.85</v>
      </c>
      <c r="D1155" s="6">
        <f t="shared" si="9"/>
        <v>2.63</v>
      </c>
      <c r="E1155" s="5">
        <v>5.47667</v>
      </c>
      <c r="F1155" s="5">
        <v>32.5</v>
      </c>
      <c r="G1155" s="6">
        <f t="shared" si="10"/>
        <v>1966.541667</v>
      </c>
      <c r="H1155" s="7">
        <v>5.02</v>
      </c>
      <c r="I1155" s="6">
        <f t="shared" si="1"/>
        <v>804.7830154</v>
      </c>
      <c r="J1155" s="6">
        <f t="shared" si="2"/>
        <v>26.71984615</v>
      </c>
      <c r="K1155" s="8">
        <f t="shared" si="11"/>
        <v>105951.7559</v>
      </c>
      <c r="L1155" s="6">
        <f t="shared" si="12"/>
        <v>51.34588766</v>
      </c>
      <c r="M1155" s="8">
        <f t="shared" si="3"/>
        <v>6759.818303</v>
      </c>
      <c r="N1155" s="29">
        <f t="shared" si="14"/>
        <v>21.38170201</v>
      </c>
      <c r="O1155" s="9"/>
      <c r="P1155" s="10">
        <f t="shared" si="15"/>
        <v>24.71179335</v>
      </c>
      <c r="Q1155" s="10"/>
      <c r="R1155" s="31">
        <f t="shared" si="16"/>
        <v>0.01378518914</v>
      </c>
      <c r="S1155" s="7">
        <f t="shared" si="4"/>
        <v>0.9887269613</v>
      </c>
      <c r="T1155" s="7">
        <f t="shared" si="13"/>
        <v>11.80274811</v>
      </c>
      <c r="U1155" s="13">
        <f t="shared" si="5"/>
        <v>-0.002468447555</v>
      </c>
      <c r="V1155" s="13">
        <f t="shared" si="6"/>
        <v>-0.01161975036</v>
      </c>
      <c r="W1155" s="13">
        <f t="shared" si="7"/>
        <v>0.009151302801</v>
      </c>
      <c r="X1155" s="13">
        <f t="shared" si="8"/>
        <v>0.002196929912</v>
      </c>
      <c r="Y1155" s="14"/>
      <c r="Z1155" s="30"/>
      <c r="AA1155" s="30"/>
    </row>
    <row r="1156" ht="12.75" customHeight="1">
      <c r="A1156" s="4">
        <v>1966.08</v>
      </c>
      <c r="B1156" s="5">
        <v>80.65</v>
      </c>
      <c r="C1156" s="6">
        <v>2.87</v>
      </c>
      <c r="D1156" s="6">
        <f t="shared" si="9"/>
        <v>-2.32</v>
      </c>
      <c r="E1156" s="5">
        <v>5.49333</v>
      </c>
      <c r="F1156" s="5">
        <v>32.7</v>
      </c>
      <c r="G1156" s="6">
        <f t="shared" si="10"/>
        <v>1966.625</v>
      </c>
      <c r="H1156" s="7">
        <v>5.22</v>
      </c>
      <c r="I1156" s="6">
        <f t="shared" si="1"/>
        <v>751.5001529</v>
      </c>
      <c r="J1156" s="6">
        <f t="shared" si="2"/>
        <v>26.74278287</v>
      </c>
      <c r="K1156" s="8">
        <f t="shared" si="11"/>
        <v>99230.32625</v>
      </c>
      <c r="L1156" s="6">
        <f t="shared" si="12"/>
        <v>51.18708413</v>
      </c>
      <c r="M1156" s="8">
        <f t="shared" si="3"/>
        <v>6758.895575</v>
      </c>
      <c r="N1156" s="29">
        <f t="shared" si="14"/>
        <v>19.91390386</v>
      </c>
      <c r="O1156" s="9"/>
      <c r="P1156" s="10">
        <f t="shared" si="15"/>
        <v>23.00886667</v>
      </c>
      <c r="Q1156" s="10"/>
      <c r="R1156" s="31">
        <f t="shared" si="16"/>
        <v>0.01622887312</v>
      </c>
      <c r="S1156" s="7">
        <f t="shared" si="4"/>
        <v>1.007446914</v>
      </c>
      <c r="T1156" s="7">
        <f t="shared" si="13"/>
        <v>11.59832099</v>
      </c>
      <c r="U1156" s="13">
        <f t="shared" si="5"/>
        <v>0.003003215733</v>
      </c>
      <c r="V1156" s="13">
        <f t="shared" si="6"/>
        <v>-0.009359709505</v>
      </c>
      <c r="W1156" s="13">
        <f t="shared" si="7"/>
        <v>0.01236292524</v>
      </c>
      <c r="X1156" s="13">
        <f t="shared" si="8"/>
        <v>0.00114005428</v>
      </c>
      <c r="Y1156" s="14"/>
      <c r="Z1156" s="30"/>
      <c r="AA1156" s="30"/>
    </row>
    <row r="1157" ht="12.75" customHeight="1">
      <c r="A1157" s="4">
        <v>1966.09</v>
      </c>
      <c r="B1157" s="5">
        <v>77.81</v>
      </c>
      <c r="C1157" s="6">
        <v>2.89</v>
      </c>
      <c r="D1157" s="6">
        <f t="shared" si="9"/>
        <v>0.05</v>
      </c>
      <c r="E1157" s="5">
        <v>5.51</v>
      </c>
      <c r="F1157" s="5">
        <v>32.7</v>
      </c>
      <c r="G1157" s="6">
        <f t="shared" si="10"/>
        <v>1966.708333</v>
      </c>
      <c r="H1157" s="7">
        <v>5.18</v>
      </c>
      <c r="I1157" s="6">
        <f t="shared" si="1"/>
        <v>725.0369113</v>
      </c>
      <c r="J1157" s="6">
        <f t="shared" si="2"/>
        <v>26.92914373</v>
      </c>
      <c r="K1157" s="8">
        <f t="shared" si="11"/>
        <v>96032.35779</v>
      </c>
      <c r="L1157" s="6">
        <f t="shared" si="12"/>
        <v>51.3424159</v>
      </c>
      <c r="M1157" s="8">
        <f t="shared" si="3"/>
        <v>6800.3893</v>
      </c>
      <c r="N1157" s="29">
        <f t="shared" si="14"/>
        <v>19.16167625</v>
      </c>
      <c r="O1157" s="9"/>
      <c r="P1157" s="10">
        <f t="shared" si="15"/>
        <v>22.1369985</v>
      </c>
      <c r="Q1157" s="10"/>
      <c r="R1157" s="31">
        <f t="shared" si="16"/>
        <v>0.01822798109</v>
      </c>
      <c r="S1157" s="7">
        <f t="shared" si="4"/>
        <v>1.017581109</v>
      </c>
      <c r="T1157" s="7">
        <f t="shared" si="13"/>
        <v>11.68469269</v>
      </c>
      <c r="U1157" s="13">
        <f t="shared" si="5"/>
        <v>0.008372596122</v>
      </c>
      <c r="V1157" s="13">
        <f t="shared" si="6"/>
        <v>-0.008575229528</v>
      </c>
      <c r="W1157" s="13">
        <f t="shared" si="7"/>
        <v>0.01694782565</v>
      </c>
      <c r="X1157" s="13">
        <f t="shared" si="8"/>
        <v>0.000133480825</v>
      </c>
      <c r="Y1157" s="14"/>
      <c r="Z1157" s="30"/>
      <c r="AA1157" s="30"/>
    </row>
    <row r="1158" ht="12.75" customHeight="1">
      <c r="A1158" s="4">
        <v>1966.1</v>
      </c>
      <c r="B1158" s="5">
        <v>77.13</v>
      </c>
      <c r="C1158" s="6">
        <v>2.88333</v>
      </c>
      <c r="D1158" s="6">
        <f t="shared" si="9"/>
        <v>2.20333</v>
      </c>
      <c r="E1158" s="5">
        <v>5.52333</v>
      </c>
      <c r="F1158" s="5">
        <v>32.9</v>
      </c>
      <c r="G1158" s="6">
        <f t="shared" si="10"/>
        <v>1966.791667</v>
      </c>
      <c r="H1158" s="7">
        <v>5.01</v>
      </c>
      <c r="I1158" s="6">
        <f t="shared" si="1"/>
        <v>714.3316413</v>
      </c>
      <c r="J1158" s="6">
        <f t="shared" si="2"/>
        <v>26.7036672</v>
      </c>
      <c r="K1158" s="8">
        <f t="shared" si="11"/>
        <v>94909.17226</v>
      </c>
      <c r="L1158" s="6">
        <f t="shared" si="12"/>
        <v>51.15375839</v>
      </c>
      <c r="M1158" s="8">
        <f t="shared" si="3"/>
        <v>6796.508212</v>
      </c>
      <c r="N1158" s="29">
        <f t="shared" si="14"/>
        <v>18.82540937</v>
      </c>
      <c r="O1158" s="9"/>
      <c r="P1158" s="10">
        <f t="shared" si="15"/>
        <v>21.74693157</v>
      </c>
      <c r="Q1158" s="10"/>
      <c r="R1158" s="31">
        <f t="shared" si="16"/>
        <v>0.02111004342</v>
      </c>
      <c r="S1158" s="7">
        <f t="shared" si="4"/>
        <v>0.9925509766</v>
      </c>
      <c r="T1158" s="7">
        <f t="shared" si="13"/>
        <v>11.81784217</v>
      </c>
      <c r="U1158" s="13">
        <f t="shared" si="5"/>
        <v>0.005859734625</v>
      </c>
      <c r="V1158" s="13">
        <f t="shared" si="6"/>
        <v>-0.008353375185</v>
      </c>
      <c r="W1158" s="13">
        <f t="shared" si="7"/>
        <v>0.01421310981</v>
      </c>
      <c r="X1158" s="13">
        <f t="shared" si="8"/>
        <v>0.002202457988</v>
      </c>
      <c r="Y1158" s="14"/>
      <c r="Z1158" s="30"/>
      <c r="AA1158" s="30"/>
    </row>
    <row r="1159" ht="12.75" customHeight="1">
      <c r="A1159" s="4">
        <v>1966.11</v>
      </c>
      <c r="B1159" s="5">
        <v>80.99</v>
      </c>
      <c r="C1159" s="6">
        <v>2.87667</v>
      </c>
      <c r="D1159" s="6">
        <f t="shared" si="9"/>
        <v>6.73667</v>
      </c>
      <c r="E1159" s="5">
        <v>5.53667</v>
      </c>
      <c r="F1159" s="5">
        <v>32.9</v>
      </c>
      <c r="G1159" s="6">
        <f t="shared" si="10"/>
        <v>1966.875</v>
      </c>
      <c r="H1159" s="7">
        <v>5.16</v>
      </c>
      <c r="I1159" s="6">
        <f t="shared" si="1"/>
        <v>750.0806383</v>
      </c>
      <c r="J1159" s="6">
        <f t="shared" si="2"/>
        <v>26.64198629</v>
      </c>
      <c r="K1159" s="8">
        <f t="shared" si="11"/>
        <v>99953.91839</v>
      </c>
      <c r="L1159" s="6">
        <f t="shared" si="12"/>
        <v>51.27730544</v>
      </c>
      <c r="M1159" s="8">
        <f t="shared" si="3"/>
        <v>6833.088793</v>
      </c>
      <c r="N1159" s="29">
        <f t="shared" si="14"/>
        <v>19.71125121</v>
      </c>
      <c r="O1159" s="9"/>
      <c r="P1159" s="10">
        <f t="shared" si="15"/>
        <v>22.76571918</v>
      </c>
      <c r="Q1159" s="10"/>
      <c r="R1159" s="31">
        <f t="shared" si="16"/>
        <v>0.01722279526</v>
      </c>
      <c r="S1159" s="7">
        <f t="shared" si="4"/>
        <v>1.029463526</v>
      </c>
      <c r="T1159" s="7">
        <f t="shared" si="13"/>
        <v>11.72981078</v>
      </c>
      <c r="U1159" s="13">
        <f t="shared" si="5"/>
        <v>0.0001293407918</v>
      </c>
      <c r="V1159" s="13">
        <f t="shared" si="6"/>
        <v>-0.006340798362</v>
      </c>
      <c r="W1159" s="13">
        <f t="shared" si="7"/>
        <v>0.006470139154</v>
      </c>
      <c r="X1159" s="13">
        <f t="shared" si="8"/>
        <v>0.0006541350203</v>
      </c>
      <c r="Y1159" s="14"/>
      <c r="Z1159" s="30"/>
      <c r="AA1159" s="30"/>
    </row>
    <row r="1160" ht="12.75" customHeight="1">
      <c r="A1160" s="4">
        <v>1966.12</v>
      </c>
      <c r="B1160" s="5">
        <v>81.33</v>
      </c>
      <c r="C1160" s="6">
        <v>2.87</v>
      </c>
      <c r="D1160" s="6">
        <f t="shared" si="9"/>
        <v>3.21</v>
      </c>
      <c r="E1160" s="5">
        <v>5.55</v>
      </c>
      <c r="F1160" s="5">
        <v>32.9</v>
      </c>
      <c r="G1160" s="6">
        <f t="shared" si="10"/>
        <v>1966.958333</v>
      </c>
      <c r="H1160" s="7">
        <v>4.84</v>
      </c>
      <c r="I1160" s="6">
        <f t="shared" si="1"/>
        <v>753.2295137</v>
      </c>
      <c r="J1160" s="6">
        <f t="shared" si="2"/>
        <v>26.58021277</v>
      </c>
      <c r="K1160" s="8">
        <f t="shared" si="11"/>
        <v>100668.6977</v>
      </c>
      <c r="L1160" s="6">
        <f t="shared" si="12"/>
        <v>51.40075988</v>
      </c>
      <c r="M1160" s="8">
        <f t="shared" si="3"/>
        <v>6869.682433</v>
      </c>
      <c r="N1160" s="29">
        <f t="shared" si="14"/>
        <v>19.73647375</v>
      </c>
      <c r="O1160" s="9"/>
      <c r="P1160" s="10">
        <f t="shared" si="15"/>
        <v>22.79021908</v>
      </c>
      <c r="Q1160" s="10"/>
      <c r="R1160" s="31">
        <f t="shared" si="16"/>
        <v>0.0199884848</v>
      </c>
      <c r="S1160" s="7">
        <f t="shared" si="4"/>
        <v>1.024724593</v>
      </c>
      <c r="T1160" s="7">
        <f t="shared" si="13"/>
        <v>12.07541237</v>
      </c>
      <c r="U1160" s="13">
        <f t="shared" si="5"/>
        <v>0.002798309145</v>
      </c>
      <c r="V1160" s="13">
        <f t="shared" si="6"/>
        <v>-0.006033027622</v>
      </c>
      <c r="W1160" s="13">
        <f t="shared" si="7"/>
        <v>0.008831336766</v>
      </c>
      <c r="X1160" s="13">
        <f t="shared" si="8"/>
        <v>-0.004281516387</v>
      </c>
      <c r="Y1160" s="14"/>
      <c r="Z1160" s="30"/>
      <c r="AA1160" s="30"/>
    </row>
    <row r="1161" ht="12.75" customHeight="1">
      <c r="A1161" s="4">
        <v>1967.01</v>
      </c>
      <c r="B1161" s="5">
        <v>84.45</v>
      </c>
      <c r="C1161" s="6">
        <v>2.88</v>
      </c>
      <c r="D1161" s="6">
        <f t="shared" si="9"/>
        <v>6</v>
      </c>
      <c r="E1161" s="5">
        <v>5.51667</v>
      </c>
      <c r="F1161" s="5">
        <v>32.9</v>
      </c>
      <c r="G1161" s="6">
        <f t="shared" si="10"/>
        <v>1967.041667</v>
      </c>
      <c r="H1161" s="7">
        <v>4.58</v>
      </c>
      <c r="I1161" s="6">
        <f t="shared" si="1"/>
        <v>782.125076</v>
      </c>
      <c r="J1161" s="6">
        <f t="shared" si="2"/>
        <v>26.67282675</v>
      </c>
      <c r="K1161" s="8">
        <f t="shared" si="11"/>
        <v>104827.6406</v>
      </c>
      <c r="L1161" s="6">
        <f t="shared" si="12"/>
        <v>51.09207748</v>
      </c>
      <c r="M1161" s="8">
        <f t="shared" si="3"/>
        <v>6847.833038</v>
      </c>
      <c r="N1161" s="29">
        <f t="shared" si="14"/>
        <v>20.43224213</v>
      </c>
      <c r="O1161" s="9"/>
      <c r="P1161" s="10">
        <f t="shared" si="15"/>
        <v>23.58698584</v>
      </c>
      <c r="Q1161" s="10"/>
      <c r="R1161" s="31">
        <f t="shared" si="16"/>
        <v>0.02086312731</v>
      </c>
      <c r="S1161" s="7">
        <f t="shared" si="4"/>
        <v>0.9998467335</v>
      </c>
      <c r="T1161" s="7">
        <f t="shared" si="13"/>
        <v>12.37397203</v>
      </c>
      <c r="U1161" s="13">
        <f t="shared" si="5"/>
        <v>-0.002300309963</v>
      </c>
      <c r="V1161" s="13">
        <f t="shared" si="6"/>
        <v>-0.01079743283</v>
      </c>
      <c r="W1161" s="13">
        <f t="shared" si="7"/>
        <v>0.008497122863</v>
      </c>
      <c r="X1161" s="13">
        <f t="shared" si="8"/>
        <v>-0.0006484521668</v>
      </c>
      <c r="Y1161" s="14"/>
      <c r="Z1161" s="30"/>
      <c r="AA1161" s="30"/>
    </row>
    <row r="1162" ht="12.75" customHeight="1">
      <c r="A1162" s="4">
        <v>1967.02</v>
      </c>
      <c r="B1162" s="5">
        <v>87.36</v>
      </c>
      <c r="C1162" s="6">
        <v>2.89</v>
      </c>
      <c r="D1162" s="6">
        <f t="shared" si="9"/>
        <v>5.8</v>
      </c>
      <c r="E1162" s="5">
        <v>5.48333</v>
      </c>
      <c r="F1162" s="5">
        <v>32.9</v>
      </c>
      <c r="G1162" s="6">
        <f t="shared" si="10"/>
        <v>1967.125</v>
      </c>
      <c r="H1162" s="7">
        <v>4.63</v>
      </c>
      <c r="I1162" s="6">
        <f t="shared" si="1"/>
        <v>809.0757447</v>
      </c>
      <c r="J1162" s="6">
        <f t="shared" si="2"/>
        <v>26.76544073</v>
      </c>
      <c r="K1162" s="8">
        <f t="shared" si="11"/>
        <v>108738.7646</v>
      </c>
      <c r="L1162" s="6">
        <f t="shared" si="12"/>
        <v>50.78330246</v>
      </c>
      <c r="M1162" s="8">
        <f t="shared" si="3"/>
        <v>6825.212113</v>
      </c>
      <c r="N1162" s="29">
        <f t="shared" si="14"/>
        <v>21.07444316</v>
      </c>
      <c r="O1162" s="9"/>
      <c r="P1162" s="10">
        <f t="shared" si="15"/>
        <v>24.32001954</v>
      </c>
      <c r="Q1162" s="10"/>
      <c r="R1162" s="31">
        <f t="shared" si="16"/>
        <v>0.01850370457</v>
      </c>
      <c r="S1162" s="7">
        <f t="shared" si="4"/>
        <v>1.011033914</v>
      </c>
      <c r="T1162" s="7">
        <f t="shared" si="13"/>
        <v>12.37207552</v>
      </c>
      <c r="U1162" s="13">
        <f t="shared" si="5"/>
        <v>-0.009335880523</v>
      </c>
      <c r="V1162" s="13">
        <f t="shared" si="6"/>
        <v>-0.01244711346</v>
      </c>
      <c r="W1162" s="13">
        <f t="shared" si="7"/>
        <v>0.003111232942</v>
      </c>
      <c r="X1162" s="13">
        <f t="shared" si="8"/>
        <v>-0.0009706436241</v>
      </c>
      <c r="Y1162" s="14"/>
      <c r="Z1162" s="30"/>
      <c r="AA1162" s="30"/>
    </row>
    <row r="1163" ht="12.75" customHeight="1">
      <c r="A1163" s="4">
        <v>1967.03</v>
      </c>
      <c r="B1163" s="5">
        <v>89.42</v>
      </c>
      <c r="C1163" s="6">
        <v>2.9</v>
      </c>
      <c r="D1163" s="6">
        <f t="shared" si="9"/>
        <v>4.96</v>
      </c>
      <c r="E1163" s="5">
        <v>5.45</v>
      </c>
      <c r="F1163" s="5">
        <v>33.0</v>
      </c>
      <c r="G1163" s="6">
        <f t="shared" si="10"/>
        <v>1967.208333</v>
      </c>
      <c r="H1163" s="7">
        <v>4.54</v>
      </c>
      <c r="I1163" s="6">
        <f t="shared" si="1"/>
        <v>825.6446667</v>
      </c>
      <c r="J1163" s="6">
        <f t="shared" si="2"/>
        <v>26.77666667</v>
      </c>
      <c r="K1163" s="8">
        <f t="shared" si="11"/>
        <v>111265.5028</v>
      </c>
      <c r="L1163" s="6">
        <f t="shared" si="12"/>
        <v>50.32166667</v>
      </c>
      <c r="M1163" s="8">
        <f t="shared" si="3"/>
        <v>6781.446995</v>
      </c>
      <c r="N1163" s="29">
        <f t="shared" si="14"/>
        <v>21.4438986</v>
      </c>
      <c r="O1163" s="9"/>
      <c r="P1163" s="10">
        <f t="shared" si="15"/>
        <v>24.73734558</v>
      </c>
      <c r="Q1163" s="10"/>
      <c r="R1163" s="31">
        <f t="shared" si="16"/>
        <v>0.01852832177</v>
      </c>
      <c r="S1163" s="7">
        <f t="shared" si="4"/>
        <v>0.9998060783</v>
      </c>
      <c r="T1163" s="7">
        <f t="shared" si="13"/>
        <v>12.47068313</v>
      </c>
      <c r="U1163" s="13">
        <f t="shared" si="5"/>
        <v>-0.01232512145</v>
      </c>
      <c r="V1163" s="13">
        <f t="shared" si="6"/>
        <v>-0.01377168176</v>
      </c>
      <c r="W1163" s="13">
        <f t="shared" si="7"/>
        <v>0.001446560312</v>
      </c>
      <c r="X1163" s="13">
        <f t="shared" si="8"/>
        <v>0.001265934435</v>
      </c>
      <c r="Y1163" s="14"/>
      <c r="Z1163" s="30"/>
      <c r="AA1163" s="30"/>
    </row>
    <row r="1164" ht="12.75" customHeight="1">
      <c r="A1164" s="4">
        <v>1967.04</v>
      </c>
      <c r="B1164" s="5">
        <v>90.96</v>
      </c>
      <c r="C1164" s="6">
        <v>2.9</v>
      </c>
      <c r="D1164" s="6">
        <f t="shared" si="9"/>
        <v>4.44</v>
      </c>
      <c r="E1164" s="5">
        <v>5.41</v>
      </c>
      <c r="F1164" s="5">
        <v>33.1</v>
      </c>
      <c r="G1164" s="6">
        <f t="shared" si="10"/>
        <v>1967.291667</v>
      </c>
      <c r="H1164" s="7">
        <v>4.59</v>
      </c>
      <c r="I1164" s="6">
        <f t="shared" si="1"/>
        <v>837.3266465</v>
      </c>
      <c r="J1164" s="6">
        <f t="shared" si="2"/>
        <v>26.69577039</v>
      </c>
      <c r="K1164" s="8">
        <f t="shared" si="11"/>
        <v>113139.5873</v>
      </c>
      <c r="L1164" s="6">
        <f t="shared" si="12"/>
        <v>49.80141994</v>
      </c>
      <c r="M1164" s="8">
        <f t="shared" si="3"/>
        <v>6729.168507</v>
      </c>
      <c r="N1164" s="29">
        <f t="shared" si="14"/>
        <v>21.68602557</v>
      </c>
      <c r="O1164" s="9"/>
      <c r="P1164" s="10">
        <f t="shared" si="15"/>
        <v>25.0072948</v>
      </c>
      <c r="Q1164" s="10"/>
      <c r="R1164" s="31">
        <f t="shared" si="16"/>
        <v>0.01745018532</v>
      </c>
      <c r="S1164" s="7">
        <f t="shared" si="4"/>
        <v>0.9833890104</v>
      </c>
      <c r="T1164" s="7">
        <f t="shared" si="13"/>
        <v>12.43059632</v>
      </c>
      <c r="U1164" s="13">
        <f t="shared" si="5"/>
        <v>-0.01597594933</v>
      </c>
      <c r="V1164" s="13">
        <f t="shared" si="6"/>
        <v>-0.0130506028</v>
      </c>
      <c r="W1164" s="13">
        <f t="shared" si="7"/>
        <v>-0.002925346526</v>
      </c>
      <c r="X1164" s="13">
        <f t="shared" si="8"/>
        <v>0.001661210664</v>
      </c>
      <c r="Y1164" s="14"/>
      <c r="Z1164" s="30"/>
      <c r="AA1164" s="30"/>
    </row>
    <row r="1165" ht="12.75" customHeight="1">
      <c r="A1165" s="4">
        <v>1967.05</v>
      </c>
      <c r="B1165" s="5">
        <v>92.59</v>
      </c>
      <c r="C1165" s="6">
        <v>2.9</v>
      </c>
      <c r="D1165" s="6">
        <f t="shared" si="9"/>
        <v>4.53</v>
      </c>
      <c r="E1165" s="5">
        <v>5.37</v>
      </c>
      <c r="F1165" s="5">
        <v>33.2</v>
      </c>
      <c r="G1165" s="6">
        <f t="shared" si="10"/>
        <v>1967.375</v>
      </c>
      <c r="H1165" s="7">
        <v>4.85</v>
      </c>
      <c r="I1165" s="6">
        <f t="shared" si="1"/>
        <v>849.764247</v>
      </c>
      <c r="J1165" s="6">
        <f t="shared" si="2"/>
        <v>26.61536145</v>
      </c>
      <c r="K1165" s="8">
        <f t="shared" si="11"/>
        <v>115119.8451</v>
      </c>
      <c r="L1165" s="6">
        <f t="shared" si="12"/>
        <v>49.28430723</v>
      </c>
      <c r="M1165" s="8">
        <f t="shared" si="3"/>
        <v>6676.677481</v>
      </c>
      <c r="N1165" s="29">
        <f t="shared" si="14"/>
        <v>21.94847739</v>
      </c>
      <c r="O1165" s="9"/>
      <c r="P1165" s="10">
        <f t="shared" si="15"/>
        <v>25.30012903</v>
      </c>
      <c r="Q1165" s="10"/>
      <c r="R1165" s="31">
        <f t="shared" si="16"/>
        <v>0.01424169866</v>
      </c>
      <c r="S1165" s="7">
        <f t="shared" si="4"/>
        <v>0.9907832879</v>
      </c>
      <c r="T1165" s="7">
        <f t="shared" si="13"/>
        <v>12.1872922</v>
      </c>
      <c r="U1165" s="13">
        <f t="shared" si="5"/>
        <v>-0.01810370995</v>
      </c>
      <c r="V1165" s="13">
        <f t="shared" si="6"/>
        <v>-0.01160589847</v>
      </c>
      <c r="W1165" s="13">
        <f t="shared" si="7"/>
        <v>-0.006497811481</v>
      </c>
      <c r="X1165" s="13">
        <f t="shared" si="8"/>
        <v>0.002802606719</v>
      </c>
      <c r="Y1165" s="14"/>
      <c r="Z1165" s="30"/>
      <c r="AA1165" s="30"/>
    </row>
    <row r="1166" ht="12.75" customHeight="1">
      <c r="A1166" s="4">
        <v>1967.06</v>
      </c>
      <c r="B1166" s="5">
        <v>91.43</v>
      </c>
      <c r="C1166" s="6">
        <v>2.9</v>
      </c>
      <c r="D1166" s="6">
        <f t="shared" si="9"/>
        <v>1.74</v>
      </c>
      <c r="E1166" s="5">
        <v>5.33</v>
      </c>
      <c r="F1166" s="5">
        <v>33.3</v>
      </c>
      <c r="G1166" s="6">
        <f t="shared" si="10"/>
        <v>1967.458333</v>
      </c>
      <c r="H1166" s="7">
        <v>5.02</v>
      </c>
      <c r="I1166" s="6">
        <f t="shared" si="1"/>
        <v>836.5982282</v>
      </c>
      <c r="J1166" s="6">
        <f t="shared" si="2"/>
        <v>26.53543544</v>
      </c>
      <c r="K1166" s="8">
        <f t="shared" si="11"/>
        <v>113635.778</v>
      </c>
      <c r="L1166" s="6">
        <f t="shared" si="12"/>
        <v>48.7703003</v>
      </c>
      <c r="M1166" s="8">
        <f t="shared" si="3"/>
        <v>6624.507239</v>
      </c>
      <c r="N1166" s="29">
        <f t="shared" si="14"/>
        <v>21.55209761</v>
      </c>
      <c r="O1166" s="9"/>
      <c r="P1166" s="10">
        <f t="shared" si="15"/>
        <v>24.83520793</v>
      </c>
      <c r="Q1166" s="10"/>
      <c r="R1166" s="31">
        <f t="shared" si="16"/>
        <v>0.01332293677</v>
      </c>
      <c r="S1166" s="7">
        <f t="shared" si="4"/>
        <v>0.9933342449</v>
      </c>
      <c r="T1166" s="7">
        <f t="shared" si="13"/>
        <v>12.03870428</v>
      </c>
      <c r="U1166" s="13">
        <f t="shared" si="5"/>
        <v>-0.01659351753</v>
      </c>
      <c r="V1166" s="13">
        <f t="shared" si="6"/>
        <v>-0.009192976988</v>
      </c>
      <c r="W1166" s="13">
        <f t="shared" si="7"/>
        <v>-0.007400540539</v>
      </c>
      <c r="X1166" s="13">
        <f t="shared" si="8"/>
        <v>0.0009239244185</v>
      </c>
      <c r="Y1166" s="14"/>
      <c r="Z1166" s="30"/>
      <c r="AA1166" s="30"/>
    </row>
    <row r="1167" ht="12.75" customHeight="1">
      <c r="A1167" s="4">
        <v>1967.07</v>
      </c>
      <c r="B1167" s="5">
        <v>93.01</v>
      </c>
      <c r="C1167" s="6">
        <v>2.90667</v>
      </c>
      <c r="D1167" s="6">
        <f t="shared" si="9"/>
        <v>4.48667</v>
      </c>
      <c r="E1167" s="5">
        <v>5.32</v>
      </c>
      <c r="F1167" s="5">
        <v>33.4</v>
      </c>
      <c r="G1167" s="6">
        <f t="shared" si="10"/>
        <v>1967.541667</v>
      </c>
      <c r="H1167" s="7">
        <v>5.16</v>
      </c>
      <c r="I1167" s="6">
        <f t="shared" si="1"/>
        <v>848.5073952</v>
      </c>
      <c r="J1167" s="6">
        <f t="shared" si="2"/>
        <v>26.5168368</v>
      </c>
      <c r="K1167" s="8">
        <f t="shared" si="11"/>
        <v>115553.5595</v>
      </c>
      <c r="L1167" s="6">
        <f t="shared" si="12"/>
        <v>48.53305389</v>
      </c>
      <c r="M1167" s="8">
        <f t="shared" si="3"/>
        <v>6609.449914</v>
      </c>
      <c r="N1167" s="29">
        <f t="shared" si="14"/>
        <v>21.80419625</v>
      </c>
      <c r="O1167" s="9"/>
      <c r="P1167" s="10">
        <f t="shared" si="15"/>
        <v>25.11740069</v>
      </c>
      <c r="Q1167" s="10"/>
      <c r="R1167" s="31">
        <f t="shared" si="16"/>
        <v>0.01097017512</v>
      </c>
      <c r="S1167" s="7">
        <f t="shared" si="4"/>
        <v>0.9950514749</v>
      </c>
      <c r="T1167" s="7">
        <f t="shared" si="13"/>
        <v>11.92265346</v>
      </c>
      <c r="U1167" s="13">
        <f t="shared" si="5"/>
        <v>-0.01746682517</v>
      </c>
      <c r="V1167" s="13">
        <f t="shared" si="6"/>
        <v>-0.008469095053</v>
      </c>
      <c r="W1167" s="13">
        <f t="shared" si="7"/>
        <v>-0.008997730117</v>
      </c>
      <c r="X1167" s="13">
        <f t="shared" si="8"/>
        <v>0.000616226351</v>
      </c>
      <c r="Y1167" s="14"/>
      <c r="Z1167" s="30"/>
      <c r="AA1167" s="30"/>
    </row>
    <row r="1168" ht="12.75" customHeight="1">
      <c r="A1168" s="4">
        <v>1967.08</v>
      </c>
      <c r="B1168" s="5">
        <v>94.49</v>
      </c>
      <c r="C1168" s="6">
        <v>2.91333</v>
      </c>
      <c r="D1168" s="6">
        <f t="shared" si="9"/>
        <v>4.39333</v>
      </c>
      <c r="E1168" s="5">
        <v>5.31</v>
      </c>
      <c r="F1168" s="5">
        <v>33.5</v>
      </c>
      <c r="G1168" s="6">
        <f t="shared" si="10"/>
        <v>1967.625</v>
      </c>
      <c r="H1168" s="7">
        <v>5.28</v>
      </c>
      <c r="I1168" s="6">
        <f t="shared" si="1"/>
        <v>859.4359104</v>
      </c>
      <c r="J1168" s="6">
        <f t="shared" si="2"/>
        <v>26.49825824</v>
      </c>
      <c r="K1168" s="8">
        <f t="shared" si="11"/>
        <v>117342.5749</v>
      </c>
      <c r="L1168" s="6">
        <f t="shared" si="12"/>
        <v>48.29722388</v>
      </c>
      <c r="M1168" s="8">
        <f t="shared" si="3"/>
        <v>6594.232966</v>
      </c>
      <c r="N1168" s="29">
        <f t="shared" si="14"/>
        <v>22.03062705</v>
      </c>
      <c r="O1168" s="9"/>
      <c r="P1168" s="10">
        <f t="shared" si="15"/>
        <v>25.36952475</v>
      </c>
      <c r="Q1168" s="10"/>
      <c r="R1168" s="31">
        <f t="shared" si="16"/>
        <v>0.009602792002</v>
      </c>
      <c r="S1168" s="7">
        <f t="shared" si="4"/>
        <v>1.002859981</v>
      </c>
      <c r="T1168" s="7">
        <f t="shared" si="13"/>
        <v>11.82824001</v>
      </c>
      <c r="U1168" s="13">
        <f t="shared" si="5"/>
        <v>-0.02135020556</v>
      </c>
      <c r="V1168" s="13">
        <f t="shared" si="6"/>
        <v>-0.007886242829</v>
      </c>
      <c r="W1168" s="13">
        <f t="shared" si="7"/>
        <v>-0.01346396273</v>
      </c>
      <c r="X1168" s="13">
        <f t="shared" si="8"/>
        <v>0.000747797971</v>
      </c>
      <c r="Y1168" s="14"/>
      <c r="Z1168" s="30"/>
      <c r="AA1168" s="30"/>
    </row>
    <row r="1169" ht="12.75" customHeight="1">
      <c r="A1169" s="4">
        <v>1967.09</v>
      </c>
      <c r="B1169" s="5">
        <v>95.81</v>
      </c>
      <c r="C1169" s="6">
        <v>2.92</v>
      </c>
      <c r="D1169" s="6">
        <f t="shared" si="9"/>
        <v>4.24</v>
      </c>
      <c r="E1169" s="5">
        <v>5.3</v>
      </c>
      <c r="F1169" s="5">
        <v>33.6</v>
      </c>
      <c r="G1169" s="6">
        <f t="shared" si="10"/>
        <v>1967.708333</v>
      </c>
      <c r="H1169" s="7">
        <v>5.3</v>
      </c>
      <c r="I1169" s="6">
        <f t="shared" si="1"/>
        <v>868.8484226</v>
      </c>
      <c r="J1169" s="6">
        <f t="shared" si="2"/>
        <v>26.47988095</v>
      </c>
      <c r="K1169" s="8">
        <f t="shared" si="11"/>
        <v>118928.9913</v>
      </c>
      <c r="L1169" s="6">
        <f t="shared" si="12"/>
        <v>48.06279762</v>
      </c>
      <c r="M1169" s="8">
        <f t="shared" si="3"/>
        <v>6578.892119</v>
      </c>
      <c r="N1169" s="29">
        <f t="shared" si="14"/>
        <v>22.21914549</v>
      </c>
      <c r="O1169" s="9"/>
      <c r="P1169" s="10">
        <f t="shared" si="15"/>
        <v>25.57742871</v>
      </c>
      <c r="Q1169" s="10"/>
      <c r="R1169" s="31">
        <f t="shared" si="16"/>
        <v>0.009320847324</v>
      </c>
      <c r="S1169" s="7">
        <f t="shared" si="4"/>
        <v>0.990669324</v>
      </c>
      <c r="T1169" s="7">
        <f t="shared" si="13"/>
        <v>11.82676478</v>
      </c>
      <c r="U1169" s="13">
        <f t="shared" si="5"/>
        <v>-0.02413287879</v>
      </c>
      <c r="V1169" s="13">
        <f t="shared" si="6"/>
        <v>-0.007172342047</v>
      </c>
      <c r="W1169" s="13">
        <f t="shared" si="7"/>
        <v>-0.01696053675</v>
      </c>
      <c r="X1169" s="13">
        <f t="shared" si="8"/>
        <v>0.0002916031084</v>
      </c>
      <c r="Y1169" s="14"/>
      <c r="Z1169" s="30"/>
      <c r="AA1169" s="30"/>
    </row>
    <row r="1170" ht="12.75" customHeight="1">
      <c r="A1170" s="4">
        <v>1967.1</v>
      </c>
      <c r="B1170" s="5">
        <v>95.66</v>
      </c>
      <c r="C1170" s="6">
        <v>2.92</v>
      </c>
      <c r="D1170" s="6">
        <f t="shared" si="9"/>
        <v>2.77</v>
      </c>
      <c r="E1170" s="5">
        <v>5.31</v>
      </c>
      <c r="F1170" s="5">
        <v>33.7</v>
      </c>
      <c r="G1170" s="6">
        <f t="shared" si="10"/>
        <v>1967.791667</v>
      </c>
      <c r="H1170" s="7">
        <v>5.48</v>
      </c>
      <c r="I1170" s="6">
        <f t="shared" si="1"/>
        <v>864.9140059</v>
      </c>
      <c r="J1170" s="6">
        <f t="shared" si="2"/>
        <v>26.40130564</v>
      </c>
      <c r="K1170" s="8">
        <f t="shared" si="11"/>
        <v>118691.5972</v>
      </c>
      <c r="L1170" s="6">
        <f t="shared" si="12"/>
        <v>48.01059347</v>
      </c>
      <c r="M1170" s="8">
        <f t="shared" si="3"/>
        <v>6588.463111</v>
      </c>
      <c r="N1170" s="29">
        <f t="shared" si="14"/>
        <v>22.06819919</v>
      </c>
      <c r="O1170" s="9"/>
      <c r="P1170" s="10">
        <f t="shared" si="15"/>
        <v>25.39502306</v>
      </c>
      <c r="Q1170" s="10"/>
      <c r="R1170" s="31">
        <f t="shared" si="16"/>
        <v>0.008131057034</v>
      </c>
      <c r="S1170" s="7">
        <f t="shared" si="4"/>
        <v>0.9841958999</v>
      </c>
      <c r="T1170" s="7">
        <f t="shared" si="13"/>
        <v>11.68164627</v>
      </c>
      <c r="U1170" s="13">
        <f t="shared" si="5"/>
        <v>-0.0264164141</v>
      </c>
      <c r="V1170" s="13">
        <f t="shared" si="6"/>
        <v>-0.006910663624</v>
      </c>
      <c r="W1170" s="13">
        <f t="shared" si="7"/>
        <v>-0.01950575048</v>
      </c>
      <c r="X1170" s="13">
        <f t="shared" si="8"/>
        <v>0.001803707203</v>
      </c>
      <c r="Y1170" s="14"/>
      <c r="Z1170" s="30"/>
      <c r="AA1170" s="30"/>
    </row>
    <row r="1171" ht="12.75" customHeight="1">
      <c r="A1171" s="4">
        <v>1967.11</v>
      </c>
      <c r="B1171" s="5">
        <v>92.66</v>
      </c>
      <c r="C1171" s="6">
        <v>2.92</v>
      </c>
      <c r="D1171" s="6">
        <f t="shared" si="9"/>
        <v>-0.08</v>
      </c>
      <c r="E1171" s="5">
        <v>5.32</v>
      </c>
      <c r="F1171" s="5">
        <v>33.8</v>
      </c>
      <c r="G1171" s="6">
        <f t="shared" si="10"/>
        <v>1967.875</v>
      </c>
      <c r="H1171" s="7">
        <v>5.75</v>
      </c>
      <c r="I1171" s="6">
        <f t="shared" si="1"/>
        <v>835.3107101</v>
      </c>
      <c r="J1171" s="6">
        <f t="shared" si="2"/>
        <v>26.32319527</v>
      </c>
      <c r="K1171" s="8">
        <f t="shared" si="11"/>
        <v>114930.1821</v>
      </c>
      <c r="L1171" s="6">
        <f t="shared" si="12"/>
        <v>47.95869822</v>
      </c>
      <c r="M1171" s="8">
        <f t="shared" si="3"/>
        <v>6598.624743</v>
      </c>
      <c r="N1171" s="29">
        <f t="shared" si="14"/>
        <v>21.26310297</v>
      </c>
      <c r="O1171" s="9"/>
      <c r="P1171" s="10">
        <f t="shared" si="15"/>
        <v>24.46296536</v>
      </c>
      <c r="Q1171" s="10"/>
      <c r="R1171" s="31">
        <f t="shared" si="16"/>
        <v>0.007089377826</v>
      </c>
      <c r="S1171" s="7">
        <f t="shared" si="4"/>
        <v>1.008572553</v>
      </c>
      <c r="T1171" s="7">
        <f t="shared" si="13"/>
        <v>11.46301348</v>
      </c>
      <c r="U1171" s="13">
        <f t="shared" si="5"/>
        <v>-0.02279195982</v>
      </c>
      <c r="V1171" s="13">
        <f t="shared" si="6"/>
        <v>-0.005307967462</v>
      </c>
      <c r="W1171" s="13">
        <f t="shared" si="7"/>
        <v>-0.01748399235</v>
      </c>
      <c r="X1171" s="13">
        <f t="shared" si="8"/>
        <v>-0.000983107447</v>
      </c>
      <c r="Y1171" s="14"/>
      <c r="Z1171" s="30"/>
      <c r="AA1171" s="30"/>
    </row>
    <row r="1172" ht="12.75" customHeight="1">
      <c r="A1172" s="4">
        <v>1967.12</v>
      </c>
      <c r="B1172" s="5">
        <v>95.3</v>
      </c>
      <c r="C1172" s="6">
        <v>2.92</v>
      </c>
      <c r="D1172" s="6">
        <f t="shared" si="9"/>
        <v>5.56</v>
      </c>
      <c r="E1172" s="5">
        <v>5.33</v>
      </c>
      <c r="F1172" s="5">
        <v>33.9</v>
      </c>
      <c r="G1172" s="6">
        <f t="shared" si="10"/>
        <v>1967.958333</v>
      </c>
      <c r="H1172" s="7">
        <v>5.7</v>
      </c>
      <c r="I1172" s="6">
        <f t="shared" si="1"/>
        <v>856.5755162</v>
      </c>
      <c r="J1172" s="6">
        <f t="shared" si="2"/>
        <v>26.24554572</v>
      </c>
      <c r="K1172" s="8">
        <f t="shared" si="11"/>
        <v>118156.9277</v>
      </c>
      <c r="L1172" s="6">
        <f t="shared" si="12"/>
        <v>47.90710914</v>
      </c>
      <c r="M1172" s="8">
        <f t="shared" si="3"/>
        <v>6608.357025</v>
      </c>
      <c r="N1172" s="29">
        <f t="shared" si="14"/>
        <v>21.75159781</v>
      </c>
      <c r="O1172" s="9"/>
      <c r="P1172" s="10">
        <f t="shared" si="15"/>
        <v>25.01828402</v>
      </c>
      <c r="Q1172" s="10"/>
      <c r="R1172" s="31">
        <f t="shared" si="16"/>
        <v>0.006833840589</v>
      </c>
      <c r="S1172" s="7">
        <f t="shared" si="4"/>
        <v>1.017704218</v>
      </c>
      <c r="T1172" s="7">
        <f t="shared" si="13"/>
        <v>11.5271767</v>
      </c>
      <c r="U1172" s="13">
        <f t="shared" si="5"/>
        <v>-0.02588151249</v>
      </c>
      <c r="V1172" s="13">
        <f t="shared" si="6"/>
        <v>-0.006312845253</v>
      </c>
      <c r="W1172" s="13">
        <f t="shared" si="7"/>
        <v>-0.01956866724</v>
      </c>
      <c r="X1172" s="13">
        <f t="shared" si="8"/>
        <v>-0.002964576682</v>
      </c>
      <c r="Y1172" s="14"/>
      <c r="Z1172" s="30"/>
      <c r="AA1172" s="30"/>
    </row>
    <row r="1173" ht="12.75" customHeight="1">
      <c r="A1173" s="4">
        <v>1968.01</v>
      </c>
      <c r="B1173" s="5">
        <v>95.04</v>
      </c>
      <c r="C1173" s="6">
        <v>2.93</v>
      </c>
      <c r="D1173" s="6">
        <f t="shared" si="9"/>
        <v>2.67</v>
      </c>
      <c r="E1173" s="5">
        <v>5.36667</v>
      </c>
      <c r="F1173" s="5">
        <v>34.1</v>
      </c>
      <c r="G1173" s="6">
        <f t="shared" si="10"/>
        <v>1968.041667</v>
      </c>
      <c r="H1173" s="7">
        <v>5.53</v>
      </c>
      <c r="I1173" s="6">
        <f t="shared" si="1"/>
        <v>849.2283871</v>
      </c>
      <c r="J1173" s="6">
        <f t="shared" si="2"/>
        <v>26.18096774</v>
      </c>
      <c r="K1173" s="8">
        <f t="shared" si="11"/>
        <v>117444.4095</v>
      </c>
      <c r="L1173" s="6">
        <f t="shared" si="12"/>
        <v>47.95379323</v>
      </c>
      <c r="M1173" s="8">
        <f t="shared" si="3"/>
        <v>6631.790709</v>
      </c>
      <c r="N1173" s="29">
        <f t="shared" si="14"/>
        <v>21.5115359</v>
      </c>
      <c r="O1173" s="9"/>
      <c r="P1173" s="10">
        <f t="shared" si="15"/>
        <v>24.73668299</v>
      </c>
      <c r="Q1173" s="10"/>
      <c r="R1173" s="31">
        <f t="shared" si="16"/>
        <v>0.00893135054</v>
      </c>
      <c r="S1173" s="7">
        <f t="shared" si="4"/>
        <v>1.002325398</v>
      </c>
      <c r="T1173" s="7">
        <f t="shared" si="13"/>
        <v>11.66245132</v>
      </c>
      <c r="U1173" s="13">
        <f t="shared" si="5"/>
        <v>-0.02926786698</v>
      </c>
      <c r="V1173" s="13">
        <f t="shared" si="6"/>
        <v>-0.009312027074</v>
      </c>
      <c r="W1173" s="13">
        <f t="shared" si="7"/>
        <v>-0.0199558399</v>
      </c>
      <c r="X1173" s="13">
        <f t="shared" si="8"/>
        <v>-0.00004665195848</v>
      </c>
      <c r="Y1173" s="14"/>
      <c r="Z1173" s="30"/>
      <c r="AA1173" s="30"/>
    </row>
    <row r="1174" ht="12.75" customHeight="1">
      <c r="A1174" s="4">
        <v>1968.02</v>
      </c>
      <c r="B1174" s="5">
        <v>90.75</v>
      </c>
      <c r="C1174" s="6">
        <v>2.94</v>
      </c>
      <c r="D1174" s="6">
        <f t="shared" si="9"/>
        <v>-1.35</v>
      </c>
      <c r="E1174" s="5">
        <v>5.40333</v>
      </c>
      <c r="F1174" s="5">
        <v>34.2</v>
      </c>
      <c r="G1174" s="6">
        <f t="shared" si="10"/>
        <v>1968.125</v>
      </c>
      <c r="H1174" s="7">
        <v>5.56</v>
      </c>
      <c r="I1174" s="6">
        <f t="shared" si="1"/>
        <v>808.5241228</v>
      </c>
      <c r="J1174" s="6">
        <f t="shared" si="2"/>
        <v>26.19350877</v>
      </c>
      <c r="K1174" s="8">
        <f t="shared" si="11"/>
        <v>112117.0658</v>
      </c>
      <c r="L1174" s="6">
        <f t="shared" si="12"/>
        <v>48.14019447</v>
      </c>
      <c r="M1174" s="8">
        <f t="shared" si="3"/>
        <v>6675.542754</v>
      </c>
      <c r="N1174" s="29">
        <f t="shared" si="14"/>
        <v>20.42499238</v>
      </c>
      <c r="O1174" s="9"/>
      <c r="P1174" s="10">
        <f t="shared" si="15"/>
        <v>23.48629007</v>
      </c>
      <c r="Q1174" s="10"/>
      <c r="R1174" s="31">
        <f t="shared" si="16"/>
        <v>0.01140235753</v>
      </c>
      <c r="S1174" s="7">
        <f t="shared" si="4"/>
        <v>0.9910466943</v>
      </c>
      <c r="T1174" s="7">
        <f t="shared" si="13"/>
        <v>11.65539113</v>
      </c>
      <c r="U1174" s="13">
        <f t="shared" si="5"/>
        <v>-0.02632063769</v>
      </c>
      <c r="V1174" s="13">
        <f t="shared" si="6"/>
        <v>-0.009700090477</v>
      </c>
      <c r="W1174" s="13">
        <f t="shared" si="7"/>
        <v>-0.01662054722</v>
      </c>
      <c r="X1174" s="13">
        <f t="shared" si="8"/>
        <v>0.001499663008</v>
      </c>
      <c r="Y1174" s="14"/>
      <c r="Z1174" s="30"/>
      <c r="AA1174" s="30"/>
    </row>
    <row r="1175" ht="12.75" customHeight="1">
      <c r="A1175" s="4">
        <v>1968.03</v>
      </c>
      <c r="B1175" s="5">
        <v>89.09</v>
      </c>
      <c r="C1175" s="6">
        <v>2.95</v>
      </c>
      <c r="D1175" s="6">
        <f t="shared" si="9"/>
        <v>1.29</v>
      </c>
      <c r="E1175" s="5">
        <v>5.44</v>
      </c>
      <c r="F1175" s="5">
        <v>34.3</v>
      </c>
      <c r="G1175" s="6">
        <f t="shared" si="10"/>
        <v>1968.208333</v>
      </c>
      <c r="H1175" s="7">
        <v>5.74</v>
      </c>
      <c r="I1175" s="6">
        <f t="shared" si="1"/>
        <v>791.4204956</v>
      </c>
      <c r="J1175" s="6">
        <f t="shared" si="2"/>
        <v>26.20597668</v>
      </c>
      <c r="K1175" s="8">
        <f t="shared" si="11"/>
        <v>110048.1557</v>
      </c>
      <c r="L1175" s="6">
        <f t="shared" si="12"/>
        <v>48.32559767</v>
      </c>
      <c r="M1175" s="8">
        <f t="shared" si="3"/>
        <v>6719.743706</v>
      </c>
      <c r="N1175" s="29">
        <f t="shared" si="14"/>
        <v>19.93471131</v>
      </c>
      <c r="O1175" s="9"/>
      <c r="P1175" s="10">
        <f t="shared" si="15"/>
        <v>22.92379026</v>
      </c>
      <c r="Q1175" s="10"/>
      <c r="R1175" s="31">
        <f t="shared" si="16"/>
        <v>0.01039436932</v>
      </c>
      <c r="S1175" s="7">
        <f t="shared" si="4"/>
        <v>1.01236563</v>
      </c>
      <c r="T1175" s="7">
        <f t="shared" si="13"/>
        <v>11.51736036</v>
      </c>
      <c r="U1175" s="13">
        <f t="shared" si="5"/>
        <v>-0.02501489499</v>
      </c>
      <c r="V1175" s="13">
        <f t="shared" si="6"/>
        <v>-0.008710543412</v>
      </c>
      <c r="W1175" s="13">
        <f t="shared" si="7"/>
        <v>-0.01630435158</v>
      </c>
      <c r="X1175" s="13">
        <f t="shared" si="8"/>
        <v>-0.001304706362</v>
      </c>
      <c r="Y1175" s="14"/>
      <c r="Z1175" s="30"/>
      <c r="AA1175" s="30"/>
    </row>
    <row r="1176" ht="12.75" customHeight="1">
      <c r="A1176" s="4">
        <v>1968.04</v>
      </c>
      <c r="B1176" s="5">
        <v>95.67</v>
      </c>
      <c r="C1176" s="6">
        <v>2.96333</v>
      </c>
      <c r="D1176" s="6">
        <f t="shared" si="9"/>
        <v>9.54333</v>
      </c>
      <c r="E1176" s="5">
        <v>5.48333</v>
      </c>
      <c r="F1176" s="5">
        <v>34.4</v>
      </c>
      <c r="G1176" s="6">
        <f t="shared" si="10"/>
        <v>1968.291667</v>
      </c>
      <c r="H1176" s="7">
        <v>5.64</v>
      </c>
      <c r="I1176" s="6">
        <f t="shared" si="1"/>
        <v>847.4025872</v>
      </c>
      <c r="J1176" s="6">
        <f t="shared" si="2"/>
        <v>26.24786776</v>
      </c>
      <c r="K1176" s="8">
        <f t="shared" si="11"/>
        <v>118136.6961</v>
      </c>
      <c r="L1176" s="6">
        <f t="shared" si="12"/>
        <v>48.56891427</v>
      </c>
      <c r="M1176" s="8">
        <f t="shared" si="3"/>
        <v>6771.009616</v>
      </c>
      <c r="N1176" s="29">
        <f t="shared" si="14"/>
        <v>21.27735602</v>
      </c>
      <c r="O1176" s="9"/>
      <c r="P1176" s="10">
        <f t="shared" si="15"/>
        <v>24.4658073</v>
      </c>
      <c r="Q1176" s="10"/>
      <c r="R1176" s="31">
        <f t="shared" si="16"/>
        <v>0.008172456939</v>
      </c>
      <c r="S1176" s="7">
        <f t="shared" si="4"/>
        <v>0.9874406984</v>
      </c>
      <c r="T1176" s="7">
        <f t="shared" si="13"/>
        <v>11.62588507</v>
      </c>
      <c r="U1176" s="13">
        <f t="shared" si="5"/>
        <v>-0.02808877774</v>
      </c>
      <c r="V1176" s="13">
        <f t="shared" si="6"/>
        <v>-0.01049324685</v>
      </c>
      <c r="W1176" s="13">
        <f t="shared" si="7"/>
        <v>-0.01759553089</v>
      </c>
      <c r="X1176" s="13">
        <f t="shared" si="8"/>
        <v>0.0005952683332</v>
      </c>
      <c r="Y1176" s="14"/>
      <c r="Z1176" s="30"/>
      <c r="AA1176" s="30"/>
    </row>
    <row r="1177" ht="12.75" customHeight="1">
      <c r="A1177" s="4">
        <v>1968.05</v>
      </c>
      <c r="B1177" s="5">
        <v>97.87</v>
      </c>
      <c r="C1177" s="6">
        <v>2.97667</v>
      </c>
      <c r="D1177" s="6">
        <f t="shared" si="9"/>
        <v>5.17667</v>
      </c>
      <c r="E1177" s="5">
        <v>5.52667</v>
      </c>
      <c r="F1177" s="5">
        <v>34.5</v>
      </c>
      <c r="G1177" s="6">
        <f t="shared" si="10"/>
        <v>1968.375</v>
      </c>
      <c r="H1177" s="7">
        <v>5.87</v>
      </c>
      <c r="I1177" s="6">
        <f t="shared" si="1"/>
        <v>864.3764928</v>
      </c>
      <c r="J1177" s="6">
        <f t="shared" si="2"/>
        <v>26.28960432</v>
      </c>
      <c r="K1177" s="8">
        <f t="shared" si="11"/>
        <v>120808.4546</v>
      </c>
      <c r="L1177" s="6">
        <f t="shared" si="12"/>
        <v>48.81090867</v>
      </c>
      <c r="M1177" s="8">
        <f t="shared" si="3"/>
        <v>6821.99307</v>
      </c>
      <c r="N1177" s="29">
        <f t="shared" si="14"/>
        <v>21.63022714</v>
      </c>
      <c r="O1177" s="9"/>
      <c r="P1177" s="10">
        <f t="shared" si="15"/>
        <v>24.86931375</v>
      </c>
      <c r="Q1177" s="10"/>
      <c r="R1177" s="31">
        <f t="shared" si="16"/>
        <v>0.005401156083</v>
      </c>
      <c r="S1177" s="7">
        <f t="shared" si="4"/>
        <v>1.016224089</v>
      </c>
      <c r="T1177" s="7">
        <f t="shared" si="13"/>
        <v>11.44659708</v>
      </c>
      <c r="U1177" s="13">
        <f t="shared" si="5"/>
        <v>-0.02595764649</v>
      </c>
      <c r="V1177" s="13">
        <f t="shared" si="6"/>
        <v>-0.01054194823</v>
      </c>
      <c r="W1177" s="13">
        <f t="shared" si="7"/>
        <v>-0.01541569827</v>
      </c>
      <c r="X1177" s="13">
        <f t="shared" si="8"/>
        <v>-0.001648867143</v>
      </c>
      <c r="Y1177" s="14"/>
      <c r="Z1177" s="30"/>
      <c r="AA1177" s="30"/>
    </row>
    <row r="1178" ht="12.75" customHeight="1">
      <c r="A1178" s="4">
        <v>1968.06</v>
      </c>
      <c r="B1178" s="5">
        <v>100.5</v>
      </c>
      <c r="C1178" s="6">
        <v>2.99</v>
      </c>
      <c r="D1178" s="6">
        <f t="shared" si="9"/>
        <v>5.62</v>
      </c>
      <c r="E1178" s="5">
        <v>5.57</v>
      </c>
      <c r="F1178" s="5">
        <v>34.7</v>
      </c>
      <c r="G1178" s="6">
        <f t="shared" si="10"/>
        <v>1968.458333</v>
      </c>
      <c r="H1178" s="7">
        <v>5.72</v>
      </c>
      <c r="I1178" s="6">
        <f t="shared" si="1"/>
        <v>882.4884726</v>
      </c>
      <c r="J1178" s="6">
        <f t="shared" si="2"/>
        <v>26.25512968</v>
      </c>
      <c r="K1178" s="8">
        <f t="shared" si="11"/>
        <v>123645.6447</v>
      </c>
      <c r="L1178" s="6">
        <f t="shared" si="12"/>
        <v>48.91005764</v>
      </c>
      <c r="M1178" s="8">
        <f t="shared" si="3"/>
        <v>6852.798418</v>
      </c>
      <c r="N1178" s="29">
        <f t="shared" si="14"/>
        <v>22.00462343</v>
      </c>
      <c r="O1178" s="9"/>
      <c r="P1178" s="10">
        <f t="shared" si="15"/>
        <v>25.29690302</v>
      </c>
      <c r="Q1178" s="10"/>
      <c r="R1178" s="31">
        <f t="shared" si="16"/>
        <v>0.00670308705</v>
      </c>
      <c r="S1178" s="7">
        <f t="shared" si="4"/>
        <v>1.02155375</v>
      </c>
      <c r="T1178" s="7">
        <f t="shared" si="13"/>
        <v>11.56526268</v>
      </c>
      <c r="U1178" s="13">
        <f t="shared" si="5"/>
        <v>-0.02860962052</v>
      </c>
      <c r="V1178" s="13">
        <f t="shared" si="6"/>
        <v>-0.01266859356</v>
      </c>
      <c r="W1178" s="13">
        <f t="shared" si="7"/>
        <v>-0.01594102697</v>
      </c>
      <c r="X1178" s="13">
        <f t="shared" si="8"/>
        <v>-0.002621444533</v>
      </c>
      <c r="Y1178" s="14"/>
      <c r="Z1178" s="30"/>
      <c r="AA1178" s="30"/>
    </row>
    <row r="1179" ht="12.75" customHeight="1">
      <c r="A1179" s="4">
        <v>1968.07</v>
      </c>
      <c r="B1179" s="5">
        <v>100.3</v>
      </c>
      <c r="C1179" s="6">
        <v>3.00333</v>
      </c>
      <c r="D1179" s="6">
        <f t="shared" si="9"/>
        <v>2.80333</v>
      </c>
      <c r="E1179" s="5">
        <v>5.6</v>
      </c>
      <c r="F1179" s="5">
        <v>34.9</v>
      </c>
      <c r="G1179" s="6">
        <f t="shared" si="10"/>
        <v>1968.541667</v>
      </c>
      <c r="H1179" s="7">
        <v>5.5</v>
      </c>
      <c r="I1179" s="6">
        <f t="shared" si="1"/>
        <v>875.6851003</v>
      </c>
      <c r="J1179" s="6">
        <f t="shared" si="2"/>
        <v>26.22105017</v>
      </c>
      <c r="K1179" s="8">
        <f t="shared" si="11"/>
        <v>122998.5759</v>
      </c>
      <c r="L1179" s="6">
        <f t="shared" si="12"/>
        <v>48.89169054</v>
      </c>
      <c r="M1179" s="8">
        <f t="shared" si="3"/>
        <v>6867.318293</v>
      </c>
      <c r="N1179" s="29">
        <f t="shared" si="14"/>
        <v>21.75353742</v>
      </c>
      <c r="O1179" s="9"/>
      <c r="P1179" s="10">
        <f t="shared" si="15"/>
        <v>25.00671468</v>
      </c>
      <c r="Q1179" s="10"/>
      <c r="R1179" s="31">
        <f t="shared" si="16"/>
        <v>0.009661176933</v>
      </c>
      <c r="S1179" s="7">
        <f t="shared" si="4"/>
        <v>1.010709915</v>
      </c>
      <c r="T1179" s="7">
        <f t="shared" si="13"/>
        <v>11.74683237</v>
      </c>
      <c r="U1179" s="13">
        <f t="shared" si="5"/>
        <v>-0.02889946511</v>
      </c>
      <c r="V1179" s="13">
        <f t="shared" si="6"/>
        <v>-0.01544315481</v>
      </c>
      <c r="W1179" s="13">
        <f t="shared" si="7"/>
        <v>-0.0134563103</v>
      </c>
      <c r="X1179" s="13">
        <f t="shared" si="8"/>
        <v>0.001173757211</v>
      </c>
      <c r="Y1179" s="14"/>
      <c r="Z1179" s="30"/>
      <c r="AA1179" s="30"/>
    </row>
    <row r="1180" ht="12.75" customHeight="1">
      <c r="A1180" s="4">
        <v>1968.08</v>
      </c>
      <c r="B1180" s="5">
        <v>98.11</v>
      </c>
      <c r="C1180" s="6">
        <v>3.01667</v>
      </c>
      <c r="D1180" s="6">
        <f t="shared" si="9"/>
        <v>0.82667</v>
      </c>
      <c r="E1180" s="5">
        <v>5.63</v>
      </c>
      <c r="F1180" s="5">
        <v>35.0</v>
      </c>
      <c r="G1180" s="6">
        <f t="shared" si="10"/>
        <v>1968.625</v>
      </c>
      <c r="H1180" s="7">
        <v>5.42</v>
      </c>
      <c r="I1180" s="6">
        <f t="shared" si="1"/>
        <v>854.1176286</v>
      </c>
      <c r="J1180" s="6">
        <f t="shared" si="2"/>
        <v>26.26226711</v>
      </c>
      <c r="K1180" s="8">
        <f t="shared" si="11"/>
        <v>120276.612</v>
      </c>
      <c r="L1180" s="6">
        <f t="shared" si="12"/>
        <v>49.01317143</v>
      </c>
      <c r="M1180" s="8">
        <f t="shared" si="3"/>
        <v>6902.021461</v>
      </c>
      <c r="N1180" s="29">
        <f t="shared" si="14"/>
        <v>21.13776679</v>
      </c>
      <c r="O1180" s="9"/>
      <c r="P1180" s="10">
        <f t="shared" si="15"/>
        <v>24.29955806</v>
      </c>
      <c r="Q1180" s="10"/>
      <c r="R1180" s="31">
        <f t="shared" si="16"/>
        <v>0.0124438838</v>
      </c>
      <c r="S1180" s="7">
        <f t="shared" si="4"/>
        <v>1.00145893</v>
      </c>
      <c r="T1180" s="7">
        <f t="shared" si="13"/>
        <v>11.83871812</v>
      </c>
      <c r="U1180" s="13">
        <f t="shared" si="5"/>
        <v>-0.02025995365</v>
      </c>
      <c r="V1180" s="13">
        <f t="shared" si="6"/>
        <v>-0.01445454724</v>
      </c>
      <c r="W1180" s="13">
        <f t="shared" si="7"/>
        <v>-0.005805406404</v>
      </c>
      <c r="X1180" s="13">
        <f t="shared" si="8"/>
        <v>0.00048608053</v>
      </c>
      <c r="Y1180" s="14"/>
      <c r="Z1180" s="30"/>
      <c r="AA1180" s="30"/>
    </row>
    <row r="1181" ht="12.75" customHeight="1">
      <c r="A1181" s="4">
        <v>1968.09</v>
      </c>
      <c r="B1181" s="5">
        <v>101.3</v>
      </c>
      <c r="C1181" s="6">
        <v>3.03</v>
      </c>
      <c r="D1181" s="6">
        <f t="shared" si="9"/>
        <v>6.22</v>
      </c>
      <c r="E1181" s="5">
        <v>5.66</v>
      </c>
      <c r="F1181" s="5">
        <v>35.1</v>
      </c>
      <c r="G1181" s="6">
        <f t="shared" si="10"/>
        <v>1968.708333</v>
      </c>
      <c r="H1181" s="7">
        <v>5.46</v>
      </c>
      <c r="I1181" s="6">
        <f t="shared" si="1"/>
        <v>879.3763533</v>
      </c>
      <c r="J1181" s="6">
        <f t="shared" si="2"/>
        <v>26.30316239</v>
      </c>
      <c r="K1181" s="8">
        <f t="shared" si="11"/>
        <v>124142.2058</v>
      </c>
      <c r="L1181" s="6">
        <f t="shared" si="12"/>
        <v>49.13396011</v>
      </c>
      <c r="M1181" s="8">
        <f t="shared" si="3"/>
        <v>6936.277242</v>
      </c>
      <c r="N1181" s="29">
        <f t="shared" si="14"/>
        <v>21.68027563</v>
      </c>
      <c r="O1181" s="9"/>
      <c r="P1181" s="10">
        <f t="shared" si="15"/>
        <v>24.92246034</v>
      </c>
      <c r="Q1181" s="10"/>
      <c r="R1181" s="31">
        <f t="shared" si="16"/>
        <v>0.01115093616</v>
      </c>
      <c r="S1181" s="7">
        <f t="shared" si="4"/>
        <v>0.9954265212</v>
      </c>
      <c r="T1181" s="7">
        <f t="shared" si="13"/>
        <v>11.82221223</v>
      </c>
      <c r="U1181" s="13">
        <f t="shared" si="5"/>
        <v>-0.02369891698</v>
      </c>
      <c r="V1181" s="13">
        <f t="shared" si="6"/>
        <v>-0.01443823755</v>
      </c>
      <c r="W1181" s="13">
        <f t="shared" si="7"/>
        <v>-0.009260679436</v>
      </c>
      <c r="X1181" s="13">
        <f t="shared" si="8"/>
        <v>-0.0003048187966</v>
      </c>
      <c r="Y1181" s="14"/>
      <c r="Z1181" s="30"/>
      <c r="AA1181" s="30"/>
    </row>
    <row r="1182" ht="12.75" customHeight="1">
      <c r="A1182" s="4">
        <v>1968.1</v>
      </c>
      <c r="B1182" s="5">
        <v>103.8</v>
      </c>
      <c r="C1182" s="6">
        <v>3.04333</v>
      </c>
      <c r="D1182" s="6">
        <f t="shared" si="9"/>
        <v>5.54333</v>
      </c>
      <c r="E1182" s="5">
        <v>5.69333</v>
      </c>
      <c r="F1182" s="5">
        <v>35.3</v>
      </c>
      <c r="G1182" s="6">
        <f t="shared" si="10"/>
        <v>1968.791667</v>
      </c>
      <c r="H1182" s="7">
        <v>5.58</v>
      </c>
      <c r="I1182" s="6">
        <f t="shared" si="1"/>
        <v>895.9733711</v>
      </c>
      <c r="J1182" s="6">
        <f t="shared" si="2"/>
        <v>26.26919691</v>
      </c>
      <c r="K1182" s="8">
        <f t="shared" si="11"/>
        <v>126794.2558</v>
      </c>
      <c r="L1182" s="6">
        <f t="shared" si="12"/>
        <v>49.14327623</v>
      </c>
      <c r="M1182" s="8">
        <f t="shared" si="3"/>
        <v>6954.542777</v>
      </c>
      <c r="N1182" s="29">
        <f t="shared" si="14"/>
        <v>22.00460693</v>
      </c>
      <c r="O1182" s="9"/>
      <c r="P1182" s="10">
        <f t="shared" si="15"/>
        <v>25.29364512</v>
      </c>
      <c r="Q1182" s="10"/>
      <c r="R1182" s="31">
        <f t="shared" si="16"/>
        <v>0.009850589489</v>
      </c>
      <c r="S1182" s="7">
        <f t="shared" si="4"/>
        <v>0.9955758735</v>
      </c>
      <c r="T1182" s="7">
        <f t="shared" si="13"/>
        <v>11.70146856</v>
      </c>
      <c r="U1182" s="13">
        <f t="shared" si="5"/>
        <v>-0.02936771236</v>
      </c>
      <c r="V1182" s="13">
        <f t="shared" si="6"/>
        <v>-0.01506376379</v>
      </c>
      <c r="W1182" s="13">
        <f t="shared" si="7"/>
        <v>-0.01430394858</v>
      </c>
      <c r="X1182" s="13">
        <f t="shared" si="8"/>
        <v>0.00004100330114</v>
      </c>
      <c r="Y1182" s="14"/>
      <c r="Z1182" s="30"/>
      <c r="AA1182" s="30"/>
    </row>
    <row r="1183" ht="12.75" customHeight="1">
      <c r="A1183" s="4">
        <v>1968.11</v>
      </c>
      <c r="B1183" s="5">
        <v>105.4</v>
      </c>
      <c r="C1183" s="6">
        <v>3.05667</v>
      </c>
      <c r="D1183" s="6">
        <f t="shared" si="9"/>
        <v>4.65667</v>
      </c>
      <c r="E1183" s="5">
        <v>5.72667</v>
      </c>
      <c r="F1183" s="5">
        <v>35.4</v>
      </c>
      <c r="G1183" s="6">
        <f t="shared" si="10"/>
        <v>1968.875</v>
      </c>
      <c r="H1183" s="7">
        <v>5.7</v>
      </c>
      <c r="I1183" s="6">
        <f t="shared" si="1"/>
        <v>907.2141243</v>
      </c>
      <c r="J1183" s="6">
        <f t="shared" si="2"/>
        <v>26.30981212</v>
      </c>
      <c r="K1183" s="8">
        <f t="shared" si="11"/>
        <v>128695.2691</v>
      </c>
      <c r="L1183" s="6">
        <f t="shared" si="12"/>
        <v>49.29142229</v>
      </c>
      <c r="M1183" s="8">
        <f t="shared" si="3"/>
        <v>6992.365626</v>
      </c>
      <c r="N1183" s="29">
        <f t="shared" si="14"/>
        <v>22.19552923</v>
      </c>
      <c r="O1183" s="9"/>
      <c r="P1183" s="10">
        <f t="shared" si="15"/>
        <v>25.51103636</v>
      </c>
      <c r="Q1183" s="10"/>
      <c r="R1183" s="31">
        <f t="shared" si="16"/>
        <v>0.008195879325</v>
      </c>
      <c r="S1183" s="7">
        <f t="shared" si="4"/>
        <v>0.9801640794</v>
      </c>
      <c r="T1183" s="7">
        <f t="shared" si="13"/>
        <v>11.61679102</v>
      </c>
      <c r="U1183" s="13">
        <f t="shared" si="5"/>
        <v>-0.03664322817</v>
      </c>
      <c r="V1183" s="13">
        <f t="shared" si="6"/>
        <v>-0.01518412481</v>
      </c>
      <c r="W1183" s="13">
        <f t="shared" si="7"/>
        <v>-0.02145910336</v>
      </c>
      <c r="X1183" s="13">
        <f t="shared" si="8"/>
        <v>0.001428720202</v>
      </c>
      <c r="Y1183" s="14"/>
      <c r="Z1183" s="30"/>
      <c r="AA1183" s="30"/>
    </row>
    <row r="1184" ht="12.75" customHeight="1">
      <c r="A1184" s="4">
        <v>1968.12</v>
      </c>
      <c r="B1184" s="5">
        <v>106.5</v>
      </c>
      <c r="C1184" s="6">
        <v>3.07</v>
      </c>
      <c r="D1184" s="6">
        <f t="shared" si="9"/>
        <v>4.17</v>
      </c>
      <c r="E1184" s="5">
        <v>5.76</v>
      </c>
      <c r="F1184" s="5">
        <v>35.5</v>
      </c>
      <c r="G1184" s="6">
        <f t="shared" si="10"/>
        <v>1968.958333</v>
      </c>
      <c r="H1184" s="7">
        <v>6.03</v>
      </c>
      <c r="I1184" s="6">
        <f t="shared" si="1"/>
        <v>914.1</v>
      </c>
      <c r="J1184" s="6">
        <f t="shared" si="2"/>
        <v>26.35011268</v>
      </c>
      <c r="K1184" s="8">
        <f t="shared" si="11"/>
        <v>129983.5804</v>
      </c>
      <c r="L1184" s="6">
        <f t="shared" si="12"/>
        <v>49.43864789</v>
      </c>
      <c r="M1184" s="8">
        <f t="shared" si="3"/>
        <v>7030.097871</v>
      </c>
      <c r="N1184" s="29">
        <f t="shared" si="14"/>
        <v>22.277873</v>
      </c>
      <c r="O1184" s="9"/>
      <c r="P1184" s="10">
        <f t="shared" si="15"/>
        <v>25.60348193</v>
      </c>
      <c r="Q1184" s="10"/>
      <c r="R1184" s="31">
        <f t="shared" si="16"/>
        <v>0.005369700891</v>
      </c>
      <c r="S1184" s="7">
        <f t="shared" si="4"/>
        <v>1.004280306</v>
      </c>
      <c r="T1184" s="7">
        <f t="shared" si="13"/>
        <v>11.35428702</v>
      </c>
      <c r="U1184" s="13">
        <f t="shared" si="5"/>
        <v>-0.0361943725</v>
      </c>
      <c r="V1184" s="13">
        <f t="shared" si="6"/>
        <v>-0.01393688181</v>
      </c>
      <c r="W1184" s="13">
        <f t="shared" si="7"/>
        <v>-0.02225749068</v>
      </c>
      <c r="X1184" s="13">
        <f t="shared" si="8"/>
        <v>-0.0002628958876</v>
      </c>
      <c r="Y1184" s="14"/>
      <c r="Z1184" s="30"/>
      <c r="AA1184" s="30"/>
    </row>
    <row r="1185" ht="12.75" customHeight="1">
      <c r="A1185" s="4">
        <v>1969.01</v>
      </c>
      <c r="B1185" s="5">
        <v>102.0</v>
      </c>
      <c r="C1185" s="6">
        <v>3.08</v>
      </c>
      <c r="D1185" s="6">
        <f t="shared" si="9"/>
        <v>-1.42</v>
      </c>
      <c r="E1185" s="5">
        <v>5.78</v>
      </c>
      <c r="F1185" s="5">
        <v>35.6</v>
      </c>
      <c r="G1185" s="6">
        <f t="shared" si="10"/>
        <v>1969.041667</v>
      </c>
      <c r="H1185" s="7">
        <v>6.04</v>
      </c>
      <c r="I1185" s="6">
        <f t="shared" si="1"/>
        <v>873.0168539</v>
      </c>
      <c r="J1185" s="6">
        <f t="shared" si="2"/>
        <v>26.36168539</v>
      </c>
      <c r="K1185" s="8">
        <f t="shared" si="11"/>
        <v>124454.0043</v>
      </c>
      <c r="L1185" s="6">
        <f t="shared" si="12"/>
        <v>49.47095506</v>
      </c>
      <c r="M1185" s="8">
        <f t="shared" si="3"/>
        <v>7052.393575</v>
      </c>
      <c r="N1185" s="29">
        <f t="shared" si="14"/>
        <v>21.19496807</v>
      </c>
      <c r="O1185" s="9"/>
      <c r="P1185" s="10">
        <f t="shared" si="15"/>
        <v>24.35967147</v>
      </c>
      <c r="Q1185" s="10"/>
      <c r="R1185" s="31">
        <f t="shared" si="16"/>
        <v>0.007497662175</v>
      </c>
      <c r="S1185" s="7">
        <f t="shared" si="4"/>
        <v>0.9939377479</v>
      </c>
      <c r="T1185" s="7">
        <f t="shared" si="13"/>
        <v>11.37085627</v>
      </c>
      <c r="U1185" s="13">
        <f t="shared" si="5"/>
        <v>-0.02887210164</v>
      </c>
      <c r="V1185" s="13">
        <f t="shared" si="6"/>
        <v>-0.01478846746</v>
      </c>
      <c r="W1185" s="13">
        <f t="shared" si="7"/>
        <v>-0.01408363418</v>
      </c>
      <c r="X1185" s="13">
        <f t="shared" si="8"/>
        <v>0.001364472705</v>
      </c>
      <c r="Y1185" s="14"/>
      <c r="Z1185" s="30"/>
      <c r="AA1185" s="30"/>
    </row>
    <row r="1186" ht="12.75" customHeight="1">
      <c r="A1186" s="4">
        <v>1969.02</v>
      </c>
      <c r="B1186" s="5">
        <v>101.5</v>
      </c>
      <c r="C1186" s="6">
        <v>3.09</v>
      </c>
      <c r="D1186" s="6">
        <f t="shared" si="9"/>
        <v>2.59</v>
      </c>
      <c r="E1186" s="5">
        <v>5.8</v>
      </c>
      <c r="F1186" s="5">
        <v>35.8</v>
      </c>
      <c r="G1186" s="6">
        <f t="shared" si="10"/>
        <v>1969.125</v>
      </c>
      <c r="H1186" s="7">
        <v>6.19</v>
      </c>
      <c r="I1186" s="6">
        <f t="shared" si="1"/>
        <v>863.8840782</v>
      </c>
      <c r="J1186" s="6">
        <f t="shared" si="2"/>
        <v>26.29952514</v>
      </c>
      <c r="K1186" s="8">
        <f t="shared" si="11"/>
        <v>123464.5002</v>
      </c>
      <c r="L1186" s="6">
        <f t="shared" si="12"/>
        <v>49.36480447</v>
      </c>
      <c r="M1186" s="8">
        <f t="shared" si="3"/>
        <v>7055.114297</v>
      </c>
      <c r="N1186" s="29">
        <f t="shared" si="14"/>
        <v>20.8957299</v>
      </c>
      <c r="O1186" s="9"/>
      <c r="P1186" s="10">
        <f t="shared" si="15"/>
        <v>24.01667443</v>
      </c>
      <c r="Q1186" s="10"/>
      <c r="R1186" s="31">
        <f t="shared" si="16"/>
        <v>0.007598149575</v>
      </c>
      <c r="S1186" s="7">
        <f t="shared" si="4"/>
        <v>0.9970614768</v>
      </c>
      <c r="T1186" s="7">
        <f t="shared" si="13"/>
        <v>11.23878403</v>
      </c>
      <c r="U1186" s="13">
        <f t="shared" si="5"/>
        <v>-0.03025513016</v>
      </c>
      <c r="V1186" s="13">
        <f t="shared" si="6"/>
        <v>-0.01404014008</v>
      </c>
      <c r="W1186" s="13">
        <f t="shared" si="7"/>
        <v>-0.01621499008</v>
      </c>
      <c r="X1186" s="13">
        <f t="shared" si="8"/>
        <v>0.0009208519722</v>
      </c>
      <c r="Y1186" s="14"/>
      <c r="Z1186" s="30"/>
      <c r="AA1186" s="30"/>
    </row>
    <row r="1187" ht="12.75" customHeight="1">
      <c r="A1187" s="4">
        <v>1969.03</v>
      </c>
      <c r="B1187" s="5">
        <v>99.3</v>
      </c>
      <c r="C1187" s="6">
        <v>3.1</v>
      </c>
      <c r="D1187" s="6">
        <f t="shared" si="9"/>
        <v>0.9</v>
      </c>
      <c r="E1187" s="5">
        <v>5.82</v>
      </c>
      <c r="F1187" s="5">
        <v>36.1</v>
      </c>
      <c r="G1187" s="6">
        <f t="shared" si="10"/>
        <v>1969.208333</v>
      </c>
      <c r="H1187" s="7">
        <v>6.3</v>
      </c>
      <c r="I1187" s="6">
        <f t="shared" si="1"/>
        <v>838.1360111</v>
      </c>
      <c r="J1187" s="6">
        <f t="shared" si="2"/>
        <v>26.16537396</v>
      </c>
      <c r="K1187" s="8">
        <f t="shared" si="11"/>
        <v>120096.2655</v>
      </c>
      <c r="L1187" s="6">
        <f t="shared" si="12"/>
        <v>49.1233795</v>
      </c>
      <c r="M1187" s="8">
        <f t="shared" si="3"/>
        <v>7038.874774</v>
      </c>
      <c r="N1187" s="29">
        <f t="shared" si="14"/>
        <v>20.20228762</v>
      </c>
      <c r="O1187" s="9"/>
      <c r="P1187" s="10">
        <f t="shared" si="15"/>
        <v>23.2216771</v>
      </c>
      <c r="Q1187" s="10"/>
      <c r="R1187" s="31">
        <f t="shared" si="16"/>
        <v>0.008993739536</v>
      </c>
      <c r="S1187" s="7">
        <f t="shared" si="4"/>
        <v>1.014874784</v>
      </c>
      <c r="T1187" s="7">
        <f t="shared" si="13"/>
        <v>11.11263596</v>
      </c>
      <c r="U1187" s="13">
        <f t="shared" si="5"/>
        <v>-0.02629453601</v>
      </c>
      <c r="V1187" s="13">
        <f t="shared" si="6"/>
        <v>-0.01330335533</v>
      </c>
      <c r="W1187" s="13">
        <f t="shared" si="7"/>
        <v>-0.01299118068</v>
      </c>
      <c r="X1187" s="13">
        <f t="shared" si="8"/>
        <v>-0.001106281955</v>
      </c>
      <c r="Y1187" s="14"/>
      <c r="Z1187" s="30"/>
      <c r="AA1187" s="30"/>
    </row>
    <row r="1188" ht="12.75" customHeight="1">
      <c r="A1188" s="4">
        <v>1969.04</v>
      </c>
      <c r="B1188" s="5">
        <v>101.3</v>
      </c>
      <c r="C1188" s="6">
        <v>3.11</v>
      </c>
      <c r="D1188" s="6">
        <f t="shared" si="9"/>
        <v>5.11</v>
      </c>
      <c r="E1188" s="5">
        <v>5.82667</v>
      </c>
      <c r="F1188" s="5">
        <v>36.3</v>
      </c>
      <c r="G1188" s="6">
        <f t="shared" si="10"/>
        <v>1969.291667</v>
      </c>
      <c r="H1188" s="7">
        <v>6.17</v>
      </c>
      <c r="I1188" s="6">
        <f t="shared" si="1"/>
        <v>850.3060606</v>
      </c>
      <c r="J1188" s="6">
        <f t="shared" si="2"/>
        <v>26.10515152</v>
      </c>
      <c r="K1188" s="8">
        <f t="shared" si="11"/>
        <v>122151.825</v>
      </c>
      <c r="L1188" s="6">
        <f t="shared" si="12"/>
        <v>48.90871485</v>
      </c>
      <c r="M1188" s="8">
        <f t="shared" si="3"/>
        <v>7026.045153</v>
      </c>
      <c r="N1188" s="29">
        <f t="shared" si="14"/>
        <v>20.42860808</v>
      </c>
      <c r="O1188" s="9"/>
      <c r="P1188" s="10">
        <f t="shared" si="15"/>
        <v>23.48262187</v>
      </c>
      <c r="Q1188" s="10"/>
      <c r="R1188" s="31">
        <f t="shared" si="16"/>
        <v>0.009957099691</v>
      </c>
      <c r="S1188" s="7">
        <f t="shared" si="4"/>
        <v>0.9941103522</v>
      </c>
      <c r="T1188" s="7">
        <f t="shared" si="13"/>
        <v>11.21579664</v>
      </c>
      <c r="U1188" s="13">
        <f t="shared" si="5"/>
        <v>-0.0267142145</v>
      </c>
      <c r="V1188" s="13">
        <f t="shared" si="6"/>
        <v>-0.01497342443</v>
      </c>
      <c r="W1188" s="13">
        <f t="shared" si="7"/>
        <v>-0.01174079007</v>
      </c>
      <c r="X1188" s="13">
        <f t="shared" si="8"/>
        <v>0.0009023367035</v>
      </c>
      <c r="Y1188" s="14"/>
      <c r="Z1188" s="30"/>
      <c r="AA1188" s="30"/>
    </row>
    <row r="1189" ht="12.75" customHeight="1">
      <c r="A1189" s="4">
        <v>1969.05</v>
      </c>
      <c r="B1189" s="5">
        <v>104.6</v>
      </c>
      <c r="C1189" s="6">
        <v>3.12</v>
      </c>
      <c r="D1189" s="6">
        <f t="shared" si="9"/>
        <v>6.42</v>
      </c>
      <c r="E1189" s="5">
        <v>5.83333</v>
      </c>
      <c r="F1189" s="5">
        <v>36.4</v>
      </c>
      <c r="G1189" s="6">
        <f t="shared" si="10"/>
        <v>1969.375</v>
      </c>
      <c r="H1189" s="7">
        <v>6.32</v>
      </c>
      <c r="I1189" s="6">
        <f t="shared" si="1"/>
        <v>875.593956</v>
      </c>
      <c r="J1189" s="6">
        <f t="shared" si="2"/>
        <v>26.11714286</v>
      </c>
      <c r="K1189" s="8">
        <f t="shared" si="11"/>
        <v>126097.2482</v>
      </c>
      <c r="L1189" s="6">
        <f t="shared" si="12"/>
        <v>48.8301003</v>
      </c>
      <c r="M1189" s="8">
        <f t="shared" si="3"/>
        <v>7032.187963</v>
      </c>
      <c r="N1189" s="29">
        <f t="shared" si="14"/>
        <v>20.97225827</v>
      </c>
      <c r="O1189" s="9"/>
      <c r="P1189" s="10">
        <f t="shared" si="15"/>
        <v>24.10625959</v>
      </c>
      <c r="Q1189" s="10"/>
      <c r="R1189" s="31">
        <f t="shared" si="16"/>
        <v>0.007469564388</v>
      </c>
      <c r="S1189" s="7">
        <f t="shared" si="4"/>
        <v>0.9870846797</v>
      </c>
      <c r="T1189" s="7">
        <f t="shared" si="13"/>
        <v>11.1191084</v>
      </c>
      <c r="U1189" s="13">
        <f t="shared" si="5"/>
        <v>-0.03287779119</v>
      </c>
      <c r="V1189" s="13">
        <f t="shared" si="6"/>
        <v>-0.01506177473</v>
      </c>
      <c r="W1189" s="13">
        <f t="shared" si="7"/>
        <v>-0.01781601645</v>
      </c>
      <c r="X1189" s="13">
        <f t="shared" si="8"/>
        <v>0.004269258913</v>
      </c>
      <c r="Y1189" s="14"/>
      <c r="Z1189" s="30"/>
      <c r="AA1189" s="30"/>
    </row>
    <row r="1190" ht="12.75" customHeight="1">
      <c r="A1190" s="4">
        <v>1969.06</v>
      </c>
      <c r="B1190" s="5">
        <v>99.14</v>
      </c>
      <c r="C1190" s="6">
        <v>3.13</v>
      </c>
      <c r="D1190" s="6">
        <f t="shared" si="9"/>
        <v>-2.33</v>
      </c>
      <c r="E1190" s="5">
        <v>5.84</v>
      </c>
      <c r="F1190" s="5">
        <v>36.6</v>
      </c>
      <c r="G1190" s="6">
        <f t="shared" si="10"/>
        <v>1969.458333</v>
      </c>
      <c r="H1190" s="7">
        <v>6.57</v>
      </c>
      <c r="I1190" s="6">
        <f t="shared" si="1"/>
        <v>825.3540437</v>
      </c>
      <c r="J1190" s="6">
        <f t="shared" si="2"/>
        <v>26.0576776</v>
      </c>
      <c r="K1190" s="8">
        <f t="shared" si="11"/>
        <v>119174.7496</v>
      </c>
      <c r="L1190" s="6">
        <f t="shared" si="12"/>
        <v>48.61879781</v>
      </c>
      <c r="M1190" s="8">
        <f t="shared" si="3"/>
        <v>7020.178918</v>
      </c>
      <c r="N1190" s="29">
        <f t="shared" si="14"/>
        <v>19.71334158</v>
      </c>
      <c r="O1190" s="9"/>
      <c r="P1190" s="10">
        <f t="shared" si="15"/>
        <v>22.66078814</v>
      </c>
      <c r="Q1190" s="10"/>
      <c r="R1190" s="31">
        <f t="shared" si="16"/>
        <v>0.008223010403</v>
      </c>
      <c r="S1190" s="7">
        <f t="shared" si="4"/>
        <v>0.9946381613</v>
      </c>
      <c r="T1190" s="7">
        <f t="shared" si="13"/>
        <v>10.91552613</v>
      </c>
      <c r="U1190" s="13">
        <f t="shared" si="5"/>
        <v>-0.02615599209</v>
      </c>
      <c r="V1190" s="13">
        <f t="shared" si="6"/>
        <v>-0.01141525104</v>
      </c>
      <c r="W1190" s="13">
        <f t="shared" si="7"/>
        <v>-0.01474074105</v>
      </c>
      <c r="X1190" s="13">
        <f t="shared" si="8"/>
        <v>0.001017158945</v>
      </c>
      <c r="Y1190" s="14"/>
      <c r="Z1190" s="30"/>
      <c r="AA1190" s="30"/>
    </row>
    <row r="1191" ht="12.75" customHeight="1">
      <c r="A1191" s="4">
        <v>1969.07</v>
      </c>
      <c r="B1191" s="5">
        <v>94.71</v>
      </c>
      <c r="C1191" s="6">
        <v>3.13667</v>
      </c>
      <c r="D1191" s="6">
        <f t="shared" si="9"/>
        <v>-1.29333</v>
      </c>
      <c r="E1191" s="5">
        <v>5.85667</v>
      </c>
      <c r="F1191" s="5">
        <v>36.8</v>
      </c>
      <c r="G1191" s="6">
        <f t="shared" si="10"/>
        <v>1969.541667</v>
      </c>
      <c r="H1191" s="7">
        <v>6.72</v>
      </c>
      <c r="I1191" s="6">
        <f t="shared" si="1"/>
        <v>784.1885054</v>
      </c>
      <c r="J1191" s="6">
        <f t="shared" si="2"/>
        <v>25.97128666</v>
      </c>
      <c r="K1191" s="8">
        <f t="shared" si="11"/>
        <v>113543.2683</v>
      </c>
      <c r="L1191" s="6">
        <f t="shared" si="12"/>
        <v>48.49259101</v>
      </c>
      <c r="M1191" s="8">
        <f t="shared" si="3"/>
        <v>7021.280256</v>
      </c>
      <c r="N1191" s="29">
        <f t="shared" si="14"/>
        <v>18.68170821</v>
      </c>
      <c r="O1191" s="9"/>
      <c r="P1191" s="10">
        <f t="shared" si="15"/>
        <v>21.47881578</v>
      </c>
      <c r="Q1191" s="10"/>
      <c r="R1191" s="31">
        <f t="shared" si="16"/>
        <v>0.009730850257</v>
      </c>
      <c r="S1191" s="7">
        <f t="shared" si="4"/>
        <v>1.007770251</v>
      </c>
      <c r="T1191" s="7">
        <f t="shared" si="13"/>
        <v>10.79799342</v>
      </c>
      <c r="U1191" s="13">
        <f t="shared" si="5"/>
        <v>-0.02112218648</v>
      </c>
      <c r="V1191" s="13">
        <f t="shared" si="6"/>
        <v>-0.01095923165</v>
      </c>
      <c r="W1191" s="13">
        <f t="shared" si="7"/>
        <v>-0.01016295482</v>
      </c>
      <c r="X1191" s="13">
        <f t="shared" si="8"/>
        <v>-0.0005511772157</v>
      </c>
      <c r="Y1191" s="14"/>
      <c r="Z1191" s="30"/>
      <c r="AA1191" s="30"/>
    </row>
    <row r="1192" ht="12.75" customHeight="1">
      <c r="A1192" s="4">
        <v>1969.08</v>
      </c>
      <c r="B1192" s="5">
        <v>94.18</v>
      </c>
      <c r="C1192" s="6">
        <v>3.14333</v>
      </c>
      <c r="D1192" s="6">
        <f t="shared" si="9"/>
        <v>2.61333</v>
      </c>
      <c r="E1192" s="5">
        <v>5.87333</v>
      </c>
      <c r="F1192" s="5">
        <v>37.0</v>
      </c>
      <c r="G1192" s="6">
        <f t="shared" si="10"/>
        <v>1969.625</v>
      </c>
      <c r="H1192" s="7">
        <v>6.69</v>
      </c>
      <c r="I1192" s="6">
        <f t="shared" si="1"/>
        <v>775.585027</v>
      </c>
      <c r="J1192" s="6">
        <f t="shared" si="2"/>
        <v>25.88574732</v>
      </c>
      <c r="K1192" s="8">
        <f t="shared" si="11"/>
        <v>112609.8987</v>
      </c>
      <c r="L1192" s="6">
        <f t="shared" si="12"/>
        <v>48.36766624</v>
      </c>
      <c r="M1192" s="8">
        <f t="shared" si="3"/>
        <v>7022.67038</v>
      </c>
      <c r="N1192" s="29">
        <f t="shared" si="14"/>
        <v>18.42951559</v>
      </c>
      <c r="O1192" s="9"/>
      <c r="P1192" s="10">
        <f t="shared" si="15"/>
        <v>21.19334929</v>
      </c>
      <c r="Q1192" s="10"/>
      <c r="R1192" s="31">
        <f t="shared" si="16"/>
        <v>0.01131818197</v>
      </c>
      <c r="S1192" s="7">
        <f t="shared" si="4"/>
        <v>0.9722723609</v>
      </c>
      <c r="T1192" s="7">
        <f t="shared" si="13"/>
        <v>10.82307547</v>
      </c>
      <c r="U1192" s="13">
        <f t="shared" si="5"/>
        <v>-0.01644233055</v>
      </c>
      <c r="V1192" s="13">
        <f t="shared" si="6"/>
        <v>-0.011910586</v>
      </c>
      <c r="W1192" s="13">
        <f t="shared" si="7"/>
        <v>-0.004531744552</v>
      </c>
      <c r="X1192" s="13">
        <f t="shared" si="8"/>
        <v>0.001622554176</v>
      </c>
      <c r="Y1192" s="14"/>
      <c r="Z1192" s="30"/>
      <c r="AA1192" s="30"/>
    </row>
    <row r="1193" ht="12.75" customHeight="1">
      <c r="A1193" s="4">
        <v>1969.09</v>
      </c>
      <c r="B1193" s="5">
        <v>94.51</v>
      </c>
      <c r="C1193" s="6">
        <v>3.15</v>
      </c>
      <c r="D1193" s="6">
        <f t="shared" si="9"/>
        <v>3.48</v>
      </c>
      <c r="E1193" s="5">
        <v>5.89</v>
      </c>
      <c r="F1193" s="5">
        <v>37.1</v>
      </c>
      <c r="G1193" s="6">
        <f t="shared" si="10"/>
        <v>1969.708333</v>
      </c>
      <c r="H1193" s="7">
        <v>7.16</v>
      </c>
      <c r="I1193" s="6">
        <f t="shared" si="1"/>
        <v>776.2047709</v>
      </c>
      <c r="J1193" s="6">
        <f t="shared" si="2"/>
        <v>25.87075472</v>
      </c>
      <c r="K1193" s="8">
        <f t="shared" si="11"/>
        <v>113012.9036</v>
      </c>
      <c r="L1193" s="6">
        <f t="shared" si="12"/>
        <v>48.37420485</v>
      </c>
      <c r="M1193" s="8">
        <f t="shared" si="3"/>
        <v>7043.127733</v>
      </c>
      <c r="N1193" s="29">
        <f t="shared" si="14"/>
        <v>18.39804634</v>
      </c>
      <c r="O1193" s="9"/>
      <c r="P1193" s="10">
        <f t="shared" si="15"/>
        <v>21.16164863</v>
      </c>
      <c r="Q1193" s="10"/>
      <c r="R1193" s="31">
        <f t="shared" si="16"/>
        <v>0.006637296581</v>
      </c>
      <c r="S1193" s="7">
        <f t="shared" si="4"/>
        <v>1.010229296</v>
      </c>
      <c r="T1193" s="7">
        <f t="shared" si="13"/>
        <v>10.49461332</v>
      </c>
      <c r="U1193" s="13">
        <f t="shared" si="5"/>
        <v>-0.01634631001</v>
      </c>
      <c r="V1193" s="13">
        <f t="shared" si="6"/>
        <v>-0.01110697492</v>
      </c>
      <c r="W1193" s="13">
        <f t="shared" si="7"/>
        <v>-0.005239335095</v>
      </c>
      <c r="X1193" s="13">
        <f t="shared" si="8"/>
        <v>-0.006373366005</v>
      </c>
      <c r="Y1193" s="14"/>
      <c r="Z1193" s="30"/>
      <c r="AA1193" s="30"/>
    </row>
    <row r="1194" ht="12.75" customHeight="1">
      <c r="A1194" s="4">
        <v>1969.1</v>
      </c>
      <c r="B1194" s="5">
        <v>95.52</v>
      </c>
      <c r="C1194" s="6">
        <v>3.15333</v>
      </c>
      <c r="D1194" s="6">
        <f t="shared" si="9"/>
        <v>4.16333</v>
      </c>
      <c r="E1194" s="5">
        <v>5.85333</v>
      </c>
      <c r="F1194" s="5">
        <v>37.3</v>
      </c>
      <c r="G1194" s="6">
        <f t="shared" si="10"/>
        <v>1969.791667</v>
      </c>
      <c r="H1194" s="7">
        <v>7.1</v>
      </c>
      <c r="I1194" s="6">
        <f t="shared" si="1"/>
        <v>780.2934048</v>
      </c>
      <c r="J1194" s="6">
        <f t="shared" si="2"/>
        <v>25.75923997</v>
      </c>
      <c r="K1194" s="8">
        <f t="shared" si="11"/>
        <v>113920.734</v>
      </c>
      <c r="L1194" s="6">
        <f t="shared" si="12"/>
        <v>47.81527214</v>
      </c>
      <c r="M1194" s="8">
        <f t="shared" si="3"/>
        <v>6980.900855</v>
      </c>
      <c r="N1194" s="29">
        <f t="shared" si="14"/>
        <v>18.44866203</v>
      </c>
      <c r="O1194" s="9"/>
      <c r="P1194" s="10">
        <f t="shared" si="15"/>
        <v>21.22391292</v>
      </c>
      <c r="Q1194" s="10"/>
      <c r="R1194" s="31">
        <f t="shared" si="16"/>
        <v>0.007289815134</v>
      </c>
      <c r="S1194" s="7">
        <f t="shared" si="4"/>
        <v>1.003079907</v>
      </c>
      <c r="T1194" s="7">
        <f t="shared" si="13"/>
        <v>10.54511883</v>
      </c>
      <c r="U1194" s="13">
        <f t="shared" si="5"/>
        <v>-0.02125960267</v>
      </c>
      <c r="V1194" s="13">
        <f t="shared" si="6"/>
        <v>-0.01766836837</v>
      </c>
      <c r="W1194" s="13">
        <f t="shared" si="7"/>
        <v>-0.003591234303</v>
      </c>
      <c r="X1194" s="13">
        <f t="shared" si="8"/>
        <v>-0.001594210269</v>
      </c>
      <c r="Y1194" s="14"/>
      <c r="Z1194" s="30"/>
      <c r="AA1194" s="30"/>
    </row>
    <row r="1195" ht="12.75" customHeight="1">
      <c r="A1195" s="4">
        <v>1969.11</v>
      </c>
      <c r="B1195" s="5">
        <v>96.21</v>
      </c>
      <c r="C1195" s="6">
        <v>3.15667</v>
      </c>
      <c r="D1195" s="6">
        <f t="shared" si="9"/>
        <v>3.84667</v>
      </c>
      <c r="E1195" s="5">
        <v>5.81667</v>
      </c>
      <c r="F1195" s="5">
        <v>37.5</v>
      </c>
      <c r="G1195" s="6">
        <f t="shared" si="10"/>
        <v>1969.875</v>
      </c>
      <c r="H1195" s="7">
        <v>7.14</v>
      </c>
      <c r="I1195" s="6">
        <f t="shared" si="1"/>
        <v>781.73832</v>
      </c>
      <c r="J1195" s="6">
        <f t="shared" si="2"/>
        <v>25.64899597</v>
      </c>
      <c r="K1195" s="8">
        <f t="shared" si="11"/>
        <v>114443.7447</v>
      </c>
      <c r="L1195" s="6">
        <f t="shared" si="12"/>
        <v>47.26238264</v>
      </c>
      <c r="M1195" s="8">
        <f t="shared" si="3"/>
        <v>6919.04684</v>
      </c>
      <c r="N1195" s="29">
        <f t="shared" si="14"/>
        <v>18.43776008</v>
      </c>
      <c r="O1195" s="9"/>
      <c r="P1195" s="10">
        <f t="shared" si="15"/>
        <v>21.21568144</v>
      </c>
      <c r="Q1195" s="10"/>
      <c r="R1195" s="31">
        <f t="shared" si="16"/>
        <v>0.007469652336</v>
      </c>
      <c r="S1195" s="7">
        <f t="shared" si="4"/>
        <v>0.9705792605</v>
      </c>
      <c r="T1195" s="7">
        <f t="shared" si="13"/>
        <v>10.52118297</v>
      </c>
      <c r="U1195" s="13">
        <f t="shared" si="5"/>
        <v>-0.0229257783</v>
      </c>
      <c r="V1195" s="13">
        <f t="shared" si="6"/>
        <v>-0.01961858525</v>
      </c>
      <c r="W1195" s="13">
        <f t="shared" si="7"/>
        <v>-0.003307193057</v>
      </c>
      <c r="X1195" s="13">
        <f t="shared" si="8"/>
        <v>0.005463391627</v>
      </c>
      <c r="Y1195" s="14"/>
      <c r="Z1195" s="30"/>
      <c r="AA1195" s="30"/>
    </row>
    <row r="1196" ht="12.75" customHeight="1">
      <c r="A1196" s="4">
        <v>1969.12</v>
      </c>
      <c r="B1196" s="5">
        <v>91.11</v>
      </c>
      <c r="C1196" s="6">
        <v>3.16</v>
      </c>
      <c r="D1196" s="6">
        <f t="shared" si="9"/>
        <v>-1.94</v>
      </c>
      <c r="E1196" s="5">
        <v>5.78</v>
      </c>
      <c r="F1196" s="5">
        <v>37.7</v>
      </c>
      <c r="G1196" s="6">
        <f t="shared" si="10"/>
        <v>1969.958333</v>
      </c>
      <c r="H1196" s="7">
        <v>7.65</v>
      </c>
      <c r="I1196" s="6">
        <f t="shared" si="1"/>
        <v>736.3718037</v>
      </c>
      <c r="J1196" s="6">
        <f t="shared" si="2"/>
        <v>25.53984085</v>
      </c>
      <c r="K1196" s="8">
        <f t="shared" si="11"/>
        <v>108113.8246</v>
      </c>
      <c r="L1196" s="6">
        <f t="shared" si="12"/>
        <v>46.71527851</v>
      </c>
      <c r="M1196" s="8">
        <f t="shared" si="3"/>
        <v>6858.7192</v>
      </c>
      <c r="N1196" s="29">
        <f t="shared" si="14"/>
        <v>17.32692991</v>
      </c>
      <c r="O1196" s="9"/>
      <c r="P1196" s="10">
        <f t="shared" si="15"/>
        <v>19.94514475</v>
      </c>
      <c r="Q1196" s="10"/>
      <c r="R1196" s="31">
        <f t="shared" si="16"/>
        <v>0.006391921887</v>
      </c>
      <c r="S1196" s="7">
        <f t="shared" si="4"/>
        <v>0.9967243031</v>
      </c>
      <c r="T1196" s="7">
        <f t="shared" si="13"/>
        <v>10.15746882</v>
      </c>
      <c r="U1196" s="13">
        <f t="shared" si="5"/>
        <v>-0.01413703599</v>
      </c>
      <c r="V1196" s="13">
        <f t="shared" si="6"/>
        <v>-0.01477146463</v>
      </c>
      <c r="W1196" s="13">
        <f t="shared" si="7"/>
        <v>0.0006344286402</v>
      </c>
      <c r="X1196" s="13">
        <f t="shared" si="8"/>
        <v>-0.001307713023</v>
      </c>
      <c r="Y1196" s="14"/>
      <c r="Z1196" s="30"/>
      <c r="AA1196" s="30"/>
    </row>
    <row r="1197" ht="12.75" customHeight="1">
      <c r="A1197" s="4">
        <v>1970.01</v>
      </c>
      <c r="B1197" s="5">
        <v>90.31</v>
      </c>
      <c r="C1197" s="6">
        <v>3.16333</v>
      </c>
      <c r="D1197" s="6">
        <f t="shared" si="9"/>
        <v>2.36333</v>
      </c>
      <c r="E1197" s="5">
        <v>5.73</v>
      </c>
      <c r="F1197" s="5">
        <v>37.8</v>
      </c>
      <c r="G1197" s="6">
        <f t="shared" si="10"/>
        <v>1970.041667</v>
      </c>
      <c r="H1197" s="7">
        <v>7.79</v>
      </c>
      <c r="I1197" s="6">
        <f t="shared" si="1"/>
        <v>727.9750529</v>
      </c>
      <c r="J1197" s="6">
        <f t="shared" si="2"/>
        <v>25.49911775</v>
      </c>
      <c r="K1197" s="8">
        <f t="shared" si="11"/>
        <v>107192.9978</v>
      </c>
      <c r="L1197" s="6">
        <f t="shared" si="12"/>
        <v>46.18865079</v>
      </c>
      <c r="M1197" s="8">
        <f t="shared" si="3"/>
        <v>6801.194522</v>
      </c>
      <c r="N1197" s="29">
        <f t="shared" si="14"/>
        <v>17.0905414</v>
      </c>
      <c r="O1197" s="9"/>
      <c r="P1197" s="10">
        <f t="shared" si="15"/>
        <v>19.68159654</v>
      </c>
      <c r="Q1197" s="10"/>
      <c r="R1197" s="31">
        <f t="shared" si="16"/>
        <v>0.006411243374</v>
      </c>
      <c r="S1197" s="7">
        <f t="shared" si="4"/>
        <v>1.045326203</v>
      </c>
      <c r="T1197" s="7">
        <f t="shared" si="13"/>
        <v>10.09741244</v>
      </c>
      <c r="U1197" s="13">
        <f t="shared" si="5"/>
        <v>-0.0114776214</v>
      </c>
      <c r="V1197" s="13">
        <f t="shared" si="6"/>
        <v>-0.01719965707</v>
      </c>
      <c r="W1197" s="13">
        <f t="shared" si="7"/>
        <v>0.005722035674</v>
      </c>
      <c r="X1197" s="13">
        <f t="shared" si="8"/>
        <v>-0.01296907</v>
      </c>
      <c r="Y1197" s="14"/>
      <c r="Z1197" s="30"/>
      <c r="AA1197" s="30"/>
    </row>
    <row r="1198" ht="12.75" customHeight="1">
      <c r="A1198" s="4">
        <v>1970.02</v>
      </c>
      <c r="B1198" s="5">
        <v>87.16</v>
      </c>
      <c r="C1198" s="6">
        <v>3.16667</v>
      </c>
      <c r="D1198" s="6">
        <f t="shared" si="9"/>
        <v>0.01667</v>
      </c>
      <c r="E1198" s="5">
        <v>5.68</v>
      </c>
      <c r="F1198" s="5">
        <v>38.0</v>
      </c>
      <c r="G1198" s="6">
        <f t="shared" si="10"/>
        <v>1970.125</v>
      </c>
      <c r="H1198" s="7">
        <v>7.24</v>
      </c>
      <c r="I1198" s="6">
        <f t="shared" si="1"/>
        <v>698.8855789</v>
      </c>
      <c r="J1198" s="6">
        <f t="shared" si="2"/>
        <v>25.39169339</v>
      </c>
      <c r="K1198" s="8">
        <f t="shared" si="11"/>
        <v>103221.1992</v>
      </c>
      <c r="L1198" s="6">
        <f t="shared" si="12"/>
        <v>45.54463158</v>
      </c>
      <c r="M1198" s="8">
        <f t="shared" si="3"/>
        <v>6726.668329</v>
      </c>
      <c r="N1198" s="29">
        <f t="shared" si="14"/>
        <v>16.37258679</v>
      </c>
      <c r="O1198" s="9"/>
      <c r="P1198" s="10">
        <f t="shared" si="15"/>
        <v>18.86530087</v>
      </c>
      <c r="Q1198" s="10"/>
      <c r="R1198" s="31">
        <f t="shared" si="16"/>
        <v>0.01466888169</v>
      </c>
      <c r="S1198" s="7">
        <f t="shared" si="4"/>
        <v>1.018126735</v>
      </c>
      <c r="T1198" s="7">
        <f t="shared" si="13"/>
        <v>10.4995367</v>
      </c>
      <c r="U1198" s="13">
        <f t="shared" si="5"/>
        <v>-0.004854911645</v>
      </c>
      <c r="V1198" s="13">
        <f t="shared" si="6"/>
        <v>-0.03079532455</v>
      </c>
      <c r="W1198" s="13">
        <f t="shared" si="7"/>
        <v>0.0259404129</v>
      </c>
      <c r="X1198" s="13">
        <f t="shared" si="8"/>
        <v>-0.002671063164</v>
      </c>
      <c r="Y1198" s="14"/>
      <c r="Z1198" s="30"/>
      <c r="AA1198" s="30"/>
    </row>
    <row r="1199" ht="12.75" customHeight="1">
      <c r="A1199" s="4">
        <v>1970.03</v>
      </c>
      <c r="B1199" s="5">
        <v>88.65</v>
      </c>
      <c r="C1199" s="6">
        <v>3.17</v>
      </c>
      <c r="D1199" s="6">
        <f t="shared" si="9"/>
        <v>4.66</v>
      </c>
      <c r="E1199" s="5">
        <v>5.63</v>
      </c>
      <c r="F1199" s="5">
        <v>38.2</v>
      </c>
      <c r="G1199" s="6">
        <f t="shared" si="10"/>
        <v>1970.208333</v>
      </c>
      <c r="H1199" s="7">
        <v>7.07</v>
      </c>
      <c r="I1199" s="6">
        <f t="shared" si="1"/>
        <v>707.1113874</v>
      </c>
      <c r="J1199" s="6">
        <f t="shared" si="2"/>
        <v>25.28531414</v>
      </c>
      <c r="K1199" s="8">
        <f t="shared" si="11"/>
        <v>104747.3091</v>
      </c>
      <c r="L1199" s="6">
        <f t="shared" si="12"/>
        <v>44.90735602</v>
      </c>
      <c r="M1199" s="8">
        <f t="shared" si="3"/>
        <v>6652.310775</v>
      </c>
      <c r="N1199" s="29">
        <f t="shared" si="14"/>
        <v>16.53169081</v>
      </c>
      <c r="O1199" s="9"/>
      <c r="P1199" s="10">
        <f t="shared" si="15"/>
        <v>19.05879573</v>
      </c>
      <c r="Q1199" s="10"/>
      <c r="R1199" s="31">
        <f t="shared" si="16"/>
        <v>0.01631977933</v>
      </c>
      <c r="S1199" s="7">
        <f t="shared" si="4"/>
        <v>0.9834450157</v>
      </c>
      <c r="T1199" s="7">
        <f t="shared" si="13"/>
        <v>10.63389118</v>
      </c>
      <c r="U1199" s="13">
        <f t="shared" si="5"/>
        <v>-0.01688297424</v>
      </c>
      <c r="V1199" s="13">
        <f t="shared" si="6"/>
        <v>-0.0343353226</v>
      </c>
      <c r="W1199" s="13">
        <f t="shared" si="7"/>
        <v>0.01745234835</v>
      </c>
      <c r="X1199" s="13">
        <f t="shared" si="8"/>
        <v>0.009991610018</v>
      </c>
      <c r="Y1199" s="14"/>
      <c r="Z1199" s="30"/>
      <c r="AA1199" s="30"/>
    </row>
    <row r="1200" ht="12.75" customHeight="1">
      <c r="A1200" s="4">
        <v>1970.04</v>
      </c>
      <c r="B1200" s="5">
        <v>85.95</v>
      </c>
      <c r="C1200" s="6">
        <v>3.17333</v>
      </c>
      <c r="D1200" s="6">
        <f t="shared" si="9"/>
        <v>0.47333</v>
      </c>
      <c r="E1200" s="5">
        <v>5.59333</v>
      </c>
      <c r="F1200" s="5">
        <v>38.5</v>
      </c>
      <c r="G1200" s="6">
        <f t="shared" si="10"/>
        <v>1970.291667</v>
      </c>
      <c r="H1200" s="7">
        <v>7.39</v>
      </c>
      <c r="I1200" s="6">
        <f t="shared" si="1"/>
        <v>680.2328571</v>
      </c>
      <c r="J1200" s="6">
        <f t="shared" si="2"/>
        <v>25.11464029</v>
      </c>
      <c r="K1200" s="8">
        <f t="shared" si="11"/>
        <v>101075.7101</v>
      </c>
      <c r="L1200" s="6">
        <f t="shared" si="12"/>
        <v>44.26721171</v>
      </c>
      <c r="M1200" s="8">
        <f t="shared" si="3"/>
        <v>6577.659122</v>
      </c>
      <c r="N1200" s="29">
        <f t="shared" si="14"/>
        <v>15.87306782</v>
      </c>
      <c r="O1200" s="9"/>
      <c r="P1200" s="10">
        <f t="shared" si="15"/>
        <v>18.31141111</v>
      </c>
      <c r="Q1200" s="10"/>
      <c r="R1200" s="31">
        <f t="shared" si="16"/>
        <v>0.0160842522</v>
      </c>
      <c r="S1200" s="7">
        <f t="shared" si="4"/>
        <v>0.9704989488</v>
      </c>
      <c r="T1200" s="7">
        <f t="shared" si="13"/>
        <v>10.37635755</v>
      </c>
      <c r="U1200" s="13">
        <f t="shared" si="5"/>
        <v>-0.01561819127</v>
      </c>
      <c r="V1200" s="13">
        <f t="shared" si="6"/>
        <v>-0.02501350899</v>
      </c>
      <c r="W1200" s="13">
        <f t="shared" si="7"/>
        <v>0.009395317725</v>
      </c>
      <c r="X1200" s="13">
        <f t="shared" si="8"/>
        <v>0.01167109085</v>
      </c>
      <c r="Y1200" s="14"/>
      <c r="Z1200" s="30"/>
      <c r="AA1200" s="30"/>
    </row>
    <row r="1201" ht="12.75" customHeight="1">
      <c r="A1201" s="4">
        <v>1970.05</v>
      </c>
      <c r="B1201" s="5">
        <v>76.06</v>
      </c>
      <c r="C1201" s="6">
        <v>3.17667</v>
      </c>
      <c r="D1201" s="6">
        <f t="shared" si="9"/>
        <v>-6.71333</v>
      </c>
      <c r="E1201" s="5">
        <v>5.55667</v>
      </c>
      <c r="F1201" s="5">
        <v>38.6</v>
      </c>
      <c r="G1201" s="6">
        <f t="shared" si="10"/>
        <v>1970.375</v>
      </c>
      <c r="H1201" s="7">
        <v>7.91</v>
      </c>
      <c r="I1201" s="6">
        <f t="shared" si="1"/>
        <v>600.4010881</v>
      </c>
      <c r="J1201" s="6">
        <f t="shared" si="2"/>
        <v>25.07594168</v>
      </c>
      <c r="K1201" s="8">
        <f t="shared" si="11"/>
        <v>89524.02067</v>
      </c>
      <c r="L1201" s="6">
        <f t="shared" si="12"/>
        <v>43.86314376</v>
      </c>
      <c r="M1201" s="8">
        <f t="shared" si="3"/>
        <v>6540.302918</v>
      </c>
      <c r="N1201" s="29">
        <f t="shared" si="14"/>
        <v>13.98383606</v>
      </c>
      <c r="O1201" s="9"/>
      <c r="P1201" s="10">
        <f t="shared" si="15"/>
        <v>16.14957015</v>
      </c>
      <c r="Q1201" s="10"/>
      <c r="R1201" s="31">
        <f t="shared" si="16"/>
        <v>0.01966203214</v>
      </c>
      <c r="S1201" s="7">
        <f t="shared" si="4"/>
        <v>1.011406556</v>
      </c>
      <c r="T1201" s="7">
        <f t="shared" si="13"/>
        <v>10.04415538</v>
      </c>
      <c r="U1201" s="13">
        <f t="shared" si="5"/>
        <v>0.0003291134672</v>
      </c>
      <c r="V1201" s="13">
        <f t="shared" si="6"/>
        <v>-0.01434763726</v>
      </c>
      <c r="W1201" s="13">
        <f t="shared" si="7"/>
        <v>0.01467675073</v>
      </c>
      <c r="X1201" s="13">
        <f t="shared" si="8"/>
        <v>0.002193818063</v>
      </c>
      <c r="Y1201" s="14"/>
      <c r="Z1201" s="30"/>
      <c r="AA1201" s="30"/>
    </row>
    <row r="1202" ht="12.75" customHeight="1">
      <c r="A1202" s="4">
        <v>1970.06</v>
      </c>
      <c r="B1202" s="5">
        <v>75.59</v>
      </c>
      <c r="C1202" s="6">
        <v>3.18</v>
      </c>
      <c r="D1202" s="6">
        <f t="shared" si="9"/>
        <v>2.71</v>
      </c>
      <c r="E1202" s="5">
        <v>5.52</v>
      </c>
      <c r="F1202" s="5">
        <v>38.8</v>
      </c>
      <c r="G1202" s="6">
        <f t="shared" si="10"/>
        <v>1970.458333</v>
      </c>
      <c r="H1202" s="7">
        <v>7.84</v>
      </c>
      <c r="I1202" s="6">
        <f t="shared" si="1"/>
        <v>593.6152835</v>
      </c>
      <c r="J1202" s="6">
        <f t="shared" si="2"/>
        <v>24.97283505</v>
      </c>
      <c r="K1202" s="8">
        <f t="shared" si="11"/>
        <v>88822.51163</v>
      </c>
      <c r="L1202" s="6">
        <f t="shared" si="12"/>
        <v>43.34907216</v>
      </c>
      <c r="M1202" s="8">
        <f t="shared" si="3"/>
        <v>6486.311208</v>
      </c>
      <c r="N1202" s="29">
        <f t="shared" si="14"/>
        <v>13.7996918</v>
      </c>
      <c r="O1202" s="9"/>
      <c r="P1202" s="10">
        <f t="shared" si="15"/>
        <v>15.95506256</v>
      </c>
      <c r="Q1202" s="10"/>
      <c r="R1202" s="31">
        <f t="shared" si="16"/>
        <v>0.0214995476</v>
      </c>
      <c r="S1202" s="7">
        <f t="shared" si="4"/>
        <v>1.033107284</v>
      </c>
      <c r="T1202" s="7">
        <f t="shared" si="13"/>
        <v>10.10636005</v>
      </c>
      <c r="U1202" s="13">
        <f t="shared" si="5"/>
        <v>0.006684580177</v>
      </c>
      <c r="V1202" s="13">
        <f t="shared" si="6"/>
        <v>-0.01275553322</v>
      </c>
      <c r="W1202" s="13">
        <f t="shared" si="7"/>
        <v>0.01944011339</v>
      </c>
      <c r="X1202" s="13">
        <f t="shared" si="8"/>
        <v>-0.005368947811</v>
      </c>
      <c r="Y1202" s="14"/>
      <c r="Z1202" s="30"/>
      <c r="AA1202" s="30"/>
    </row>
    <row r="1203" ht="12.75" customHeight="1">
      <c r="A1203" s="4">
        <v>1970.07</v>
      </c>
      <c r="B1203" s="5">
        <v>75.72</v>
      </c>
      <c r="C1203" s="6">
        <v>3.18333</v>
      </c>
      <c r="D1203" s="6">
        <f t="shared" si="9"/>
        <v>3.31333</v>
      </c>
      <c r="E1203" s="5">
        <v>5.46667</v>
      </c>
      <c r="F1203" s="5">
        <v>39.0</v>
      </c>
      <c r="G1203" s="6">
        <f t="shared" si="10"/>
        <v>1970.541667</v>
      </c>
      <c r="H1203" s="7">
        <v>7.46</v>
      </c>
      <c r="I1203" s="6">
        <f t="shared" si="1"/>
        <v>591.5867692</v>
      </c>
      <c r="J1203" s="6">
        <f t="shared" si="2"/>
        <v>24.87078592</v>
      </c>
      <c r="K1203" s="8">
        <f t="shared" si="11"/>
        <v>88829.103</v>
      </c>
      <c r="L1203" s="6">
        <f t="shared" si="12"/>
        <v>42.71011151</v>
      </c>
      <c r="M1203" s="8">
        <f t="shared" si="3"/>
        <v>6413.092875</v>
      </c>
      <c r="N1203" s="29">
        <f t="shared" si="14"/>
        <v>13.72649974</v>
      </c>
      <c r="O1203" s="9"/>
      <c r="P1203" s="10">
        <f t="shared" si="15"/>
        <v>15.88893533</v>
      </c>
      <c r="Q1203" s="10"/>
      <c r="R1203" s="31">
        <f t="shared" si="16"/>
        <v>0.02621432625</v>
      </c>
      <c r="S1203" s="7">
        <f t="shared" si="4"/>
        <v>1.001336403</v>
      </c>
      <c r="T1203" s="7">
        <f t="shared" si="13"/>
        <v>10.38741083</v>
      </c>
      <c r="U1203" s="13">
        <f t="shared" si="5"/>
        <v>0.01157431396</v>
      </c>
      <c r="V1203" s="13">
        <f t="shared" si="6"/>
        <v>-0.01755101079</v>
      </c>
      <c r="W1203" s="13">
        <f t="shared" si="7"/>
        <v>0.02912532474</v>
      </c>
      <c r="X1203" s="13">
        <f t="shared" si="8"/>
        <v>-0.004459711802</v>
      </c>
      <c r="Y1203" s="14"/>
      <c r="Z1203" s="30"/>
      <c r="AA1203" s="30"/>
    </row>
    <row r="1204" ht="12.75" customHeight="1">
      <c r="A1204" s="4">
        <v>1970.08</v>
      </c>
      <c r="B1204" s="5">
        <v>77.92</v>
      </c>
      <c r="C1204" s="6">
        <v>3.18667</v>
      </c>
      <c r="D1204" s="6">
        <f t="shared" si="9"/>
        <v>5.38667</v>
      </c>
      <c r="E1204" s="5">
        <v>5.41333</v>
      </c>
      <c r="F1204" s="5">
        <v>39.0</v>
      </c>
      <c r="G1204" s="6">
        <f t="shared" si="10"/>
        <v>1970.625</v>
      </c>
      <c r="H1204" s="7">
        <v>7.53</v>
      </c>
      <c r="I1204" s="6">
        <f t="shared" si="1"/>
        <v>608.7749744</v>
      </c>
      <c r="J1204" s="6">
        <f t="shared" si="2"/>
        <v>24.89688074</v>
      </c>
      <c r="K1204" s="8">
        <f t="shared" si="11"/>
        <v>91721.51073</v>
      </c>
      <c r="L1204" s="6">
        <f t="shared" si="12"/>
        <v>42.29337567</v>
      </c>
      <c r="M1204" s="8">
        <f t="shared" si="3"/>
        <v>6372.161264</v>
      </c>
      <c r="N1204" s="29">
        <f t="shared" si="14"/>
        <v>14.10045652</v>
      </c>
      <c r="O1204" s="9"/>
      <c r="P1204" s="10">
        <f t="shared" si="15"/>
        <v>16.33950833</v>
      </c>
      <c r="Q1204" s="10"/>
      <c r="R1204" s="31">
        <f t="shared" si="16"/>
        <v>0.02358223149</v>
      </c>
      <c r="S1204" s="7">
        <f t="shared" si="4"/>
        <v>1.01609541</v>
      </c>
      <c r="T1204" s="7">
        <f t="shared" si="13"/>
        <v>10.40129259</v>
      </c>
      <c r="U1204" s="13">
        <f t="shared" si="5"/>
        <v>0.01108930551</v>
      </c>
      <c r="V1204" s="13">
        <f t="shared" si="6"/>
        <v>-0.02263923451</v>
      </c>
      <c r="W1204" s="13">
        <f t="shared" si="7"/>
        <v>0.03372854002</v>
      </c>
      <c r="X1204" s="13">
        <f t="shared" si="8"/>
        <v>-0.003096467749</v>
      </c>
      <c r="Y1204" s="14"/>
      <c r="Z1204" s="30"/>
      <c r="AA1204" s="30"/>
    </row>
    <row r="1205" ht="12.75" customHeight="1">
      <c r="A1205" s="4">
        <v>1970.09</v>
      </c>
      <c r="B1205" s="5">
        <v>82.58</v>
      </c>
      <c r="C1205" s="6">
        <v>3.19</v>
      </c>
      <c r="D1205" s="6">
        <f t="shared" si="9"/>
        <v>7.85</v>
      </c>
      <c r="E1205" s="5">
        <v>5.36</v>
      </c>
      <c r="F1205" s="5">
        <v>39.2</v>
      </c>
      <c r="G1205" s="6">
        <f t="shared" si="10"/>
        <v>1970.708333</v>
      </c>
      <c r="H1205" s="7">
        <v>7.39</v>
      </c>
      <c r="I1205" s="6">
        <f t="shared" si="1"/>
        <v>641.8909694</v>
      </c>
      <c r="J1205" s="6">
        <f t="shared" si="2"/>
        <v>24.7957398</v>
      </c>
      <c r="K1205" s="8">
        <f t="shared" si="11"/>
        <v>97022.27777</v>
      </c>
      <c r="L1205" s="6">
        <f t="shared" si="12"/>
        <v>41.66306122</v>
      </c>
      <c r="M1205" s="8">
        <f t="shared" si="3"/>
        <v>6297.401415</v>
      </c>
      <c r="N1205" s="29">
        <f t="shared" si="14"/>
        <v>14.84266115</v>
      </c>
      <c r="O1205" s="9"/>
      <c r="P1205" s="10">
        <f t="shared" si="15"/>
        <v>17.21512554</v>
      </c>
      <c r="Q1205" s="10"/>
      <c r="R1205" s="31">
        <f t="shared" si="16"/>
        <v>0.02196185273</v>
      </c>
      <c r="S1205" s="7">
        <f t="shared" si="4"/>
        <v>1.010378148</v>
      </c>
      <c r="T1205" s="7">
        <f t="shared" si="13"/>
        <v>10.51478369</v>
      </c>
      <c r="U1205" s="13">
        <f t="shared" si="5"/>
        <v>0.007399504054</v>
      </c>
      <c r="V1205" s="13">
        <f t="shared" si="6"/>
        <v>-0.02598251454</v>
      </c>
      <c r="W1205" s="13">
        <f t="shared" si="7"/>
        <v>0.0333820186</v>
      </c>
      <c r="X1205" s="13">
        <f t="shared" si="8"/>
        <v>-0.001475140703</v>
      </c>
      <c r="Y1205" s="14"/>
      <c r="Z1205" s="30"/>
      <c r="AA1205" s="30"/>
    </row>
    <row r="1206" ht="12.75" customHeight="1">
      <c r="A1206" s="4">
        <v>1970.1</v>
      </c>
      <c r="B1206" s="5">
        <v>84.37</v>
      </c>
      <c r="C1206" s="6">
        <v>3.17333</v>
      </c>
      <c r="D1206" s="6">
        <f t="shared" si="9"/>
        <v>4.96333</v>
      </c>
      <c r="E1206" s="5">
        <v>5.28333</v>
      </c>
      <c r="F1206" s="5">
        <v>39.4</v>
      </c>
      <c r="G1206" s="6">
        <f t="shared" si="10"/>
        <v>1970.791667</v>
      </c>
      <c r="H1206" s="7">
        <v>7.33</v>
      </c>
      <c r="I1206" s="6">
        <f t="shared" si="1"/>
        <v>652.4756091</v>
      </c>
      <c r="J1206" s="6">
        <f t="shared" si="2"/>
        <v>24.54095561</v>
      </c>
      <c r="K1206" s="8">
        <f t="shared" si="11"/>
        <v>98931.26886</v>
      </c>
      <c r="L1206" s="6">
        <f t="shared" si="12"/>
        <v>40.85864596</v>
      </c>
      <c r="M1206" s="8">
        <f t="shared" si="3"/>
        <v>6195.170567</v>
      </c>
      <c r="N1206" s="29">
        <f t="shared" si="14"/>
        <v>15.0641854</v>
      </c>
      <c r="O1206" s="9"/>
      <c r="P1206" s="10">
        <f t="shared" si="15"/>
        <v>17.48667852</v>
      </c>
      <c r="Q1206" s="10"/>
      <c r="R1206" s="31">
        <f t="shared" si="16"/>
        <v>0.02140193461</v>
      </c>
      <c r="S1206" s="7">
        <f t="shared" si="4"/>
        <v>1.041321192</v>
      </c>
      <c r="T1206" s="7">
        <f t="shared" si="13"/>
        <v>10.56997921</v>
      </c>
      <c r="U1206" s="13">
        <f t="shared" si="5"/>
        <v>0.007778618551</v>
      </c>
      <c r="V1206" s="13">
        <f t="shared" si="6"/>
        <v>-0.02784616494</v>
      </c>
      <c r="W1206" s="13">
        <f t="shared" si="7"/>
        <v>0.03562478349</v>
      </c>
      <c r="X1206" s="13">
        <f t="shared" si="8"/>
        <v>-0.008362709394</v>
      </c>
      <c r="Y1206" s="14"/>
      <c r="Z1206" s="30"/>
      <c r="AA1206" s="30"/>
    </row>
    <row r="1207" ht="12.75" customHeight="1">
      <c r="A1207" s="4">
        <v>1970.11</v>
      </c>
      <c r="B1207" s="5">
        <v>84.28</v>
      </c>
      <c r="C1207" s="6">
        <v>3.15667</v>
      </c>
      <c r="D1207" s="6">
        <f t="shared" si="9"/>
        <v>3.06667</v>
      </c>
      <c r="E1207" s="5">
        <v>5.20667</v>
      </c>
      <c r="F1207" s="5">
        <v>39.6</v>
      </c>
      <c r="G1207" s="6">
        <f t="shared" si="10"/>
        <v>1970.875</v>
      </c>
      <c r="H1207" s="7">
        <v>6.84</v>
      </c>
      <c r="I1207" s="6">
        <f t="shared" si="1"/>
        <v>648.4877778</v>
      </c>
      <c r="J1207" s="6">
        <f t="shared" si="2"/>
        <v>24.28882194</v>
      </c>
      <c r="K1207" s="8">
        <f t="shared" si="11"/>
        <v>98633.51436</v>
      </c>
      <c r="L1207" s="6">
        <f t="shared" si="12"/>
        <v>40.06243306</v>
      </c>
      <c r="M1207" s="8">
        <f t="shared" si="3"/>
        <v>6093.404843</v>
      </c>
      <c r="N1207" s="29">
        <f t="shared" si="14"/>
        <v>14.95076191</v>
      </c>
      <c r="O1207" s="9"/>
      <c r="P1207" s="10">
        <f t="shared" si="15"/>
        <v>17.36984899</v>
      </c>
      <c r="Q1207" s="10"/>
      <c r="R1207" s="31">
        <f t="shared" si="16"/>
        <v>0.02732634523</v>
      </c>
      <c r="S1207" s="7">
        <f t="shared" si="4"/>
        <v>1.038690776</v>
      </c>
      <c r="T1207" s="7">
        <f t="shared" si="13"/>
        <v>10.95115374</v>
      </c>
      <c r="U1207" s="13">
        <f t="shared" si="5"/>
        <v>0.0118102798</v>
      </c>
      <c r="V1207" s="13">
        <f t="shared" si="6"/>
        <v>-0.03628035048</v>
      </c>
      <c r="W1207" s="13">
        <f t="shared" si="7"/>
        <v>0.04809063028</v>
      </c>
      <c r="X1207" s="13">
        <f t="shared" si="8"/>
        <v>-0.003627917916</v>
      </c>
      <c r="Y1207" s="14"/>
      <c r="Z1207" s="30"/>
      <c r="AA1207" s="30"/>
    </row>
    <row r="1208" ht="12.75" customHeight="1">
      <c r="A1208" s="4">
        <v>1970.12</v>
      </c>
      <c r="B1208" s="5">
        <v>90.05</v>
      </c>
      <c r="C1208" s="6">
        <v>3.14</v>
      </c>
      <c r="D1208" s="6">
        <f t="shared" si="9"/>
        <v>8.91</v>
      </c>
      <c r="E1208" s="5">
        <v>5.13</v>
      </c>
      <c r="F1208" s="5">
        <v>39.8</v>
      </c>
      <c r="G1208" s="6">
        <f t="shared" si="10"/>
        <v>1970.958333</v>
      </c>
      <c r="H1208" s="7">
        <v>6.39</v>
      </c>
      <c r="I1208" s="6">
        <f t="shared" si="1"/>
        <v>689.4028894</v>
      </c>
      <c r="J1208" s="6">
        <f t="shared" si="2"/>
        <v>24.03914573</v>
      </c>
      <c r="K1208" s="8">
        <f t="shared" si="11"/>
        <v>105161.3013</v>
      </c>
      <c r="L1208" s="6">
        <f t="shared" si="12"/>
        <v>39.27414573</v>
      </c>
      <c r="M1208" s="8">
        <f t="shared" si="3"/>
        <v>5990.865915</v>
      </c>
      <c r="N1208" s="29">
        <f t="shared" si="14"/>
        <v>15.87384069</v>
      </c>
      <c r="O1208" s="9"/>
      <c r="P1208" s="10">
        <f t="shared" si="15"/>
        <v>18.45451555</v>
      </c>
      <c r="Q1208" s="10"/>
      <c r="R1208" s="31">
        <f t="shared" si="16"/>
        <v>0.02845528742</v>
      </c>
      <c r="S1208" s="7">
        <f t="shared" si="4"/>
        <v>1.016395803</v>
      </c>
      <c r="T1208" s="7">
        <f t="shared" si="13"/>
        <v>11.31770227</v>
      </c>
      <c r="U1208" s="13">
        <f t="shared" si="5"/>
        <v>0.003155575153</v>
      </c>
      <c r="V1208" s="13">
        <f t="shared" si="6"/>
        <v>-0.04018709511</v>
      </c>
      <c r="W1208" s="13">
        <f t="shared" si="7"/>
        <v>0.04334267026</v>
      </c>
      <c r="X1208" s="13">
        <f t="shared" si="8"/>
        <v>0.0009374285888</v>
      </c>
      <c r="Y1208" s="14"/>
      <c r="Z1208" s="30"/>
      <c r="AA1208" s="30"/>
    </row>
    <row r="1209" ht="12.75" customHeight="1">
      <c r="A1209" s="4">
        <v>1971.01</v>
      </c>
      <c r="B1209" s="5">
        <v>93.49</v>
      </c>
      <c r="C1209" s="6">
        <v>3.13</v>
      </c>
      <c r="D1209" s="6">
        <f t="shared" si="9"/>
        <v>6.57</v>
      </c>
      <c r="E1209" s="5">
        <v>5.16</v>
      </c>
      <c r="F1209" s="5">
        <v>39.8</v>
      </c>
      <c r="G1209" s="6">
        <f t="shared" si="10"/>
        <v>1971.041667</v>
      </c>
      <c r="H1209" s="7">
        <v>6.24</v>
      </c>
      <c r="I1209" s="6">
        <f t="shared" si="1"/>
        <v>715.7387688</v>
      </c>
      <c r="J1209" s="6">
        <f t="shared" si="2"/>
        <v>23.96258794</v>
      </c>
      <c r="K1209" s="8">
        <f t="shared" si="11"/>
        <v>109483.1719</v>
      </c>
      <c r="L1209" s="6">
        <f t="shared" si="12"/>
        <v>39.5038191</v>
      </c>
      <c r="M1209" s="8">
        <f t="shared" si="3"/>
        <v>6042.712237</v>
      </c>
      <c r="N1209" s="29">
        <f t="shared" si="14"/>
        <v>16.46179394</v>
      </c>
      <c r="O1209" s="9"/>
      <c r="P1209" s="10">
        <f t="shared" si="15"/>
        <v>19.14900275</v>
      </c>
      <c r="Q1209" s="10"/>
      <c r="R1209" s="31">
        <f t="shared" si="16"/>
        <v>0.0277052817</v>
      </c>
      <c r="S1209" s="7">
        <f t="shared" si="4"/>
        <v>1.014850681</v>
      </c>
      <c r="T1209" s="7">
        <f t="shared" si="13"/>
        <v>11.50326509</v>
      </c>
      <c r="U1209" s="13">
        <f t="shared" si="5"/>
        <v>-0.001670912343</v>
      </c>
      <c r="V1209" s="13">
        <f t="shared" si="6"/>
        <v>-0.04006313934</v>
      </c>
      <c r="W1209" s="13">
        <f t="shared" si="7"/>
        <v>0.038392227</v>
      </c>
      <c r="X1209" s="13">
        <f t="shared" si="8"/>
        <v>-0.003868362295</v>
      </c>
      <c r="Y1209" s="14"/>
      <c r="Z1209" s="30"/>
      <c r="AA1209" s="30"/>
    </row>
    <row r="1210" ht="12.75" customHeight="1">
      <c r="A1210" s="4">
        <v>1971.02</v>
      </c>
      <c r="B1210" s="5">
        <v>97.11</v>
      </c>
      <c r="C1210" s="6">
        <v>3.12</v>
      </c>
      <c r="D1210" s="6">
        <f t="shared" si="9"/>
        <v>6.74</v>
      </c>
      <c r="E1210" s="5">
        <v>5.19</v>
      </c>
      <c r="F1210" s="5">
        <v>39.9</v>
      </c>
      <c r="G1210" s="6">
        <f t="shared" si="10"/>
        <v>1971.125</v>
      </c>
      <c r="H1210" s="7">
        <v>6.11</v>
      </c>
      <c r="I1210" s="6">
        <f t="shared" si="1"/>
        <v>741.5893985</v>
      </c>
      <c r="J1210" s="6">
        <f t="shared" si="2"/>
        <v>23.82616541</v>
      </c>
      <c r="K1210" s="8">
        <f t="shared" si="11"/>
        <v>113741.135</v>
      </c>
      <c r="L1210" s="6">
        <f t="shared" si="12"/>
        <v>39.63390977</v>
      </c>
      <c r="M1210" s="8">
        <f t="shared" si="3"/>
        <v>6078.843484</v>
      </c>
      <c r="N1210" s="29">
        <f t="shared" si="14"/>
        <v>17.03453478</v>
      </c>
      <c r="O1210" s="9"/>
      <c r="P1210" s="10">
        <f t="shared" si="15"/>
        <v>19.82457423</v>
      </c>
      <c r="Q1210" s="10"/>
      <c r="R1210" s="31">
        <f t="shared" si="16"/>
        <v>0.02722117594</v>
      </c>
      <c r="S1210" s="7">
        <f t="shared" si="4"/>
        <v>1.036094932</v>
      </c>
      <c r="T1210" s="7">
        <f t="shared" si="13"/>
        <v>11.64483802</v>
      </c>
      <c r="U1210" s="13">
        <f t="shared" si="5"/>
        <v>-0.009586367071</v>
      </c>
      <c r="V1210" s="13">
        <f t="shared" si="6"/>
        <v>-0.04452039276</v>
      </c>
      <c r="W1210" s="13">
        <f t="shared" si="7"/>
        <v>0.03493402569</v>
      </c>
      <c r="X1210" s="13">
        <f t="shared" si="8"/>
        <v>-0.002068251192</v>
      </c>
      <c r="Y1210" s="14"/>
      <c r="Z1210" s="30"/>
      <c r="AA1210" s="30"/>
    </row>
    <row r="1211" ht="12.75" customHeight="1">
      <c r="A1211" s="4">
        <v>1971.03</v>
      </c>
      <c r="B1211" s="5">
        <v>99.6</v>
      </c>
      <c r="C1211" s="6">
        <v>3.11</v>
      </c>
      <c r="D1211" s="6">
        <f t="shared" si="9"/>
        <v>5.6</v>
      </c>
      <c r="E1211" s="5">
        <v>5.22</v>
      </c>
      <c r="F1211" s="5">
        <v>40.0</v>
      </c>
      <c r="G1211" s="6">
        <f t="shared" si="10"/>
        <v>1971.208333</v>
      </c>
      <c r="H1211" s="7">
        <v>5.7</v>
      </c>
      <c r="I1211" s="6">
        <f t="shared" si="1"/>
        <v>758.703</v>
      </c>
      <c r="J1211" s="6">
        <f t="shared" si="2"/>
        <v>23.690425</v>
      </c>
      <c r="K1211" s="8">
        <f t="shared" si="11"/>
        <v>116668.7233</v>
      </c>
      <c r="L1211" s="6">
        <f t="shared" si="12"/>
        <v>39.76335</v>
      </c>
      <c r="M1211" s="8">
        <f t="shared" si="3"/>
        <v>6114.56562</v>
      </c>
      <c r="N1211" s="29">
        <f t="shared" si="14"/>
        <v>17.40290261</v>
      </c>
      <c r="O1211" s="9"/>
      <c r="P1211" s="10">
        <f t="shared" si="15"/>
        <v>20.26160316</v>
      </c>
      <c r="Q1211" s="10"/>
      <c r="R1211" s="31">
        <f t="shared" si="16"/>
        <v>0.03033633937</v>
      </c>
      <c r="S1211" s="7">
        <f t="shared" si="4"/>
        <v>0.9949771576</v>
      </c>
      <c r="T1211" s="7">
        <f t="shared" si="13"/>
        <v>12.03499476</v>
      </c>
      <c r="U1211" s="13">
        <f t="shared" si="5"/>
        <v>-0.008753428056</v>
      </c>
      <c r="V1211" s="13">
        <f t="shared" si="6"/>
        <v>-0.04690644645</v>
      </c>
      <c r="W1211" s="13">
        <f t="shared" si="7"/>
        <v>0.03815301839</v>
      </c>
      <c r="X1211" s="13">
        <f t="shared" si="8"/>
        <v>-0.001452293189</v>
      </c>
      <c r="Y1211" s="14"/>
      <c r="Z1211" s="30"/>
      <c r="AA1211" s="30"/>
    </row>
    <row r="1212" ht="12.75" customHeight="1">
      <c r="A1212" s="4">
        <v>1971.04</v>
      </c>
      <c r="B1212" s="5">
        <v>103.0</v>
      </c>
      <c r="C1212" s="6">
        <v>3.10667</v>
      </c>
      <c r="D1212" s="6">
        <f t="shared" si="9"/>
        <v>6.50667</v>
      </c>
      <c r="E1212" s="5">
        <v>5.25333</v>
      </c>
      <c r="F1212" s="5">
        <v>40.1</v>
      </c>
      <c r="G1212" s="6">
        <f t="shared" si="10"/>
        <v>1971.291667</v>
      </c>
      <c r="H1212" s="7">
        <v>5.83</v>
      </c>
      <c r="I1212" s="6">
        <f t="shared" si="1"/>
        <v>782.6458853</v>
      </c>
      <c r="J1212" s="6">
        <f t="shared" si="2"/>
        <v>23.60604362</v>
      </c>
      <c r="K1212" s="8">
        <f t="shared" si="11"/>
        <v>120653.0138</v>
      </c>
      <c r="L1212" s="6">
        <f t="shared" si="12"/>
        <v>39.91744766</v>
      </c>
      <c r="M1212" s="8">
        <f t="shared" si="3"/>
        <v>6153.69026</v>
      </c>
      <c r="N1212" s="29">
        <f t="shared" si="14"/>
        <v>17.92411045</v>
      </c>
      <c r="O1212" s="9"/>
      <c r="P1212" s="10">
        <f t="shared" si="15"/>
        <v>20.87548533</v>
      </c>
      <c r="Q1212" s="10"/>
      <c r="R1212" s="31">
        <f t="shared" si="16"/>
        <v>0.0276226143</v>
      </c>
      <c r="S1212" s="7">
        <f t="shared" si="4"/>
        <v>0.9638031448</v>
      </c>
      <c r="T1212" s="7">
        <f t="shared" si="13"/>
        <v>11.94468317</v>
      </c>
      <c r="U1212" s="13">
        <f t="shared" si="5"/>
        <v>-0.01147160326</v>
      </c>
      <c r="V1212" s="13">
        <f t="shared" si="6"/>
        <v>-0.04869595028</v>
      </c>
      <c r="W1212" s="13">
        <f t="shared" si="7"/>
        <v>0.03722434702</v>
      </c>
      <c r="X1212" s="13">
        <f t="shared" si="8"/>
        <v>0.002587231864</v>
      </c>
      <c r="Y1212" s="14"/>
      <c r="Z1212" s="30"/>
      <c r="AA1212" s="30"/>
    </row>
    <row r="1213" ht="12.75" customHeight="1">
      <c r="A1213" s="4">
        <v>1971.05</v>
      </c>
      <c r="B1213" s="5">
        <v>101.6</v>
      </c>
      <c r="C1213" s="6">
        <v>3.10333</v>
      </c>
      <c r="D1213" s="6">
        <f t="shared" si="9"/>
        <v>1.70333</v>
      </c>
      <c r="E1213" s="5">
        <v>5.28667</v>
      </c>
      <c r="F1213" s="5">
        <v>40.3</v>
      </c>
      <c r="G1213" s="6">
        <f t="shared" si="10"/>
        <v>1971.375</v>
      </c>
      <c r="H1213" s="7">
        <v>6.39</v>
      </c>
      <c r="I1213" s="6">
        <f t="shared" si="1"/>
        <v>768.1766749</v>
      </c>
      <c r="J1213" s="6">
        <f t="shared" si="2"/>
        <v>23.46363898</v>
      </c>
      <c r="K1213" s="8">
        <f t="shared" si="11"/>
        <v>118723.8647</v>
      </c>
      <c r="L1213" s="6">
        <f t="shared" si="12"/>
        <v>39.97142305</v>
      </c>
      <c r="M1213" s="8">
        <f t="shared" si="3"/>
        <v>6177.695803</v>
      </c>
      <c r="N1213" s="29">
        <f t="shared" si="14"/>
        <v>17.56415328</v>
      </c>
      <c r="O1213" s="9"/>
      <c r="P1213" s="10">
        <f t="shared" si="15"/>
        <v>20.46389115</v>
      </c>
      <c r="Q1213" s="10"/>
      <c r="R1213" s="31">
        <f t="shared" si="16"/>
        <v>0.02367861418</v>
      </c>
      <c r="S1213" s="7">
        <f t="shared" si="4"/>
        <v>0.9958493325</v>
      </c>
      <c r="T1213" s="7">
        <f t="shared" si="13"/>
        <v>11.45519009</v>
      </c>
      <c r="U1213" s="13">
        <f t="shared" si="5"/>
        <v>-0.01226102345</v>
      </c>
      <c r="V1213" s="13">
        <f t="shared" si="6"/>
        <v>-0.04650653877</v>
      </c>
      <c r="W1213" s="13">
        <f t="shared" si="7"/>
        <v>0.03424551532</v>
      </c>
      <c r="X1213" s="13">
        <f t="shared" si="8"/>
        <v>0.004937866045</v>
      </c>
      <c r="Y1213" s="14"/>
      <c r="Z1213" s="30"/>
      <c r="AA1213" s="30"/>
    </row>
    <row r="1214" ht="12.75" customHeight="1">
      <c r="A1214" s="4">
        <v>1971.06</v>
      </c>
      <c r="B1214" s="5">
        <v>99.72</v>
      </c>
      <c r="C1214" s="6">
        <v>3.1</v>
      </c>
      <c r="D1214" s="6">
        <f t="shared" si="9"/>
        <v>1.22</v>
      </c>
      <c r="E1214" s="5">
        <v>5.32</v>
      </c>
      <c r="F1214" s="5">
        <v>40.6</v>
      </c>
      <c r="G1214" s="6">
        <f t="shared" si="10"/>
        <v>1971.458333</v>
      </c>
      <c r="H1214" s="7">
        <v>6.52</v>
      </c>
      <c r="I1214" s="6">
        <f t="shared" si="1"/>
        <v>748.3912315</v>
      </c>
      <c r="J1214" s="6">
        <f t="shared" si="2"/>
        <v>23.26527094</v>
      </c>
      <c r="K1214" s="8">
        <f t="shared" si="11"/>
        <v>115965.6115</v>
      </c>
      <c r="L1214" s="6">
        <f t="shared" si="12"/>
        <v>39.9262069</v>
      </c>
      <c r="M1214" s="8">
        <f t="shared" si="3"/>
        <v>6186.693273</v>
      </c>
      <c r="N1214" s="29">
        <f t="shared" si="14"/>
        <v>17.08316688</v>
      </c>
      <c r="O1214" s="9"/>
      <c r="P1214" s="10">
        <f t="shared" si="15"/>
        <v>19.91193906</v>
      </c>
      <c r="Q1214" s="10"/>
      <c r="R1214" s="31">
        <f t="shared" si="16"/>
        <v>0.0247462988</v>
      </c>
      <c r="S1214" s="7">
        <f t="shared" si="4"/>
        <v>0.9902684781</v>
      </c>
      <c r="T1214" s="7">
        <f t="shared" si="13"/>
        <v>11.32335047</v>
      </c>
      <c r="U1214" s="13">
        <f t="shared" si="5"/>
        <v>-0.009966835848</v>
      </c>
      <c r="V1214" s="13">
        <f t="shared" si="6"/>
        <v>-0.04193749789</v>
      </c>
      <c r="W1214" s="13">
        <f t="shared" si="7"/>
        <v>0.03197066204</v>
      </c>
      <c r="X1214" s="13">
        <f t="shared" si="8"/>
        <v>-0.002232439842</v>
      </c>
      <c r="Y1214" s="14"/>
      <c r="Z1214" s="30"/>
      <c r="AA1214" s="30"/>
    </row>
    <row r="1215" ht="12.75" customHeight="1">
      <c r="A1215" s="4">
        <v>1971.07</v>
      </c>
      <c r="B1215" s="5">
        <v>99.0</v>
      </c>
      <c r="C1215" s="6">
        <v>3.09667</v>
      </c>
      <c r="D1215" s="6">
        <f t="shared" si="9"/>
        <v>2.37667</v>
      </c>
      <c r="E1215" s="5">
        <v>5.35667</v>
      </c>
      <c r="F1215" s="5">
        <v>40.7</v>
      </c>
      <c r="G1215" s="6">
        <f t="shared" si="10"/>
        <v>1971.541667</v>
      </c>
      <c r="H1215" s="7">
        <v>6.73</v>
      </c>
      <c r="I1215" s="6">
        <f t="shared" si="1"/>
        <v>741.1621622</v>
      </c>
      <c r="J1215" s="6">
        <f t="shared" si="2"/>
        <v>23.18317811</v>
      </c>
      <c r="K1215" s="8">
        <f t="shared" si="11"/>
        <v>115144.8031</v>
      </c>
      <c r="L1215" s="6">
        <f t="shared" si="12"/>
        <v>40.10263757</v>
      </c>
      <c r="M1215" s="8">
        <f t="shared" si="3"/>
        <v>6230.229417</v>
      </c>
      <c r="N1215" s="29">
        <f t="shared" si="14"/>
        <v>16.88941471</v>
      </c>
      <c r="O1215" s="9"/>
      <c r="P1215" s="10">
        <f t="shared" si="15"/>
        <v>19.69494169</v>
      </c>
      <c r="Q1215" s="10"/>
      <c r="R1215" s="31">
        <f t="shared" si="16"/>
        <v>0.02288173915</v>
      </c>
      <c r="S1215" s="7">
        <f t="shared" si="4"/>
        <v>1.016512681</v>
      </c>
      <c r="T1215" s="7">
        <f t="shared" si="13"/>
        <v>11.18560628</v>
      </c>
      <c r="U1215" s="13">
        <f t="shared" si="5"/>
        <v>-0.0123612565</v>
      </c>
      <c r="V1215" s="13">
        <f t="shared" si="6"/>
        <v>-0.04489013152</v>
      </c>
      <c r="W1215" s="13">
        <f t="shared" si="7"/>
        <v>0.03252887502</v>
      </c>
      <c r="X1215" s="13">
        <f t="shared" si="8"/>
        <v>-0.003869535846</v>
      </c>
      <c r="Y1215" s="14"/>
      <c r="Z1215" s="30"/>
      <c r="AA1215" s="30"/>
    </row>
    <row r="1216" ht="12.75" customHeight="1">
      <c r="A1216" s="4">
        <v>1971.08</v>
      </c>
      <c r="B1216" s="5">
        <v>97.24</v>
      </c>
      <c r="C1216" s="6">
        <v>3.09333</v>
      </c>
      <c r="D1216" s="6">
        <f t="shared" si="9"/>
        <v>1.33333</v>
      </c>
      <c r="E1216" s="5">
        <v>5.39333</v>
      </c>
      <c r="F1216" s="5">
        <v>40.8</v>
      </c>
      <c r="G1216" s="6">
        <f t="shared" si="10"/>
        <v>1971.625</v>
      </c>
      <c r="H1216" s="7">
        <v>6.58</v>
      </c>
      <c r="I1216" s="6">
        <f t="shared" si="1"/>
        <v>726.2016667</v>
      </c>
      <c r="J1216" s="6">
        <f t="shared" si="2"/>
        <v>23.10141301</v>
      </c>
      <c r="K1216" s="8">
        <f t="shared" si="11"/>
        <v>113119.6646</v>
      </c>
      <c r="L1216" s="6">
        <f t="shared" si="12"/>
        <v>40.2781287</v>
      </c>
      <c r="M1216" s="8">
        <f t="shared" si="3"/>
        <v>6274.081456</v>
      </c>
      <c r="N1216" s="29">
        <f t="shared" si="14"/>
        <v>16.51944944</v>
      </c>
      <c r="O1216" s="9"/>
      <c r="P1216" s="10">
        <f t="shared" si="15"/>
        <v>19.27301887</v>
      </c>
      <c r="Q1216" s="10"/>
      <c r="R1216" s="31">
        <f t="shared" si="16"/>
        <v>0.02630516571</v>
      </c>
      <c r="S1216" s="7">
        <f t="shared" si="4"/>
        <v>1.038103309</v>
      </c>
      <c r="T1216" s="7">
        <f t="shared" si="13"/>
        <v>11.34244222</v>
      </c>
      <c r="U1216" s="13">
        <f t="shared" si="5"/>
        <v>-0.01056679232</v>
      </c>
      <c r="V1216" s="13">
        <f t="shared" si="6"/>
        <v>-0.04907665997</v>
      </c>
      <c r="W1216" s="13">
        <f t="shared" si="7"/>
        <v>0.03850986766</v>
      </c>
      <c r="X1216" s="13">
        <f t="shared" si="8"/>
        <v>-0.004419367916</v>
      </c>
      <c r="Y1216" s="14"/>
      <c r="Z1216" s="30"/>
      <c r="AA1216" s="30"/>
    </row>
    <row r="1217" ht="12.75" customHeight="1">
      <c r="A1217" s="4">
        <v>1971.09</v>
      </c>
      <c r="B1217" s="5">
        <v>99.4</v>
      </c>
      <c r="C1217" s="6">
        <v>3.09</v>
      </c>
      <c r="D1217" s="6">
        <f t="shared" si="9"/>
        <v>5.25</v>
      </c>
      <c r="E1217" s="5">
        <v>5.43</v>
      </c>
      <c r="F1217" s="5">
        <v>40.8</v>
      </c>
      <c r="G1217" s="6">
        <f t="shared" si="10"/>
        <v>1971.708333</v>
      </c>
      <c r="H1217" s="7">
        <v>6.14</v>
      </c>
      <c r="I1217" s="6">
        <f t="shared" si="1"/>
        <v>742.3328431</v>
      </c>
      <c r="J1217" s="6">
        <f t="shared" si="2"/>
        <v>23.07654412</v>
      </c>
      <c r="K1217" s="8">
        <f t="shared" si="11"/>
        <v>115931.9516</v>
      </c>
      <c r="L1217" s="6">
        <f t="shared" si="12"/>
        <v>40.55198529</v>
      </c>
      <c r="M1217" s="8">
        <f t="shared" si="3"/>
        <v>6333.103595</v>
      </c>
      <c r="N1217" s="29">
        <f t="shared" si="14"/>
        <v>16.85679255</v>
      </c>
      <c r="O1217" s="9"/>
      <c r="P1217" s="10">
        <f t="shared" si="15"/>
        <v>19.67491049</v>
      </c>
      <c r="Q1217" s="10"/>
      <c r="R1217" s="31">
        <f t="shared" si="16"/>
        <v>0.02914935364</v>
      </c>
      <c r="S1217" s="7">
        <f t="shared" si="4"/>
        <v>1.020832685</v>
      </c>
      <c r="T1217" s="7">
        <f t="shared" si="13"/>
        <v>11.7746268</v>
      </c>
      <c r="U1217" s="13">
        <f t="shared" si="5"/>
        <v>-0.02245774416</v>
      </c>
      <c r="V1217" s="13">
        <f t="shared" si="6"/>
        <v>-0.05419735268</v>
      </c>
      <c r="W1217" s="13">
        <f t="shared" si="7"/>
        <v>0.03173960852</v>
      </c>
      <c r="X1217" s="13">
        <f t="shared" si="8"/>
        <v>0.00006205655206</v>
      </c>
      <c r="Y1217" s="14"/>
      <c r="Z1217" s="30"/>
      <c r="AA1217" s="30"/>
    </row>
    <row r="1218" ht="12.75" customHeight="1">
      <c r="A1218" s="4">
        <v>1971.1</v>
      </c>
      <c r="B1218" s="5">
        <v>97.29</v>
      </c>
      <c r="C1218" s="6">
        <v>3.08333</v>
      </c>
      <c r="D1218" s="6">
        <f t="shared" si="9"/>
        <v>0.97333</v>
      </c>
      <c r="E1218" s="5">
        <v>5.52</v>
      </c>
      <c r="F1218" s="5">
        <v>40.9</v>
      </c>
      <c r="G1218" s="6">
        <f t="shared" si="10"/>
        <v>1971.791667</v>
      </c>
      <c r="H1218" s="7">
        <v>5.93</v>
      </c>
      <c r="I1218" s="6">
        <f t="shared" si="1"/>
        <v>724.7986064</v>
      </c>
      <c r="J1218" s="6">
        <f t="shared" si="2"/>
        <v>22.97043156</v>
      </c>
      <c r="K1218" s="8">
        <f t="shared" si="11"/>
        <v>113492.5324</v>
      </c>
      <c r="L1218" s="6">
        <f t="shared" si="12"/>
        <v>41.12332518</v>
      </c>
      <c r="M1218" s="8">
        <f t="shared" si="3"/>
        <v>6439.292616</v>
      </c>
      <c r="N1218" s="29">
        <f t="shared" si="14"/>
        <v>16.42886271</v>
      </c>
      <c r="O1218" s="9"/>
      <c r="P1218" s="10">
        <f t="shared" si="15"/>
        <v>19.18439734</v>
      </c>
      <c r="Q1218" s="10"/>
      <c r="R1218" s="31">
        <f t="shared" si="16"/>
        <v>0.0330470461</v>
      </c>
      <c r="S1218" s="7">
        <f t="shared" si="4"/>
        <v>1.013970884</v>
      </c>
      <c r="T1218" s="7">
        <f t="shared" si="13"/>
        <v>11.99053532</v>
      </c>
      <c r="U1218" s="13">
        <f t="shared" si="5"/>
        <v>-0.01890545457</v>
      </c>
      <c r="V1218" s="13">
        <f t="shared" si="6"/>
        <v>-0.05410987093</v>
      </c>
      <c r="W1218" s="13">
        <f t="shared" si="7"/>
        <v>0.03520441637</v>
      </c>
      <c r="X1218" s="13">
        <f t="shared" si="8"/>
        <v>0.008996049023</v>
      </c>
      <c r="Y1218" s="14"/>
      <c r="Z1218" s="30"/>
      <c r="AA1218" s="30"/>
    </row>
    <row r="1219" ht="12.75" customHeight="1">
      <c r="A1219" s="4">
        <v>1971.11</v>
      </c>
      <c r="B1219" s="5">
        <v>92.78</v>
      </c>
      <c r="C1219" s="6">
        <v>3.07667</v>
      </c>
      <c r="D1219" s="6">
        <f t="shared" si="9"/>
        <v>-1.43333</v>
      </c>
      <c r="E1219" s="5">
        <v>5.61</v>
      </c>
      <c r="F1219" s="5">
        <v>40.9</v>
      </c>
      <c r="G1219" s="6">
        <f t="shared" si="10"/>
        <v>1971.875</v>
      </c>
      <c r="H1219" s="7">
        <v>5.81</v>
      </c>
      <c r="I1219" s="6">
        <f t="shared" si="1"/>
        <v>691.1996577</v>
      </c>
      <c r="J1219" s="6">
        <f t="shared" si="2"/>
        <v>22.92081538</v>
      </c>
      <c r="K1219" s="8">
        <f t="shared" si="11"/>
        <v>108530.5315</v>
      </c>
      <c r="L1219" s="6">
        <f t="shared" si="12"/>
        <v>41.79381418</v>
      </c>
      <c r="M1219" s="8">
        <f t="shared" si="3"/>
        <v>6562.365613</v>
      </c>
      <c r="N1219" s="29">
        <f t="shared" si="14"/>
        <v>15.63871265</v>
      </c>
      <c r="O1219" s="9"/>
      <c r="P1219" s="10">
        <f t="shared" si="15"/>
        <v>18.27192218</v>
      </c>
      <c r="Q1219" s="10"/>
      <c r="R1219" s="31">
        <f t="shared" si="16"/>
        <v>0.03732244231</v>
      </c>
      <c r="S1219" s="7">
        <f t="shared" si="4"/>
        <v>0.9958610849</v>
      </c>
      <c r="T1219" s="7">
        <f t="shared" si="13"/>
        <v>12.1580537</v>
      </c>
      <c r="U1219" s="13">
        <f t="shared" si="5"/>
        <v>-0.01186482917</v>
      </c>
      <c r="V1219" s="13">
        <f t="shared" si="6"/>
        <v>-0.04590660889</v>
      </c>
      <c r="W1219" s="13">
        <f t="shared" si="7"/>
        <v>0.03404177972</v>
      </c>
      <c r="X1219" s="13">
        <f t="shared" si="8"/>
        <v>-0.000255106228</v>
      </c>
      <c r="Y1219" s="14"/>
      <c r="Z1219" s="30"/>
      <c r="AA1219" s="30"/>
    </row>
    <row r="1220" ht="12.75" customHeight="1">
      <c r="A1220" s="4">
        <v>1971.12</v>
      </c>
      <c r="B1220" s="5">
        <v>99.17</v>
      </c>
      <c r="C1220" s="6">
        <v>3.07</v>
      </c>
      <c r="D1220" s="6">
        <f t="shared" si="9"/>
        <v>9.46</v>
      </c>
      <c r="E1220" s="5">
        <v>5.7</v>
      </c>
      <c r="F1220" s="5">
        <v>41.1</v>
      </c>
      <c r="G1220" s="6">
        <f t="shared" si="10"/>
        <v>1971.958333</v>
      </c>
      <c r="H1220" s="7">
        <v>5.93</v>
      </c>
      <c r="I1220" s="6">
        <f t="shared" si="1"/>
        <v>735.2092214</v>
      </c>
      <c r="J1220" s="6">
        <f t="shared" si="2"/>
        <v>22.75982968</v>
      </c>
      <c r="K1220" s="8">
        <f t="shared" si="11"/>
        <v>115738.6167</v>
      </c>
      <c r="L1220" s="6">
        <f t="shared" si="12"/>
        <v>42.25766423</v>
      </c>
      <c r="M1220" s="8">
        <f t="shared" si="3"/>
        <v>6652.31537</v>
      </c>
      <c r="N1220" s="29">
        <f t="shared" si="14"/>
        <v>16.60355721</v>
      </c>
      <c r="O1220" s="9"/>
      <c r="P1220" s="10">
        <f t="shared" si="15"/>
        <v>19.4058294</v>
      </c>
      <c r="Q1220" s="10"/>
      <c r="R1220" s="31">
        <f t="shared" si="16"/>
        <v>0.03290990169</v>
      </c>
      <c r="S1220" s="7">
        <f t="shared" si="4"/>
        <v>1.003446248</v>
      </c>
      <c r="T1220" s="7">
        <f t="shared" si="13"/>
        <v>12.04881414</v>
      </c>
      <c r="U1220" s="13">
        <f t="shared" si="5"/>
        <v>-0.01735837004</v>
      </c>
      <c r="V1220" s="13">
        <f t="shared" si="6"/>
        <v>-0.045989604</v>
      </c>
      <c r="W1220" s="13">
        <f t="shared" si="7"/>
        <v>0.02863123396</v>
      </c>
      <c r="X1220" s="13">
        <f t="shared" si="8"/>
        <v>-0.003800279477</v>
      </c>
      <c r="Y1220" s="14"/>
      <c r="Z1220" s="30"/>
      <c r="AA1220" s="30"/>
    </row>
    <row r="1221" ht="12.75" customHeight="1">
      <c r="A1221" s="4">
        <v>1972.01</v>
      </c>
      <c r="B1221" s="5">
        <v>103.3</v>
      </c>
      <c r="C1221" s="6">
        <v>3.07</v>
      </c>
      <c r="D1221" s="6">
        <f t="shared" si="9"/>
        <v>7.2</v>
      </c>
      <c r="E1221" s="5">
        <v>5.73667</v>
      </c>
      <c r="F1221" s="5">
        <v>41.1</v>
      </c>
      <c r="G1221" s="6">
        <f t="shared" si="10"/>
        <v>1972.041667</v>
      </c>
      <c r="H1221" s="7">
        <v>5.95</v>
      </c>
      <c r="I1221" s="6">
        <f t="shared" si="1"/>
        <v>765.8274939</v>
      </c>
      <c r="J1221" s="6">
        <f t="shared" si="2"/>
        <v>22.75982968</v>
      </c>
      <c r="K1221" s="8">
        <f t="shared" si="11"/>
        <v>120857.2038</v>
      </c>
      <c r="L1221" s="6">
        <f t="shared" si="12"/>
        <v>42.52952187</v>
      </c>
      <c r="M1221" s="8">
        <f t="shared" si="3"/>
        <v>6711.693082</v>
      </c>
      <c r="N1221" s="29">
        <f t="shared" si="14"/>
        <v>17.2629968</v>
      </c>
      <c r="O1221" s="9"/>
      <c r="P1221" s="10">
        <f t="shared" si="15"/>
        <v>20.18082173</v>
      </c>
      <c r="Q1221" s="10"/>
      <c r="R1221" s="31">
        <f t="shared" si="16"/>
        <v>0.03040921395</v>
      </c>
      <c r="S1221" s="7">
        <f t="shared" si="4"/>
        <v>0.9952946676</v>
      </c>
      <c r="T1221" s="7">
        <f t="shared" si="13"/>
        <v>12.09033734</v>
      </c>
      <c r="U1221" s="13">
        <f t="shared" si="5"/>
        <v>-0.0267148736</v>
      </c>
      <c r="V1221" s="13">
        <f t="shared" si="6"/>
        <v>-0.04991789322</v>
      </c>
      <c r="W1221" s="13">
        <f t="shared" si="7"/>
        <v>0.02320301963</v>
      </c>
      <c r="X1221" s="13">
        <f t="shared" si="8"/>
        <v>0.002511190166</v>
      </c>
      <c r="Y1221" s="14"/>
      <c r="Z1221" s="30"/>
      <c r="AA1221" s="30"/>
    </row>
    <row r="1222" ht="12.75" customHeight="1">
      <c r="A1222" s="4">
        <v>1972.02</v>
      </c>
      <c r="B1222" s="5">
        <v>105.2</v>
      </c>
      <c r="C1222" s="6">
        <v>3.07</v>
      </c>
      <c r="D1222" s="6">
        <f t="shared" si="9"/>
        <v>4.97</v>
      </c>
      <c r="E1222" s="5">
        <v>5.77333</v>
      </c>
      <c r="F1222" s="5">
        <v>41.3</v>
      </c>
      <c r="G1222" s="6">
        <f t="shared" si="10"/>
        <v>1972.125</v>
      </c>
      <c r="H1222" s="7">
        <v>6.08</v>
      </c>
      <c r="I1222" s="6">
        <f t="shared" si="1"/>
        <v>776.1365617</v>
      </c>
      <c r="J1222" s="6">
        <f t="shared" si="2"/>
        <v>22.64961259</v>
      </c>
      <c r="K1222" s="8">
        <f t="shared" si="11"/>
        <v>122781.9704</v>
      </c>
      <c r="L1222" s="6">
        <f t="shared" si="12"/>
        <v>42.59403513</v>
      </c>
      <c r="M1222" s="8">
        <f t="shared" si="3"/>
        <v>6738.220848</v>
      </c>
      <c r="N1222" s="29">
        <f t="shared" si="14"/>
        <v>17.46414761</v>
      </c>
      <c r="O1222" s="9"/>
      <c r="P1222" s="10">
        <f t="shared" si="15"/>
        <v>20.41889861</v>
      </c>
      <c r="Q1222" s="10"/>
      <c r="R1222" s="31">
        <f t="shared" si="16"/>
        <v>0.0285995638</v>
      </c>
      <c r="S1222" s="7">
        <f t="shared" si="4"/>
        <v>1.005810359</v>
      </c>
      <c r="T1222" s="7">
        <f t="shared" si="13"/>
        <v>11.97517493</v>
      </c>
      <c r="U1222" s="13">
        <f t="shared" si="5"/>
        <v>-0.03043343939</v>
      </c>
      <c r="V1222" s="13">
        <f t="shared" si="6"/>
        <v>-0.04737221008</v>
      </c>
      <c r="W1222" s="13">
        <f t="shared" si="7"/>
        <v>0.0169387707</v>
      </c>
      <c r="X1222" s="13">
        <f t="shared" si="8"/>
        <v>0.003605062542</v>
      </c>
      <c r="Y1222" s="14"/>
      <c r="Z1222" s="30"/>
      <c r="AA1222" s="30"/>
    </row>
    <row r="1223" ht="12.75" customHeight="1">
      <c r="A1223" s="4">
        <v>1972.03</v>
      </c>
      <c r="B1223" s="5">
        <v>107.7</v>
      </c>
      <c r="C1223" s="6">
        <v>3.07</v>
      </c>
      <c r="D1223" s="6">
        <f t="shared" si="9"/>
        <v>5.57</v>
      </c>
      <c r="E1223" s="5">
        <v>5.81</v>
      </c>
      <c r="F1223" s="5">
        <v>41.4</v>
      </c>
      <c r="G1223" s="6">
        <f t="shared" si="10"/>
        <v>1972.208333</v>
      </c>
      <c r="H1223" s="7">
        <v>6.07</v>
      </c>
      <c r="I1223" s="6">
        <f t="shared" si="1"/>
        <v>792.6615942</v>
      </c>
      <c r="J1223" s="6">
        <f t="shared" si="2"/>
        <v>22.59490338</v>
      </c>
      <c r="K1223" s="8">
        <f t="shared" si="11"/>
        <v>125694.0395</v>
      </c>
      <c r="L1223" s="6">
        <f t="shared" si="12"/>
        <v>42.76103865</v>
      </c>
      <c r="M1223" s="8">
        <f t="shared" si="3"/>
        <v>6780.709094</v>
      </c>
      <c r="N1223" s="29">
        <f t="shared" si="14"/>
        <v>17.80564385</v>
      </c>
      <c r="O1223" s="9"/>
      <c r="P1223" s="10">
        <f t="shared" si="15"/>
        <v>20.81971524</v>
      </c>
      <c r="Q1223" s="10"/>
      <c r="R1223" s="31">
        <f t="shared" si="16"/>
        <v>0.02785100608</v>
      </c>
      <c r="S1223" s="7">
        <f t="shared" si="4"/>
        <v>0.996181865</v>
      </c>
      <c r="T1223" s="7">
        <f t="shared" si="13"/>
        <v>12.01566138</v>
      </c>
      <c r="U1223" s="13">
        <f t="shared" si="5"/>
        <v>-0.03528745392</v>
      </c>
      <c r="V1223" s="13">
        <f t="shared" si="6"/>
        <v>-0.04360554023</v>
      </c>
      <c r="W1223" s="13">
        <f t="shared" si="7"/>
        <v>0.008318086311</v>
      </c>
      <c r="X1223" s="13">
        <f t="shared" si="8"/>
        <v>0.00147888439</v>
      </c>
      <c r="Y1223" s="14"/>
      <c r="Z1223" s="30"/>
      <c r="AA1223" s="30"/>
    </row>
    <row r="1224" ht="12.75" customHeight="1">
      <c r="A1224" s="4">
        <v>1972.04</v>
      </c>
      <c r="B1224" s="5">
        <v>108.8</v>
      </c>
      <c r="C1224" s="6">
        <v>3.07</v>
      </c>
      <c r="D1224" s="6">
        <f t="shared" si="9"/>
        <v>4.17</v>
      </c>
      <c r="E1224" s="5">
        <v>5.86333</v>
      </c>
      <c r="F1224" s="5">
        <v>41.5</v>
      </c>
      <c r="G1224" s="6">
        <f t="shared" si="10"/>
        <v>1972.291667</v>
      </c>
      <c r="H1224" s="7">
        <v>6.19</v>
      </c>
      <c r="I1224" s="6">
        <f t="shared" si="1"/>
        <v>798.8279518</v>
      </c>
      <c r="J1224" s="6">
        <f t="shared" si="2"/>
        <v>22.54045783</v>
      </c>
      <c r="K1224" s="8">
        <f t="shared" si="11"/>
        <v>126969.7093</v>
      </c>
      <c r="L1224" s="6">
        <f t="shared" si="12"/>
        <v>43.04955786</v>
      </c>
      <c r="M1224" s="8">
        <f t="shared" si="3"/>
        <v>6842.512002</v>
      </c>
      <c r="N1224" s="29">
        <f t="shared" si="14"/>
        <v>17.91516168</v>
      </c>
      <c r="O1224" s="9"/>
      <c r="P1224" s="10">
        <f t="shared" si="15"/>
        <v>20.94842828</v>
      </c>
      <c r="Q1224" s="10"/>
      <c r="R1224" s="31">
        <f t="shared" si="16"/>
        <v>0.02621433526</v>
      </c>
      <c r="S1224" s="7">
        <f t="shared" si="4"/>
        <v>1.009608505</v>
      </c>
      <c r="T1224" s="7">
        <f t="shared" si="13"/>
        <v>11.94094111</v>
      </c>
      <c r="U1224" s="13">
        <f t="shared" si="5"/>
        <v>-0.03152261657</v>
      </c>
      <c r="V1224" s="13">
        <f t="shared" si="6"/>
        <v>-0.04236461797</v>
      </c>
      <c r="W1224" s="13">
        <f t="shared" si="7"/>
        <v>0.01084200141</v>
      </c>
      <c r="X1224" s="13">
        <f t="shared" si="8"/>
        <v>0.00152606483</v>
      </c>
      <c r="Y1224" s="14"/>
      <c r="Z1224" s="30"/>
      <c r="AA1224" s="30"/>
    </row>
    <row r="1225" ht="12.75" customHeight="1">
      <c r="A1225" s="4">
        <v>1972.05</v>
      </c>
      <c r="B1225" s="5">
        <v>107.7</v>
      </c>
      <c r="C1225" s="6">
        <v>3.07</v>
      </c>
      <c r="D1225" s="6">
        <f t="shared" si="9"/>
        <v>1.97</v>
      </c>
      <c r="E1225" s="5">
        <v>5.91667</v>
      </c>
      <c r="F1225" s="5">
        <v>41.6</v>
      </c>
      <c r="G1225" s="6">
        <f t="shared" si="10"/>
        <v>1972.375</v>
      </c>
      <c r="H1225" s="7">
        <v>6.13</v>
      </c>
      <c r="I1225" s="6">
        <f t="shared" si="1"/>
        <v>788.8507212</v>
      </c>
      <c r="J1225" s="6">
        <f t="shared" si="2"/>
        <v>22.48627404</v>
      </c>
      <c r="K1225" s="8">
        <f t="shared" si="11"/>
        <v>125681.7185</v>
      </c>
      <c r="L1225" s="6">
        <f t="shared" si="12"/>
        <v>43.3367632</v>
      </c>
      <c r="M1225" s="8">
        <f t="shared" si="3"/>
        <v>6904.524171</v>
      </c>
      <c r="N1225" s="29">
        <f t="shared" si="14"/>
        <v>17.6626462</v>
      </c>
      <c r="O1225" s="9"/>
      <c r="P1225" s="10">
        <f t="shared" si="15"/>
        <v>20.6540752</v>
      </c>
      <c r="Q1225" s="10"/>
      <c r="R1225" s="31">
        <f t="shared" si="16"/>
        <v>0.02786082772</v>
      </c>
      <c r="S1225" s="7">
        <f t="shared" si="4"/>
        <v>1.006593053</v>
      </c>
      <c r="T1225" s="7">
        <f t="shared" si="13"/>
        <v>12.02669571</v>
      </c>
      <c r="U1225" s="13">
        <f t="shared" si="5"/>
        <v>-0.03089691494</v>
      </c>
      <c r="V1225" s="13">
        <f t="shared" si="6"/>
        <v>-0.04157742702</v>
      </c>
      <c r="W1225" s="13">
        <f t="shared" si="7"/>
        <v>0.01068051208</v>
      </c>
      <c r="X1225" s="13">
        <f t="shared" si="8"/>
        <v>-0.003141868013</v>
      </c>
      <c r="Y1225" s="14"/>
      <c r="Z1225" s="30"/>
      <c r="AA1225" s="30"/>
    </row>
    <row r="1226" ht="12.75" customHeight="1">
      <c r="A1226" s="4">
        <v>1972.06</v>
      </c>
      <c r="B1226" s="5">
        <v>108.0</v>
      </c>
      <c r="C1226" s="6">
        <v>3.07</v>
      </c>
      <c r="D1226" s="6">
        <f t="shared" si="9"/>
        <v>3.37</v>
      </c>
      <c r="E1226" s="5">
        <v>5.97</v>
      </c>
      <c r="F1226" s="5">
        <v>41.7</v>
      </c>
      <c r="G1226" s="6">
        <f t="shared" si="10"/>
        <v>1972.458333</v>
      </c>
      <c r="H1226" s="7">
        <v>6.11</v>
      </c>
      <c r="I1226" s="6">
        <f t="shared" si="1"/>
        <v>789.1510791</v>
      </c>
      <c r="J1226" s="6">
        <f t="shared" si="2"/>
        <v>22.43235012</v>
      </c>
      <c r="K1226" s="8">
        <f t="shared" si="11"/>
        <v>126027.4039</v>
      </c>
      <c r="L1226" s="6">
        <f t="shared" si="12"/>
        <v>43.62251799</v>
      </c>
      <c r="M1226" s="8">
        <f t="shared" si="3"/>
        <v>6966.514826</v>
      </c>
      <c r="N1226" s="29">
        <f t="shared" si="14"/>
        <v>17.64085732</v>
      </c>
      <c r="O1226" s="9"/>
      <c r="P1226" s="10">
        <f t="shared" si="15"/>
        <v>20.62910596</v>
      </c>
      <c r="Q1226" s="10"/>
      <c r="R1226" s="31">
        <f t="shared" si="16"/>
        <v>0.02837869672</v>
      </c>
      <c r="S1226" s="7">
        <f t="shared" si="4"/>
        <v>1.005091667</v>
      </c>
      <c r="T1226" s="7">
        <f t="shared" si="13"/>
        <v>12.07695721</v>
      </c>
      <c r="U1226" s="13">
        <f t="shared" si="5"/>
        <v>-0.03759134406</v>
      </c>
      <c r="V1226" s="13">
        <f t="shared" si="6"/>
        <v>-0.04554811566</v>
      </c>
      <c r="W1226" s="13">
        <f t="shared" si="7"/>
        <v>0.007956771593</v>
      </c>
      <c r="X1226" s="13">
        <f t="shared" si="8"/>
        <v>0.002515720184</v>
      </c>
      <c r="Y1226" s="14"/>
      <c r="Z1226" s="30"/>
      <c r="AA1226" s="30"/>
    </row>
    <row r="1227" ht="12.75" customHeight="1">
      <c r="A1227" s="4">
        <v>1972.07</v>
      </c>
      <c r="B1227" s="5">
        <v>107.2</v>
      </c>
      <c r="C1227" s="6">
        <v>3.07333</v>
      </c>
      <c r="D1227" s="6">
        <f t="shared" si="9"/>
        <v>2.27333</v>
      </c>
      <c r="E1227" s="5">
        <v>6.02667</v>
      </c>
      <c r="F1227" s="5">
        <v>41.9</v>
      </c>
      <c r="G1227" s="6">
        <f t="shared" si="10"/>
        <v>1972.541667</v>
      </c>
      <c r="H1227" s="7">
        <v>6.11</v>
      </c>
      <c r="I1227" s="6">
        <f t="shared" si="1"/>
        <v>779.5665871</v>
      </c>
      <c r="J1227" s="6">
        <f t="shared" si="2"/>
        <v>22.34949048</v>
      </c>
      <c r="K1227" s="8">
        <f t="shared" si="11"/>
        <v>124794.1952</v>
      </c>
      <c r="L1227" s="6">
        <f t="shared" si="12"/>
        <v>43.82640451</v>
      </c>
      <c r="M1227" s="8">
        <f t="shared" si="3"/>
        <v>7015.796945</v>
      </c>
      <c r="N1227" s="29">
        <f t="shared" si="14"/>
        <v>17.39869003</v>
      </c>
      <c r="O1227" s="9"/>
      <c r="P1227" s="10">
        <f t="shared" si="15"/>
        <v>20.34661117</v>
      </c>
      <c r="Q1227" s="10"/>
      <c r="R1227" s="31">
        <f t="shared" si="16"/>
        <v>0.02932045273</v>
      </c>
      <c r="S1227" s="7">
        <f t="shared" si="4"/>
        <v>0.9977012246</v>
      </c>
      <c r="T1227" s="7">
        <f t="shared" si="13"/>
        <v>12.08050895</v>
      </c>
      <c r="U1227" s="13">
        <f t="shared" si="5"/>
        <v>-0.03690416672</v>
      </c>
      <c r="V1227" s="13">
        <f t="shared" si="6"/>
        <v>-0.04318111226</v>
      </c>
      <c r="W1227" s="13">
        <f t="shared" si="7"/>
        <v>0.006276945536</v>
      </c>
      <c r="X1227" s="13">
        <f t="shared" si="8"/>
        <v>0.006168183779</v>
      </c>
      <c r="Y1227" s="14"/>
      <c r="Z1227" s="30"/>
      <c r="AA1227" s="30"/>
    </row>
    <row r="1228" ht="12.75" customHeight="1">
      <c r="A1228" s="4">
        <v>1972.08</v>
      </c>
      <c r="B1228" s="5">
        <v>111.0</v>
      </c>
      <c r="C1228" s="6">
        <v>3.07667</v>
      </c>
      <c r="D1228" s="6">
        <f t="shared" si="9"/>
        <v>6.87667</v>
      </c>
      <c r="E1228" s="5">
        <v>6.08333</v>
      </c>
      <c r="F1228" s="5">
        <v>42.0</v>
      </c>
      <c r="G1228" s="6">
        <f t="shared" si="10"/>
        <v>1972.625</v>
      </c>
      <c r="H1228" s="7">
        <v>6.21</v>
      </c>
      <c r="I1228" s="6">
        <f t="shared" si="1"/>
        <v>805.2785714</v>
      </c>
      <c r="J1228" s="6">
        <f t="shared" si="2"/>
        <v>22.32050831</v>
      </c>
      <c r="K1228" s="8">
        <f t="shared" si="11"/>
        <v>129207.9668</v>
      </c>
      <c r="L1228" s="6">
        <f t="shared" si="12"/>
        <v>44.13311074</v>
      </c>
      <c r="M1228" s="8">
        <f t="shared" si="3"/>
        <v>7081.213522</v>
      </c>
      <c r="N1228" s="29">
        <f t="shared" si="14"/>
        <v>17.94340469</v>
      </c>
      <c r="O1228" s="9"/>
      <c r="P1228" s="10">
        <f t="shared" si="15"/>
        <v>20.9826409</v>
      </c>
      <c r="Q1228" s="10"/>
      <c r="R1228" s="31">
        <f t="shared" si="16"/>
        <v>0.02682190653</v>
      </c>
      <c r="S1228" s="7">
        <f t="shared" si="4"/>
        <v>0.9804255135</v>
      </c>
      <c r="T1228" s="7">
        <f t="shared" si="13"/>
        <v>12.02404158</v>
      </c>
      <c r="U1228" s="13">
        <f t="shared" si="5"/>
        <v>-0.03968234265</v>
      </c>
      <c r="V1228" s="13">
        <f t="shared" si="6"/>
        <v>-0.03724706335</v>
      </c>
      <c r="W1228" s="13">
        <f t="shared" si="7"/>
        <v>-0.002435279304</v>
      </c>
      <c r="X1228" s="13">
        <f t="shared" si="8"/>
        <v>0.007067296773</v>
      </c>
      <c r="Y1228" s="14"/>
      <c r="Z1228" s="30"/>
      <c r="AA1228" s="30"/>
    </row>
    <row r="1229" ht="12.75" customHeight="1">
      <c r="A1229" s="4">
        <v>1972.09</v>
      </c>
      <c r="B1229" s="5">
        <v>109.4</v>
      </c>
      <c r="C1229" s="6">
        <v>3.08</v>
      </c>
      <c r="D1229" s="6">
        <f t="shared" si="9"/>
        <v>1.48</v>
      </c>
      <c r="E1229" s="5">
        <v>6.14</v>
      </c>
      <c r="F1229" s="5">
        <v>42.1</v>
      </c>
      <c r="G1229" s="6">
        <f t="shared" si="10"/>
        <v>1972.708333</v>
      </c>
      <c r="H1229" s="7">
        <v>6.55</v>
      </c>
      <c r="I1229" s="6">
        <f t="shared" si="1"/>
        <v>791.7857482</v>
      </c>
      <c r="J1229" s="6">
        <f t="shared" si="2"/>
        <v>22.29159145</v>
      </c>
      <c r="K1229" s="8">
        <f t="shared" si="11"/>
        <v>127341.0858</v>
      </c>
      <c r="L1229" s="6">
        <f t="shared" si="12"/>
        <v>44.4384323</v>
      </c>
      <c r="M1229" s="8">
        <f t="shared" si="3"/>
        <v>7146.931139</v>
      </c>
      <c r="N1229" s="29">
        <f t="shared" si="14"/>
        <v>17.61385455</v>
      </c>
      <c r="O1229" s="9"/>
      <c r="P1229" s="10">
        <f t="shared" si="15"/>
        <v>20.59690188</v>
      </c>
      <c r="Q1229" s="10"/>
      <c r="R1229" s="31">
        <f t="shared" si="16"/>
        <v>0.02436989752</v>
      </c>
      <c r="S1229" s="7">
        <f t="shared" si="4"/>
        <v>1.010569703</v>
      </c>
      <c r="T1229" s="7">
        <f t="shared" si="13"/>
        <v>11.76067553</v>
      </c>
      <c r="U1229" s="13">
        <f t="shared" si="5"/>
        <v>-0.02743704158</v>
      </c>
      <c r="V1229" s="13">
        <f t="shared" si="6"/>
        <v>-0.03041070305</v>
      </c>
      <c r="W1229" s="13">
        <f t="shared" si="7"/>
        <v>0.002973661467</v>
      </c>
      <c r="X1229" s="13">
        <f t="shared" si="8"/>
        <v>0.008213721896</v>
      </c>
      <c r="Y1229" s="14"/>
      <c r="Z1229" s="30"/>
      <c r="AA1229" s="30"/>
    </row>
    <row r="1230" ht="12.75" customHeight="1">
      <c r="A1230" s="4">
        <v>1972.1</v>
      </c>
      <c r="B1230" s="5">
        <v>109.6</v>
      </c>
      <c r="C1230" s="6">
        <v>3.10333</v>
      </c>
      <c r="D1230" s="6">
        <f t="shared" si="9"/>
        <v>3.30333</v>
      </c>
      <c r="E1230" s="5">
        <v>6.23333</v>
      </c>
      <c r="F1230" s="5">
        <v>42.3</v>
      </c>
      <c r="G1230" s="6">
        <f t="shared" si="10"/>
        <v>1972.791667</v>
      </c>
      <c r="H1230" s="7">
        <v>6.48</v>
      </c>
      <c r="I1230" s="6">
        <f t="shared" si="1"/>
        <v>789.4827423</v>
      </c>
      <c r="J1230" s="6">
        <f t="shared" si="2"/>
        <v>22.35424707</v>
      </c>
      <c r="K1230" s="8">
        <f t="shared" si="11"/>
        <v>127270.2971</v>
      </c>
      <c r="L1230" s="6">
        <f t="shared" si="12"/>
        <v>44.90060641</v>
      </c>
      <c r="M1230" s="8">
        <f t="shared" si="3"/>
        <v>7238.300741</v>
      </c>
      <c r="N1230" s="29">
        <f t="shared" si="14"/>
        <v>17.53318385</v>
      </c>
      <c r="O1230" s="9"/>
      <c r="P1230" s="10">
        <f t="shared" si="15"/>
        <v>20.50238794</v>
      </c>
      <c r="Q1230" s="10"/>
      <c r="R1230" s="31">
        <f t="shared" si="16"/>
        <v>0.02582085014</v>
      </c>
      <c r="S1230" s="7">
        <f t="shared" si="4"/>
        <v>1.020134712</v>
      </c>
      <c r="T1230" s="7">
        <f t="shared" si="13"/>
        <v>11.82878861</v>
      </c>
      <c r="U1230" s="13">
        <f t="shared" si="5"/>
        <v>-0.01937142344</v>
      </c>
      <c r="V1230" s="13">
        <f t="shared" si="6"/>
        <v>-0.0222825548</v>
      </c>
      <c r="W1230" s="13">
        <f t="shared" si="7"/>
        <v>0.002911131362</v>
      </c>
      <c r="X1230" s="13">
        <f t="shared" si="8"/>
        <v>0.001076867044</v>
      </c>
      <c r="Y1230" s="14"/>
      <c r="Z1230" s="30"/>
      <c r="AA1230" s="30"/>
    </row>
    <row r="1231" ht="12.75" customHeight="1">
      <c r="A1231" s="4">
        <v>1972.11</v>
      </c>
      <c r="B1231" s="5">
        <v>115.1</v>
      </c>
      <c r="C1231" s="6">
        <v>3.12667</v>
      </c>
      <c r="D1231" s="6">
        <f t="shared" si="9"/>
        <v>8.62667</v>
      </c>
      <c r="E1231" s="5">
        <v>6.32667</v>
      </c>
      <c r="F1231" s="5">
        <v>42.4</v>
      </c>
      <c r="G1231" s="6">
        <f t="shared" si="10"/>
        <v>1972.875</v>
      </c>
      <c r="H1231" s="7">
        <v>6.28</v>
      </c>
      <c r="I1231" s="6">
        <f t="shared" si="1"/>
        <v>827.1455189</v>
      </c>
      <c r="J1231" s="6">
        <f t="shared" si="2"/>
        <v>22.46925351</v>
      </c>
      <c r="K1231" s="8">
        <f t="shared" si="11"/>
        <v>133643.6581</v>
      </c>
      <c r="L1231" s="6">
        <f t="shared" si="12"/>
        <v>45.46547993</v>
      </c>
      <c r="M1231" s="8">
        <f t="shared" si="3"/>
        <v>7345.954147</v>
      </c>
      <c r="N1231" s="29">
        <f t="shared" si="14"/>
        <v>18.33889471</v>
      </c>
      <c r="O1231" s="9"/>
      <c r="P1231" s="10">
        <f t="shared" si="15"/>
        <v>21.44189509</v>
      </c>
      <c r="Q1231" s="10"/>
      <c r="R1231" s="31">
        <f t="shared" si="16"/>
        <v>0.02555914371</v>
      </c>
      <c r="S1231" s="7">
        <f t="shared" si="4"/>
        <v>0.999360456</v>
      </c>
      <c r="T1231" s="7">
        <f t="shared" si="13"/>
        <v>12.03849805</v>
      </c>
      <c r="U1231" s="13">
        <f t="shared" si="5"/>
        <v>-0.01964645275</v>
      </c>
      <c r="V1231" s="13">
        <f t="shared" si="6"/>
        <v>-0.02079892815</v>
      </c>
      <c r="W1231" s="13">
        <f t="shared" si="7"/>
        <v>0.001152475402</v>
      </c>
      <c r="X1231" s="13">
        <f t="shared" si="8"/>
        <v>0.001000610308</v>
      </c>
      <c r="Y1231" s="14"/>
      <c r="Z1231" s="30"/>
      <c r="AA1231" s="30"/>
    </row>
    <row r="1232" ht="12.75" customHeight="1">
      <c r="A1232" s="4">
        <v>1972.12</v>
      </c>
      <c r="B1232" s="5">
        <v>117.5</v>
      </c>
      <c r="C1232" s="6">
        <v>3.15</v>
      </c>
      <c r="D1232" s="6">
        <f t="shared" si="9"/>
        <v>5.55</v>
      </c>
      <c r="E1232" s="5">
        <v>6.42</v>
      </c>
      <c r="F1232" s="5">
        <v>42.5</v>
      </c>
      <c r="G1232" s="6">
        <f t="shared" si="10"/>
        <v>1972.958333</v>
      </c>
      <c r="H1232" s="7">
        <v>6.36</v>
      </c>
      <c r="I1232" s="6">
        <f t="shared" si="1"/>
        <v>842.4058824</v>
      </c>
      <c r="J1232" s="6">
        <f t="shared" si="2"/>
        <v>22.58364706</v>
      </c>
      <c r="K1232" s="8">
        <f t="shared" si="11"/>
        <v>136413.3814</v>
      </c>
      <c r="L1232" s="6">
        <f t="shared" si="12"/>
        <v>46.02762353</v>
      </c>
      <c r="M1232" s="8">
        <f t="shared" si="3"/>
        <v>7453.394967</v>
      </c>
      <c r="N1232" s="29">
        <f t="shared" si="14"/>
        <v>18.64571944</v>
      </c>
      <c r="O1232" s="9"/>
      <c r="P1232" s="10">
        <f t="shared" si="15"/>
        <v>21.79681635</v>
      </c>
      <c r="Q1232" s="10"/>
      <c r="R1232" s="31">
        <f t="shared" si="16"/>
        <v>0.02410541241</v>
      </c>
      <c r="S1232" s="7">
        <f t="shared" si="4"/>
        <v>0.9979915411</v>
      </c>
      <c r="T1232" s="7">
        <f t="shared" si="13"/>
        <v>12.00249114</v>
      </c>
      <c r="U1232" s="13">
        <f t="shared" si="5"/>
        <v>-0.01993610005</v>
      </c>
      <c r="V1232" s="13">
        <f t="shared" si="6"/>
        <v>-0.01918713072</v>
      </c>
      <c r="W1232" s="13">
        <f t="shared" si="7"/>
        <v>-0.0007489693275</v>
      </c>
      <c r="X1232" s="13">
        <f t="shared" si="8"/>
        <v>0.00156382455</v>
      </c>
      <c r="Y1232" s="14"/>
      <c r="Z1232" s="30"/>
      <c r="AA1232" s="30"/>
    </row>
    <row r="1233" ht="12.75" customHeight="1">
      <c r="A1233" s="4">
        <v>1973.01</v>
      </c>
      <c r="B1233" s="5">
        <v>118.4</v>
      </c>
      <c r="C1233" s="6">
        <v>3.15667</v>
      </c>
      <c r="D1233" s="6">
        <f t="shared" si="9"/>
        <v>4.05667</v>
      </c>
      <c r="E1233" s="5">
        <v>6.54667</v>
      </c>
      <c r="F1233" s="5">
        <v>42.6</v>
      </c>
      <c r="G1233" s="6">
        <f t="shared" si="10"/>
        <v>1973.041667</v>
      </c>
      <c r="H1233" s="7">
        <v>6.46</v>
      </c>
      <c r="I1233" s="6">
        <f t="shared" si="1"/>
        <v>846.8657277</v>
      </c>
      <c r="J1233" s="6">
        <f t="shared" si="2"/>
        <v>22.57834153</v>
      </c>
      <c r="K1233" s="8">
        <f t="shared" si="11"/>
        <v>137440.2596</v>
      </c>
      <c r="L1233" s="6">
        <f t="shared" si="12"/>
        <v>46.82559505</v>
      </c>
      <c r="M1233" s="8">
        <f t="shared" si="3"/>
        <v>7599.459666</v>
      </c>
      <c r="N1233" s="29">
        <f t="shared" si="14"/>
        <v>18.71253047</v>
      </c>
      <c r="O1233" s="9"/>
      <c r="P1233" s="10">
        <f t="shared" si="15"/>
        <v>21.87033853</v>
      </c>
      <c r="Q1233" s="10"/>
      <c r="R1233" s="31">
        <f t="shared" si="16"/>
        <v>0.02315698089</v>
      </c>
      <c r="S1233" s="7">
        <f t="shared" si="4"/>
        <v>0.9923329229</v>
      </c>
      <c r="T1233" s="7">
        <f t="shared" si="13"/>
        <v>11.95026635</v>
      </c>
      <c r="U1233" s="13">
        <f t="shared" si="5"/>
        <v>-0.01709297141</v>
      </c>
      <c r="V1233" s="13">
        <f t="shared" si="6"/>
        <v>-0.01762353671</v>
      </c>
      <c r="W1233" s="13">
        <f t="shared" si="7"/>
        <v>0.0005305653098</v>
      </c>
      <c r="X1233" s="13">
        <f t="shared" si="8"/>
        <v>0.00005508529829</v>
      </c>
      <c r="Y1233" s="14"/>
      <c r="Z1233" s="30"/>
      <c r="AA1233" s="30"/>
    </row>
    <row r="1234" ht="12.75" customHeight="1">
      <c r="A1234" s="4">
        <v>1973.02</v>
      </c>
      <c r="B1234" s="5">
        <v>114.2</v>
      </c>
      <c r="C1234" s="6">
        <v>3.16333</v>
      </c>
      <c r="D1234" s="6">
        <f t="shared" si="9"/>
        <v>-1.03667</v>
      </c>
      <c r="E1234" s="5">
        <v>6.67333</v>
      </c>
      <c r="F1234" s="5">
        <v>42.9</v>
      </c>
      <c r="G1234" s="6">
        <f t="shared" si="10"/>
        <v>1973.125</v>
      </c>
      <c r="H1234" s="7">
        <v>6.64</v>
      </c>
      <c r="I1234" s="6">
        <f t="shared" si="1"/>
        <v>811.1128205</v>
      </c>
      <c r="J1234" s="6">
        <f t="shared" si="2"/>
        <v>22.4677541</v>
      </c>
      <c r="K1234" s="8">
        <f t="shared" si="11"/>
        <v>131941.6811</v>
      </c>
      <c r="L1234" s="6">
        <f t="shared" si="12"/>
        <v>47.3977541</v>
      </c>
      <c r="M1234" s="8">
        <f t="shared" si="3"/>
        <v>7710.07337</v>
      </c>
      <c r="N1234" s="29">
        <f t="shared" si="14"/>
        <v>17.8898896</v>
      </c>
      <c r="O1234" s="9"/>
      <c r="P1234" s="10">
        <f t="shared" si="15"/>
        <v>20.90588268</v>
      </c>
      <c r="Q1234" s="10"/>
      <c r="R1234" s="31">
        <f t="shared" si="16"/>
        <v>0.02454044245</v>
      </c>
      <c r="S1234" s="7">
        <f t="shared" si="4"/>
        <v>1.000473901</v>
      </c>
      <c r="T1234" s="7">
        <f t="shared" si="13"/>
        <v>11.77571517</v>
      </c>
      <c r="U1234" s="13">
        <f t="shared" si="5"/>
        <v>-0.01108965694</v>
      </c>
      <c r="V1234" s="13">
        <f t="shared" si="6"/>
        <v>-0.01698021951</v>
      </c>
      <c r="W1234" s="13">
        <f t="shared" si="7"/>
        <v>0.005890562569</v>
      </c>
      <c r="X1234" s="13">
        <f t="shared" si="8"/>
        <v>0.002114926247</v>
      </c>
      <c r="Y1234" s="14"/>
      <c r="Z1234" s="30"/>
      <c r="AA1234" s="30"/>
    </row>
    <row r="1235" ht="12.75" customHeight="1">
      <c r="A1235" s="4">
        <v>1973.03</v>
      </c>
      <c r="B1235" s="5">
        <v>112.4</v>
      </c>
      <c r="C1235" s="6">
        <v>3.17</v>
      </c>
      <c r="D1235" s="6">
        <f t="shared" si="9"/>
        <v>1.37</v>
      </c>
      <c r="E1235" s="5">
        <v>6.8</v>
      </c>
      <c r="F1235" s="5">
        <v>43.3</v>
      </c>
      <c r="G1235" s="6">
        <f t="shared" si="10"/>
        <v>1973.208333</v>
      </c>
      <c r="H1235" s="7">
        <v>6.71</v>
      </c>
      <c r="I1235" s="6">
        <f t="shared" si="1"/>
        <v>790.9533487</v>
      </c>
      <c r="J1235" s="6">
        <f t="shared" si="2"/>
        <v>22.30713626</v>
      </c>
      <c r="K1235" s="8">
        <f t="shared" si="11"/>
        <v>128964.7777</v>
      </c>
      <c r="L1235" s="6">
        <f t="shared" si="12"/>
        <v>47.85127021</v>
      </c>
      <c r="M1235" s="8">
        <f t="shared" si="3"/>
        <v>7802.139577</v>
      </c>
      <c r="N1235" s="29">
        <f t="shared" si="14"/>
        <v>17.41214206</v>
      </c>
      <c r="O1235" s="9"/>
      <c r="P1235" s="10">
        <f t="shared" si="15"/>
        <v>20.34525444</v>
      </c>
      <c r="Q1235" s="10"/>
      <c r="R1235" s="31">
        <f t="shared" si="16"/>
        <v>0.02599500987</v>
      </c>
      <c r="S1235" s="7">
        <f t="shared" si="4"/>
        <v>1.008487901</v>
      </c>
      <c r="T1235" s="7">
        <f t="shared" si="13"/>
        <v>11.67246155</v>
      </c>
      <c r="U1235" s="13">
        <f t="shared" si="5"/>
        <v>-0.005063175654</v>
      </c>
      <c r="V1235" s="13">
        <f t="shared" si="6"/>
        <v>-0.01398652941</v>
      </c>
      <c r="W1235" s="13">
        <f t="shared" si="7"/>
        <v>0.008923353754</v>
      </c>
      <c r="X1235" s="13">
        <f t="shared" si="8"/>
        <v>0.0006978187432</v>
      </c>
      <c r="Y1235" s="14"/>
      <c r="Z1235" s="30"/>
      <c r="AA1235" s="30"/>
    </row>
    <row r="1236" ht="12.75" customHeight="1">
      <c r="A1236" s="4">
        <v>1973.04</v>
      </c>
      <c r="B1236" s="5">
        <v>110.3</v>
      </c>
      <c r="C1236" s="6">
        <v>3.18667</v>
      </c>
      <c r="D1236" s="6">
        <f t="shared" si="9"/>
        <v>1.08667</v>
      </c>
      <c r="E1236" s="5">
        <v>6.94333</v>
      </c>
      <c r="F1236" s="5">
        <v>43.6</v>
      </c>
      <c r="G1236" s="6">
        <f t="shared" si="10"/>
        <v>1973.291667</v>
      </c>
      <c r="H1236" s="7">
        <v>6.67</v>
      </c>
      <c r="I1236" s="6">
        <f t="shared" si="1"/>
        <v>770.8350917</v>
      </c>
      <c r="J1236" s="6">
        <f t="shared" si="2"/>
        <v>22.27014562</v>
      </c>
      <c r="K1236" s="8">
        <f t="shared" si="11"/>
        <v>125987.0953</v>
      </c>
      <c r="L1236" s="6">
        <f t="shared" si="12"/>
        <v>48.52368466</v>
      </c>
      <c r="M1236" s="8">
        <f t="shared" si="3"/>
        <v>7930.82483</v>
      </c>
      <c r="N1236" s="29">
        <f t="shared" si="14"/>
        <v>16.93574007</v>
      </c>
      <c r="O1236" s="9"/>
      <c r="P1236" s="10">
        <f t="shared" si="15"/>
        <v>19.78732552</v>
      </c>
      <c r="Q1236" s="10"/>
      <c r="R1236" s="31">
        <f t="shared" si="16"/>
        <v>0.02872587051</v>
      </c>
      <c r="S1236" s="7">
        <f t="shared" si="4"/>
        <v>0.9926287133</v>
      </c>
      <c r="T1236" s="7">
        <f t="shared" si="13"/>
        <v>11.69053944</v>
      </c>
      <c r="U1236" s="13">
        <f t="shared" si="5"/>
        <v>0.0006599084044</v>
      </c>
      <c r="V1236" s="13">
        <f t="shared" si="6"/>
        <v>-0.01332019733</v>
      </c>
      <c r="W1236" s="13">
        <f t="shared" si="7"/>
        <v>0.01398010574</v>
      </c>
      <c r="X1236" s="13">
        <f t="shared" si="8"/>
        <v>0.001726684812</v>
      </c>
      <c r="Y1236" s="14"/>
      <c r="Z1236" s="30"/>
      <c r="AA1236" s="30"/>
    </row>
    <row r="1237" ht="12.75" customHeight="1">
      <c r="A1237" s="4">
        <v>1973.05</v>
      </c>
      <c r="B1237" s="5">
        <v>107.2</v>
      </c>
      <c r="C1237" s="6">
        <v>3.20333</v>
      </c>
      <c r="D1237" s="6">
        <f t="shared" si="9"/>
        <v>0.10333</v>
      </c>
      <c r="E1237" s="5">
        <v>7.08667</v>
      </c>
      <c r="F1237" s="5">
        <v>43.9</v>
      </c>
      <c r="G1237" s="6">
        <f t="shared" si="10"/>
        <v>1973.375</v>
      </c>
      <c r="H1237" s="7">
        <v>6.85</v>
      </c>
      <c r="I1237" s="6">
        <f t="shared" si="1"/>
        <v>744.0510251</v>
      </c>
      <c r="J1237" s="6">
        <f t="shared" si="2"/>
        <v>22.23359114</v>
      </c>
      <c r="K1237" s="8">
        <f t="shared" si="11"/>
        <v>121912.2705</v>
      </c>
      <c r="L1237" s="6">
        <f t="shared" si="12"/>
        <v>49.18697834</v>
      </c>
      <c r="M1237" s="8">
        <f t="shared" si="3"/>
        <v>8059.254013</v>
      </c>
      <c r="N1237" s="29">
        <f t="shared" si="14"/>
        <v>16.31433876</v>
      </c>
      <c r="O1237" s="9"/>
      <c r="P1237" s="10">
        <f t="shared" si="15"/>
        <v>19.06114573</v>
      </c>
      <c r="Q1237" s="10"/>
      <c r="R1237" s="31">
        <f t="shared" si="16"/>
        <v>0.02988582386</v>
      </c>
      <c r="S1237" s="7">
        <f t="shared" si="4"/>
        <v>1.002124696</v>
      </c>
      <c r="T1237" s="7">
        <f t="shared" si="13"/>
        <v>11.52506423</v>
      </c>
      <c r="U1237" s="13">
        <f t="shared" si="5"/>
        <v>0.007699738559</v>
      </c>
      <c r="V1237" s="13">
        <f t="shared" si="6"/>
        <v>-0.0115383857</v>
      </c>
      <c r="W1237" s="13">
        <f t="shared" si="7"/>
        <v>0.01923812426</v>
      </c>
      <c r="X1237" s="13">
        <f t="shared" si="8"/>
        <v>-0.002212332899</v>
      </c>
      <c r="Y1237" s="14"/>
      <c r="Z1237" s="30"/>
      <c r="AA1237" s="30"/>
    </row>
    <row r="1238" ht="12.75" customHeight="1">
      <c r="A1238" s="4">
        <v>1973.06</v>
      </c>
      <c r="B1238" s="5">
        <v>104.8</v>
      </c>
      <c r="C1238" s="6">
        <v>3.22</v>
      </c>
      <c r="D1238" s="6">
        <f t="shared" si="9"/>
        <v>0.82</v>
      </c>
      <c r="E1238" s="5">
        <v>7.23</v>
      </c>
      <c r="F1238" s="5">
        <v>44.2</v>
      </c>
      <c r="G1238" s="6">
        <f t="shared" si="10"/>
        <v>1973.458333</v>
      </c>
      <c r="H1238" s="7">
        <v>6.9</v>
      </c>
      <c r="I1238" s="6">
        <f t="shared" si="1"/>
        <v>722.4561086</v>
      </c>
      <c r="J1238" s="6">
        <f t="shared" si="2"/>
        <v>22.19760181</v>
      </c>
      <c r="K1238" s="8">
        <f t="shared" si="11"/>
        <v>118677.0462</v>
      </c>
      <c r="L1238" s="6">
        <f t="shared" si="12"/>
        <v>49.8411991</v>
      </c>
      <c r="M1238" s="8">
        <f t="shared" si="3"/>
        <v>8187.357292</v>
      </c>
      <c r="N1238" s="29">
        <f t="shared" si="14"/>
        <v>15.80832305</v>
      </c>
      <c r="O1238" s="9"/>
      <c r="P1238" s="10">
        <f t="shared" si="15"/>
        <v>18.47060168</v>
      </c>
      <c r="Q1238" s="10"/>
      <c r="R1238" s="31">
        <f t="shared" si="16"/>
        <v>0.03171476631</v>
      </c>
      <c r="S1238" s="7">
        <f t="shared" si="4"/>
        <v>0.9894314627</v>
      </c>
      <c r="T1238" s="7">
        <f t="shared" si="13"/>
        <v>11.47116086</v>
      </c>
      <c r="U1238" s="13">
        <f t="shared" si="5"/>
        <v>0.01186652408</v>
      </c>
      <c r="V1238" s="13">
        <f t="shared" si="6"/>
        <v>-0.01335124006</v>
      </c>
      <c r="W1238" s="13">
        <f t="shared" si="7"/>
        <v>0.02521776414</v>
      </c>
      <c r="X1238" s="13">
        <f t="shared" si="8"/>
        <v>-0.001200632723</v>
      </c>
      <c r="Y1238" s="14"/>
      <c r="Z1238" s="30"/>
      <c r="AA1238" s="30"/>
    </row>
    <row r="1239" ht="12.75" customHeight="1">
      <c r="A1239" s="4">
        <v>1973.07</v>
      </c>
      <c r="B1239" s="5">
        <v>105.8</v>
      </c>
      <c r="C1239" s="6">
        <v>3.23667</v>
      </c>
      <c r="D1239" s="6">
        <f t="shared" si="9"/>
        <v>4.23667</v>
      </c>
      <c r="E1239" s="5">
        <v>7.38333</v>
      </c>
      <c r="F1239" s="5">
        <v>44.3</v>
      </c>
      <c r="G1239" s="6">
        <f t="shared" si="10"/>
        <v>1973.541667</v>
      </c>
      <c r="H1239" s="7">
        <v>7.13</v>
      </c>
      <c r="I1239" s="6">
        <f t="shared" si="1"/>
        <v>727.703386</v>
      </c>
      <c r="J1239" s="6">
        <f t="shared" si="2"/>
        <v>22.26215235</v>
      </c>
      <c r="K1239" s="8">
        <f t="shared" si="11"/>
        <v>119843.7587</v>
      </c>
      <c r="L1239" s="6">
        <f t="shared" si="12"/>
        <v>50.78331041</v>
      </c>
      <c r="M1239" s="8">
        <f t="shared" si="3"/>
        <v>8363.383925</v>
      </c>
      <c r="N1239" s="29">
        <f t="shared" si="14"/>
        <v>15.88951857</v>
      </c>
      <c r="O1239" s="9"/>
      <c r="P1239" s="10">
        <f t="shared" si="15"/>
        <v>18.56551658</v>
      </c>
      <c r="Q1239" s="10"/>
      <c r="R1239" s="31">
        <f t="shared" si="16"/>
        <v>0.02898749195</v>
      </c>
      <c r="S1239" s="7">
        <f t="shared" si="4"/>
        <v>0.9870105876</v>
      </c>
      <c r="T1239" s="7">
        <f t="shared" si="13"/>
        <v>11.32430686</v>
      </c>
      <c r="U1239" s="13">
        <f t="shared" si="5"/>
        <v>0.01118589865</v>
      </c>
      <c r="V1239" s="13">
        <f t="shared" si="6"/>
        <v>-0.01470849617</v>
      </c>
      <c r="W1239" s="13">
        <f t="shared" si="7"/>
        <v>0.02589439482</v>
      </c>
      <c r="X1239" s="13">
        <f t="shared" si="8"/>
        <v>-0.0004947031893</v>
      </c>
      <c r="Y1239" s="14"/>
      <c r="Z1239" s="30"/>
      <c r="AA1239" s="30"/>
    </row>
    <row r="1240" ht="12.75" customHeight="1">
      <c r="A1240" s="4">
        <v>1973.08</v>
      </c>
      <c r="B1240" s="5">
        <v>103.8</v>
      </c>
      <c r="C1240" s="6">
        <v>3.25333</v>
      </c>
      <c r="D1240" s="6">
        <f t="shared" si="9"/>
        <v>1.25333</v>
      </c>
      <c r="E1240" s="5">
        <v>7.53667</v>
      </c>
      <c r="F1240" s="5">
        <v>45.1</v>
      </c>
      <c r="G1240" s="6">
        <f t="shared" si="10"/>
        <v>1973.625</v>
      </c>
      <c r="H1240" s="7">
        <v>7.4</v>
      </c>
      <c r="I1240" s="6">
        <f t="shared" si="1"/>
        <v>701.2829268</v>
      </c>
      <c r="J1240" s="6">
        <f t="shared" si="2"/>
        <v>21.97981488</v>
      </c>
      <c r="K1240" s="8">
        <f t="shared" si="11"/>
        <v>115794.2858</v>
      </c>
      <c r="L1240" s="6">
        <f t="shared" si="12"/>
        <v>50.9184778</v>
      </c>
      <c r="M1240" s="8">
        <f t="shared" si="3"/>
        <v>8407.546436</v>
      </c>
      <c r="N1240" s="29">
        <f t="shared" si="14"/>
        <v>15.27850109</v>
      </c>
      <c r="O1240" s="9"/>
      <c r="P1240" s="10">
        <f t="shared" si="15"/>
        <v>17.85222266</v>
      </c>
      <c r="Q1240" s="10"/>
      <c r="R1240" s="31">
        <f t="shared" si="16"/>
        <v>0.03066264187</v>
      </c>
      <c r="S1240" s="7">
        <f t="shared" si="4"/>
        <v>1.028199942</v>
      </c>
      <c r="T1240" s="7">
        <f t="shared" si="13"/>
        <v>10.97894539</v>
      </c>
      <c r="U1240" s="13">
        <f t="shared" si="5"/>
        <v>0.01189590626</v>
      </c>
      <c r="V1240" s="13">
        <f t="shared" si="6"/>
        <v>-0.01372756329</v>
      </c>
      <c r="W1240" s="13">
        <f t="shared" si="7"/>
        <v>0.02562346955</v>
      </c>
      <c r="X1240" s="13">
        <f t="shared" si="8"/>
        <v>-0.0006432621084</v>
      </c>
      <c r="Y1240" s="14"/>
      <c r="Z1240" s="30"/>
      <c r="AA1240" s="30"/>
    </row>
    <row r="1241" ht="12.75" customHeight="1">
      <c r="A1241" s="4">
        <v>1973.09</v>
      </c>
      <c r="B1241" s="5">
        <v>105.6</v>
      </c>
      <c r="C1241" s="6">
        <v>3.27</v>
      </c>
      <c r="D1241" s="6">
        <f t="shared" si="9"/>
        <v>5.07</v>
      </c>
      <c r="E1241" s="5">
        <v>7.69</v>
      </c>
      <c r="F1241" s="5">
        <v>45.2</v>
      </c>
      <c r="G1241" s="6">
        <f t="shared" si="10"/>
        <v>1973.708333</v>
      </c>
      <c r="H1241" s="7">
        <v>7.09</v>
      </c>
      <c r="I1241" s="6">
        <f t="shared" si="1"/>
        <v>711.8654867</v>
      </c>
      <c r="J1241" s="6">
        <f t="shared" si="2"/>
        <v>22.04356195</v>
      </c>
      <c r="K1241" s="8">
        <f t="shared" si="11"/>
        <v>117844.97</v>
      </c>
      <c r="L1241" s="6">
        <f t="shared" si="12"/>
        <v>51.8394469</v>
      </c>
      <c r="M1241" s="8">
        <f t="shared" si="3"/>
        <v>8581.702837</v>
      </c>
      <c r="N1241" s="29">
        <f t="shared" si="14"/>
        <v>15.4753086</v>
      </c>
      <c r="O1241" s="9"/>
      <c r="P1241" s="10">
        <f t="shared" si="15"/>
        <v>18.08208373</v>
      </c>
      <c r="Q1241" s="10"/>
      <c r="R1241" s="31">
        <f t="shared" si="16"/>
        <v>0.03316045613</v>
      </c>
      <c r="S1241" s="7">
        <f t="shared" si="4"/>
        <v>1.027514948</v>
      </c>
      <c r="T1241" s="7">
        <f t="shared" si="13"/>
        <v>11.26357634</v>
      </c>
      <c r="U1241" s="13">
        <f t="shared" si="5"/>
        <v>0.01291627958</v>
      </c>
      <c r="V1241" s="13">
        <f t="shared" si="6"/>
        <v>-0.01463426655</v>
      </c>
      <c r="W1241" s="13">
        <f t="shared" si="7"/>
        <v>0.02755054613</v>
      </c>
      <c r="X1241" s="13">
        <f t="shared" si="8"/>
        <v>-0.001107815784</v>
      </c>
      <c r="Y1241" s="14"/>
      <c r="Z1241" s="30"/>
      <c r="AA1241" s="30"/>
    </row>
    <row r="1242" ht="12.75" customHeight="1">
      <c r="A1242" s="4">
        <v>1973.1</v>
      </c>
      <c r="B1242" s="5">
        <v>109.8</v>
      </c>
      <c r="C1242" s="6">
        <v>3.30667</v>
      </c>
      <c r="D1242" s="6">
        <f t="shared" si="9"/>
        <v>7.50667</v>
      </c>
      <c r="E1242" s="5">
        <v>7.84667</v>
      </c>
      <c r="F1242" s="5">
        <v>45.6</v>
      </c>
      <c r="G1242" s="6">
        <f t="shared" si="10"/>
        <v>1973.791667</v>
      </c>
      <c r="H1242" s="7">
        <v>6.79</v>
      </c>
      <c r="I1242" s="6">
        <f t="shared" si="1"/>
        <v>733.6855263</v>
      </c>
      <c r="J1242" s="6">
        <f t="shared" si="2"/>
        <v>22.09522695</v>
      </c>
      <c r="K1242" s="8">
        <f t="shared" si="11"/>
        <v>121761.9547</v>
      </c>
      <c r="L1242" s="6">
        <f t="shared" si="12"/>
        <v>52.4315866</v>
      </c>
      <c r="M1242" s="8">
        <f t="shared" si="3"/>
        <v>8701.51072</v>
      </c>
      <c r="N1242" s="29">
        <f t="shared" si="14"/>
        <v>15.91351631</v>
      </c>
      <c r="O1242" s="9"/>
      <c r="P1242" s="10">
        <f t="shared" si="15"/>
        <v>18.59207807</v>
      </c>
      <c r="Q1242" s="10"/>
      <c r="R1242" s="31">
        <f t="shared" si="16"/>
        <v>0.03495899613</v>
      </c>
      <c r="S1242" s="7">
        <f t="shared" si="4"/>
        <v>1.009991149</v>
      </c>
      <c r="T1242" s="7">
        <f t="shared" si="13"/>
        <v>11.47197119</v>
      </c>
      <c r="U1242" s="13">
        <f t="shared" si="5"/>
        <v>0.009962929067</v>
      </c>
      <c r="V1242" s="13">
        <f t="shared" si="6"/>
        <v>-0.01515128884</v>
      </c>
      <c r="W1242" s="13">
        <f t="shared" si="7"/>
        <v>0.02511421791</v>
      </c>
      <c r="X1242" s="13">
        <f t="shared" si="8"/>
        <v>-0.0009104457661</v>
      </c>
      <c r="Y1242" s="14"/>
      <c r="Z1242" s="30"/>
      <c r="AA1242" s="30"/>
    </row>
    <row r="1243" ht="12.75" customHeight="1">
      <c r="A1243" s="4">
        <v>1973.11</v>
      </c>
      <c r="B1243" s="5">
        <v>102.0</v>
      </c>
      <c r="C1243" s="6">
        <v>3.34333</v>
      </c>
      <c r="D1243" s="6">
        <f t="shared" si="9"/>
        <v>-4.45667</v>
      </c>
      <c r="E1243" s="5">
        <v>8.00333</v>
      </c>
      <c r="F1243" s="5">
        <v>45.9</v>
      </c>
      <c r="G1243" s="6">
        <f t="shared" si="10"/>
        <v>1973.875</v>
      </c>
      <c r="H1243" s="7">
        <v>6.73</v>
      </c>
      <c r="I1243" s="6">
        <f t="shared" si="1"/>
        <v>677.1111111</v>
      </c>
      <c r="J1243" s="6">
        <f t="shared" si="2"/>
        <v>22.1941754</v>
      </c>
      <c r="K1243" s="8">
        <f t="shared" si="11"/>
        <v>112679.8471</v>
      </c>
      <c r="L1243" s="6">
        <f t="shared" si="12"/>
        <v>53.1288595</v>
      </c>
      <c r="M1243" s="8">
        <f t="shared" si="3"/>
        <v>8841.313736</v>
      </c>
      <c r="N1243" s="29">
        <f t="shared" si="14"/>
        <v>14.65184516</v>
      </c>
      <c r="O1243" s="9"/>
      <c r="P1243" s="10">
        <f t="shared" si="15"/>
        <v>17.11974298</v>
      </c>
      <c r="Q1243" s="10"/>
      <c r="R1243" s="31">
        <f t="shared" si="16"/>
        <v>0.04165232876</v>
      </c>
      <c r="S1243" s="7">
        <f t="shared" si="4"/>
        <v>1.004886517</v>
      </c>
      <c r="T1243" s="7">
        <f t="shared" si="13"/>
        <v>11.51086002</v>
      </c>
      <c r="U1243" s="13">
        <f t="shared" si="5"/>
        <v>0.016454975</v>
      </c>
      <c r="V1243" s="13">
        <f t="shared" si="6"/>
        <v>-0.01559726956</v>
      </c>
      <c r="W1243" s="13">
        <f t="shared" si="7"/>
        <v>0.03205224457</v>
      </c>
      <c r="X1243" s="13">
        <f t="shared" si="8"/>
        <v>-0.0003285436858</v>
      </c>
      <c r="Y1243" s="14"/>
      <c r="Z1243" s="30"/>
      <c r="AA1243" s="30"/>
    </row>
    <row r="1244" ht="12.75" customHeight="1">
      <c r="A1244" s="4">
        <v>1973.12</v>
      </c>
      <c r="B1244" s="5">
        <v>94.78</v>
      </c>
      <c r="C1244" s="6">
        <v>3.38</v>
      </c>
      <c r="D1244" s="6">
        <f t="shared" si="9"/>
        <v>-3.84</v>
      </c>
      <c r="E1244" s="5">
        <v>8.16</v>
      </c>
      <c r="F1244" s="5">
        <v>46.2</v>
      </c>
      <c r="G1244" s="6">
        <f t="shared" si="10"/>
        <v>1973.958333</v>
      </c>
      <c r="H1244" s="7">
        <v>6.74</v>
      </c>
      <c r="I1244" s="6">
        <f t="shared" si="1"/>
        <v>625.0966667</v>
      </c>
      <c r="J1244" s="6">
        <f t="shared" si="2"/>
        <v>22.29190476</v>
      </c>
      <c r="K1244" s="8">
        <f t="shared" si="11"/>
        <v>104333.124</v>
      </c>
      <c r="L1244" s="6">
        <f t="shared" si="12"/>
        <v>53.81714286</v>
      </c>
      <c r="M1244" s="8">
        <f t="shared" si="3"/>
        <v>8982.467738</v>
      </c>
      <c r="N1244" s="29">
        <f t="shared" si="14"/>
        <v>13.49332969</v>
      </c>
      <c r="O1244" s="9"/>
      <c r="P1244" s="10">
        <f t="shared" si="15"/>
        <v>15.77110221</v>
      </c>
      <c r="Q1244" s="10"/>
      <c r="R1244" s="31">
        <f t="shared" si="16"/>
        <v>0.04775292805</v>
      </c>
      <c r="S1244" s="7">
        <f t="shared" si="4"/>
        <v>0.9877694781</v>
      </c>
      <c r="T1244" s="7">
        <f t="shared" si="13"/>
        <v>11.49199695</v>
      </c>
      <c r="U1244" s="13">
        <f t="shared" si="5"/>
        <v>0.02407705022</v>
      </c>
      <c r="V1244" s="13">
        <f t="shared" si="6"/>
        <v>-0.01537663527</v>
      </c>
      <c r="W1244" s="13">
        <f t="shared" si="7"/>
        <v>0.03945368549</v>
      </c>
      <c r="X1244" s="13">
        <f t="shared" si="8"/>
        <v>0.003140729714</v>
      </c>
      <c r="Y1244" s="14"/>
      <c r="Z1244" s="30"/>
      <c r="AA1244" s="30"/>
    </row>
    <row r="1245" ht="12.75" customHeight="1">
      <c r="A1245" s="4">
        <v>1974.01</v>
      </c>
      <c r="B1245" s="5">
        <v>96.11</v>
      </c>
      <c r="C1245" s="6">
        <v>3.4</v>
      </c>
      <c r="D1245" s="6">
        <f t="shared" si="9"/>
        <v>4.73</v>
      </c>
      <c r="E1245" s="5">
        <v>8.22667</v>
      </c>
      <c r="F1245" s="5">
        <v>46.6</v>
      </c>
      <c r="G1245" s="6">
        <f t="shared" si="10"/>
        <v>1974.041667</v>
      </c>
      <c r="H1245" s="7">
        <v>6.99</v>
      </c>
      <c r="I1245" s="6">
        <f t="shared" si="1"/>
        <v>628.4274034</v>
      </c>
      <c r="J1245" s="6">
        <f t="shared" si="2"/>
        <v>22.23133047</v>
      </c>
      <c r="K1245" s="8">
        <f t="shared" si="11"/>
        <v>105198.262</v>
      </c>
      <c r="L1245" s="6">
        <f t="shared" si="12"/>
        <v>53.79112337</v>
      </c>
      <c r="M1245" s="8">
        <f t="shared" si="3"/>
        <v>9004.592509</v>
      </c>
      <c r="N1245" s="29">
        <f t="shared" si="14"/>
        <v>13.53072189</v>
      </c>
      <c r="O1245" s="9"/>
      <c r="P1245" s="10">
        <f t="shared" si="15"/>
        <v>15.81914152</v>
      </c>
      <c r="Q1245" s="10"/>
      <c r="R1245" s="31">
        <f t="shared" si="16"/>
        <v>0.04594596556</v>
      </c>
      <c r="S1245" s="7">
        <f t="shared" si="4"/>
        <v>1.007969497</v>
      </c>
      <c r="T1245" s="7">
        <f t="shared" si="13"/>
        <v>11.25400654</v>
      </c>
      <c r="U1245" s="13">
        <f t="shared" si="5"/>
        <v>0.02422944387</v>
      </c>
      <c r="V1245" s="13">
        <f t="shared" si="6"/>
        <v>-0.01201597702</v>
      </c>
      <c r="W1245" s="13">
        <f t="shared" si="7"/>
        <v>0.03624542088</v>
      </c>
      <c r="X1245" s="13">
        <f t="shared" si="8"/>
        <v>-0.0008104232658</v>
      </c>
      <c r="Y1245" s="14"/>
      <c r="Z1245" s="30"/>
      <c r="AA1245" s="30"/>
    </row>
    <row r="1246" ht="12.75" customHeight="1">
      <c r="A1246" s="4">
        <v>1974.02</v>
      </c>
      <c r="B1246" s="5">
        <v>93.45</v>
      </c>
      <c r="C1246" s="6">
        <v>3.42</v>
      </c>
      <c r="D1246" s="6">
        <f t="shared" si="9"/>
        <v>0.76</v>
      </c>
      <c r="E1246" s="5">
        <v>8.29333</v>
      </c>
      <c r="F1246" s="5">
        <v>47.2</v>
      </c>
      <c r="G1246" s="6">
        <f t="shared" si="10"/>
        <v>1974.125</v>
      </c>
      <c r="H1246" s="7">
        <v>6.96</v>
      </c>
      <c r="I1246" s="6">
        <f t="shared" si="1"/>
        <v>603.2672669</v>
      </c>
      <c r="J1246" s="6">
        <f t="shared" si="2"/>
        <v>22.07783898</v>
      </c>
      <c r="K1246" s="8">
        <f t="shared" si="11"/>
        <v>101294.459</v>
      </c>
      <c r="L1246" s="6">
        <f t="shared" si="12"/>
        <v>53.5376621</v>
      </c>
      <c r="M1246" s="8">
        <f t="shared" si="3"/>
        <v>8989.495729</v>
      </c>
      <c r="N1246" s="29">
        <f t="shared" si="14"/>
        <v>12.95732128</v>
      </c>
      <c r="O1246" s="9"/>
      <c r="P1246" s="10">
        <f t="shared" si="15"/>
        <v>15.15429215</v>
      </c>
      <c r="Q1246" s="10"/>
      <c r="R1246" s="31">
        <f t="shared" si="16"/>
        <v>0.05085036792</v>
      </c>
      <c r="S1246" s="7">
        <f t="shared" si="4"/>
        <v>0.9881246841</v>
      </c>
      <c r="T1246" s="7">
        <f t="shared" si="13"/>
        <v>11.1994958</v>
      </c>
      <c r="U1246" s="13">
        <f t="shared" si="5"/>
        <v>0.0222301865</v>
      </c>
      <c r="V1246" s="13">
        <f t="shared" si="6"/>
        <v>-0.01203661967</v>
      </c>
      <c r="W1246" s="13">
        <f t="shared" si="7"/>
        <v>0.03426680617</v>
      </c>
      <c r="X1246" s="13">
        <f t="shared" si="8"/>
        <v>-0.0005747677611</v>
      </c>
      <c r="Y1246" s="14"/>
      <c r="Z1246" s="30"/>
      <c r="AA1246" s="30"/>
    </row>
    <row r="1247" ht="12.75" customHeight="1">
      <c r="A1247" s="4">
        <v>1974.03</v>
      </c>
      <c r="B1247" s="5">
        <v>97.44</v>
      </c>
      <c r="C1247" s="6">
        <v>3.44</v>
      </c>
      <c r="D1247" s="6">
        <f t="shared" si="9"/>
        <v>7.43</v>
      </c>
      <c r="E1247" s="5">
        <v>8.36</v>
      </c>
      <c r="F1247" s="5">
        <v>47.8</v>
      </c>
      <c r="G1247" s="6">
        <f t="shared" si="10"/>
        <v>1974.208333</v>
      </c>
      <c r="H1247" s="7">
        <v>7.21</v>
      </c>
      <c r="I1247" s="6">
        <f t="shared" si="1"/>
        <v>621.1290377</v>
      </c>
      <c r="J1247" s="6">
        <f t="shared" si="2"/>
        <v>21.92820084</v>
      </c>
      <c r="K1247" s="8">
        <f t="shared" si="11"/>
        <v>104600.4545</v>
      </c>
      <c r="L1247" s="6">
        <f t="shared" si="12"/>
        <v>53.29062762</v>
      </c>
      <c r="M1247" s="8">
        <f t="shared" si="3"/>
        <v>8974.341126</v>
      </c>
      <c r="N1247" s="29">
        <f t="shared" si="14"/>
        <v>13.31036424</v>
      </c>
      <c r="O1247" s="9"/>
      <c r="P1247" s="10">
        <f t="shared" si="15"/>
        <v>15.57112214</v>
      </c>
      <c r="Q1247" s="10"/>
      <c r="R1247" s="31">
        <f t="shared" si="16"/>
        <v>0.0476220164</v>
      </c>
      <c r="S1247" s="7">
        <f t="shared" si="4"/>
        <v>0.9850746552</v>
      </c>
      <c r="T1247" s="7">
        <f t="shared" si="13"/>
        <v>10.92758823</v>
      </c>
      <c r="U1247" s="13">
        <f t="shared" si="5"/>
        <v>0.01920501334</v>
      </c>
      <c r="V1247" s="13">
        <f t="shared" si="6"/>
        <v>-0.01154931535</v>
      </c>
      <c r="W1247" s="13">
        <f t="shared" si="7"/>
        <v>0.03075432869</v>
      </c>
      <c r="X1247" s="13">
        <f t="shared" si="8"/>
        <v>0.0007797514459</v>
      </c>
      <c r="Y1247" s="14"/>
      <c r="Z1247" s="30"/>
      <c r="AA1247" s="30"/>
    </row>
    <row r="1248" ht="12.75" customHeight="1">
      <c r="A1248" s="4">
        <v>1974.04</v>
      </c>
      <c r="B1248" s="5">
        <v>92.46</v>
      </c>
      <c r="C1248" s="6">
        <v>3.46</v>
      </c>
      <c r="D1248" s="6">
        <f t="shared" si="9"/>
        <v>-1.52</v>
      </c>
      <c r="E1248" s="5">
        <v>8.48667</v>
      </c>
      <c r="F1248" s="5">
        <v>48.0</v>
      </c>
      <c r="G1248" s="6">
        <f t="shared" si="10"/>
        <v>1974.291667</v>
      </c>
      <c r="H1248" s="7">
        <v>7.51</v>
      </c>
      <c r="I1248" s="6">
        <f t="shared" si="1"/>
        <v>586.928375</v>
      </c>
      <c r="J1248" s="6">
        <f t="shared" si="2"/>
        <v>21.96379167</v>
      </c>
      <c r="K1248" s="8">
        <f t="shared" si="11"/>
        <v>99149.16694</v>
      </c>
      <c r="L1248" s="6">
        <f t="shared" si="12"/>
        <v>53.87267394</v>
      </c>
      <c r="M1248" s="8">
        <f t="shared" si="3"/>
        <v>9100.651748</v>
      </c>
      <c r="N1248" s="29">
        <f t="shared" si="14"/>
        <v>12.55041105</v>
      </c>
      <c r="O1248" s="9"/>
      <c r="P1248" s="10">
        <f t="shared" si="15"/>
        <v>14.68831</v>
      </c>
      <c r="Q1248" s="10"/>
      <c r="R1248" s="31">
        <f t="shared" si="16"/>
        <v>0.04960750475</v>
      </c>
      <c r="S1248" s="7">
        <f t="shared" si="4"/>
        <v>1.0013887</v>
      </c>
      <c r="T1248" s="7">
        <f t="shared" si="13"/>
        <v>10.71963816</v>
      </c>
      <c r="U1248" s="13">
        <f t="shared" si="5"/>
        <v>0.02469727151</v>
      </c>
      <c r="V1248" s="13">
        <f t="shared" si="6"/>
        <v>-0.01084643635</v>
      </c>
      <c r="W1248" s="13">
        <f t="shared" si="7"/>
        <v>0.03554370786</v>
      </c>
      <c r="X1248" s="13">
        <f t="shared" si="8"/>
        <v>-0.003399814862</v>
      </c>
      <c r="Y1248" s="14"/>
      <c r="Z1248" s="30"/>
      <c r="AA1248" s="30"/>
    </row>
    <row r="1249" ht="12.75" customHeight="1">
      <c r="A1249" s="4">
        <v>1974.05</v>
      </c>
      <c r="B1249" s="5">
        <v>89.67</v>
      </c>
      <c r="C1249" s="6">
        <v>3.48</v>
      </c>
      <c r="D1249" s="6">
        <f t="shared" si="9"/>
        <v>0.69</v>
      </c>
      <c r="E1249" s="5">
        <v>8.61333</v>
      </c>
      <c r="F1249" s="5">
        <v>48.6</v>
      </c>
      <c r="G1249" s="6">
        <f t="shared" si="10"/>
        <v>1974.375</v>
      </c>
      <c r="H1249" s="7">
        <v>7.58</v>
      </c>
      <c r="I1249" s="6">
        <f t="shared" si="1"/>
        <v>562.1903086</v>
      </c>
      <c r="J1249" s="6">
        <f t="shared" si="2"/>
        <v>21.81802469</v>
      </c>
      <c r="K1249" s="8">
        <f t="shared" si="11"/>
        <v>95277.33376</v>
      </c>
      <c r="L1249" s="6">
        <f t="shared" si="12"/>
        <v>54.00168006</v>
      </c>
      <c r="M1249" s="8">
        <f t="shared" si="3"/>
        <v>9151.947331</v>
      </c>
      <c r="N1249" s="29">
        <f t="shared" si="14"/>
        <v>11.99543695</v>
      </c>
      <c r="O1249" s="9"/>
      <c r="P1249" s="10">
        <f t="shared" si="15"/>
        <v>14.04593008</v>
      </c>
      <c r="Q1249" s="10"/>
      <c r="R1249" s="31">
        <f t="shared" si="16"/>
        <v>0.05389286865</v>
      </c>
      <c r="S1249" s="7">
        <f t="shared" si="4"/>
        <v>1.009104172</v>
      </c>
      <c r="T1249" s="7">
        <f t="shared" si="13"/>
        <v>10.60199953</v>
      </c>
      <c r="U1249" s="13">
        <f t="shared" si="5"/>
        <v>0.02823056055</v>
      </c>
      <c r="V1249" s="13">
        <f t="shared" si="6"/>
        <v>-0.01327075687</v>
      </c>
      <c r="W1249" s="13">
        <f t="shared" si="7"/>
        <v>0.04150131742</v>
      </c>
      <c r="X1249" s="13">
        <f t="shared" si="8"/>
        <v>-0.0006047877979</v>
      </c>
      <c r="Y1249" s="14"/>
      <c r="Z1249" s="30"/>
      <c r="AA1249" s="30"/>
    </row>
    <row r="1250" ht="12.75" customHeight="1">
      <c r="A1250" s="4">
        <v>1974.06</v>
      </c>
      <c r="B1250" s="5">
        <v>89.79</v>
      </c>
      <c r="C1250" s="6">
        <v>3.5</v>
      </c>
      <c r="D1250" s="6">
        <f t="shared" si="9"/>
        <v>3.62</v>
      </c>
      <c r="E1250" s="5">
        <v>8.74</v>
      </c>
      <c r="F1250" s="5">
        <v>49.0</v>
      </c>
      <c r="G1250" s="6">
        <f t="shared" si="10"/>
        <v>1974.458333</v>
      </c>
      <c r="H1250" s="7">
        <v>7.54</v>
      </c>
      <c r="I1250" s="6">
        <f t="shared" si="1"/>
        <v>558.3472041</v>
      </c>
      <c r="J1250" s="6">
        <f t="shared" si="2"/>
        <v>21.76428571</v>
      </c>
      <c r="K1250" s="8">
        <f t="shared" si="11"/>
        <v>94933.39834</v>
      </c>
      <c r="L1250" s="6">
        <f t="shared" si="12"/>
        <v>54.34853061</v>
      </c>
      <c r="M1250" s="8">
        <f t="shared" si="3"/>
        <v>9240.649309</v>
      </c>
      <c r="N1250" s="29">
        <f t="shared" si="14"/>
        <v>11.88849882</v>
      </c>
      <c r="O1250" s="9"/>
      <c r="P1250" s="10">
        <f t="shared" si="15"/>
        <v>13.92772259</v>
      </c>
      <c r="Q1250" s="10"/>
      <c r="R1250" s="31">
        <f t="shared" si="16"/>
        <v>0.05556245362</v>
      </c>
      <c r="S1250" s="7">
        <f t="shared" si="4"/>
        <v>0.9876874267</v>
      </c>
      <c r="T1250" s="7">
        <f t="shared" si="13"/>
        <v>10.61118708</v>
      </c>
      <c r="U1250" s="13">
        <f t="shared" si="5"/>
        <v>0.02639031088</v>
      </c>
      <c r="V1250" s="13">
        <f t="shared" si="6"/>
        <v>-0.01334476801</v>
      </c>
      <c r="W1250" s="13">
        <f t="shared" si="7"/>
        <v>0.03973507889</v>
      </c>
      <c r="X1250" s="13">
        <f t="shared" si="8"/>
        <v>0.003446529633</v>
      </c>
      <c r="Y1250" s="14"/>
      <c r="Z1250" s="30"/>
      <c r="AA1250" s="30"/>
    </row>
    <row r="1251" ht="12.75" customHeight="1">
      <c r="A1251" s="4">
        <v>1974.07</v>
      </c>
      <c r="B1251" s="5">
        <v>79.31</v>
      </c>
      <c r="C1251" s="6">
        <v>3.53</v>
      </c>
      <c r="D1251" s="6">
        <f t="shared" si="9"/>
        <v>-6.95</v>
      </c>
      <c r="E1251" s="5">
        <v>8.86333</v>
      </c>
      <c r="F1251" s="5">
        <v>49.4</v>
      </c>
      <c r="G1251" s="6">
        <f t="shared" si="10"/>
        <v>1974.541667</v>
      </c>
      <c r="H1251" s="7">
        <v>7.81</v>
      </c>
      <c r="I1251" s="6">
        <f t="shared" si="1"/>
        <v>489.1853644</v>
      </c>
      <c r="J1251" s="6">
        <f t="shared" si="2"/>
        <v>21.77309717</v>
      </c>
      <c r="K1251" s="8">
        <f t="shared" si="11"/>
        <v>83482.60406</v>
      </c>
      <c r="L1251" s="6">
        <f t="shared" si="12"/>
        <v>54.66916298</v>
      </c>
      <c r="M1251" s="8">
        <f t="shared" si="3"/>
        <v>9329.641521</v>
      </c>
      <c r="N1251" s="29">
        <f t="shared" si="14"/>
        <v>10.39414181</v>
      </c>
      <c r="O1251" s="9"/>
      <c r="P1251" s="10">
        <f t="shared" si="15"/>
        <v>12.18850655</v>
      </c>
      <c r="Q1251" s="10"/>
      <c r="R1251" s="31">
        <f t="shared" si="16"/>
        <v>0.06546966048</v>
      </c>
      <c r="S1251" s="7">
        <f t="shared" si="4"/>
        <v>0.9908243764</v>
      </c>
      <c r="T1251" s="7">
        <f t="shared" si="13"/>
        <v>10.39567342</v>
      </c>
      <c r="U1251" s="13">
        <f t="shared" si="5"/>
        <v>0.03832155567</v>
      </c>
      <c r="V1251" s="13">
        <f t="shared" si="6"/>
        <v>-0.009520370638</v>
      </c>
      <c r="W1251" s="13">
        <f t="shared" si="7"/>
        <v>0.04784192631</v>
      </c>
      <c r="X1251" s="13">
        <f t="shared" si="8"/>
        <v>0.005539618539</v>
      </c>
      <c r="Y1251" s="14"/>
      <c r="Z1251" s="30"/>
      <c r="AA1251" s="30"/>
    </row>
    <row r="1252" ht="12.75" customHeight="1">
      <c r="A1252" s="4">
        <v>1974.08</v>
      </c>
      <c r="B1252" s="5">
        <v>76.03</v>
      </c>
      <c r="C1252" s="6">
        <v>3.56</v>
      </c>
      <c r="D1252" s="6">
        <f t="shared" si="9"/>
        <v>0.28</v>
      </c>
      <c r="E1252" s="5">
        <v>8.98667</v>
      </c>
      <c r="F1252" s="5">
        <v>50.0</v>
      </c>
      <c r="G1252" s="6">
        <f t="shared" si="10"/>
        <v>1974.625</v>
      </c>
      <c r="H1252" s="7">
        <v>8.04</v>
      </c>
      <c r="I1252" s="6">
        <f t="shared" si="1"/>
        <v>463.32682</v>
      </c>
      <c r="J1252" s="6">
        <f t="shared" si="2"/>
        <v>21.69464</v>
      </c>
      <c r="K1252" s="8">
        <f t="shared" si="11"/>
        <v>79378.20585</v>
      </c>
      <c r="L1252" s="6">
        <f t="shared" si="12"/>
        <v>54.76476698</v>
      </c>
      <c r="M1252" s="8">
        <f t="shared" si="3"/>
        <v>9382.424584</v>
      </c>
      <c r="N1252" s="29">
        <f t="shared" si="14"/>
        <v>9.824195723</v>
      </c>
      <c r="O1252" s="9"/>
      <c r="P1252" s="10">
        <f t="shared" si="15"/>
        <v>11.53294243</v>
      </c>
      <c r="Q1252" s="10"/>
      <c r="R1252" s="31">
        <f t="shared" si="16"/>
        <v>0.07035410056</v>
      </c>
      <c r="S1252" s="7">
        <f t="shared" si="4"/>
        <v>1.0067</v>
      </c>
      <c r="T1252" s="7">
        <f t="shared" si="13"/>
        <v>10.1766832</v>
      </c>
      <c r="U1252" s="13">
        <f t="shared" si="5"/>
        <v>0.05239837585</v>
      </c>
      <c r="V1252" s="13">
        <f t="shared" si="6"/>
        <v>-0.003212727353</v>
      </c>
      <c r="W1252" s="13">
        <f t="shared" si="7"/>
        <v>0.0556111032</v>
      </c>
      <c r="X1252" s="13">
        <f t="shared" si="8"/>
        <v>0.001502578046</v>
      </c>
      <c r="Y1252" s="14"/>
      <c r="Z1252" s="30"/>
      <c r="AA1252" s="30"/>
    </row>
    <row r="1253" ht="12.75" customHeight="1">
      <c r="A1253" s="4">
        <v>1974.09</v>
      </c>
      <c r="B1253" s="5">
        <v>68.12</v>
      </c>
      <c r="C1253" s="6">
        <v>3.59</v>
      </c>
      <c r="D1253" s="6">
        <f t="shared" si="9"/>
        <v>-4.32</v>
      </c>
      <c r="E1253" s="5">
        <v>9.11</v>
      </c>
      <c r="F1253" s="5">
        <v>50.6</v>
      </c>
      <c r="G1253" s="6">
        <f t="shared" si="10"/>
        <v>1974.708333</v>
      </c>
      <c r="H1253" s="7">
        <v>8.04</v>
      </c>
      <c r="I1253" s="6">
        <f t="shared" si="1"/>
        <v>410.2008696</v>
      </c>
      <c r="J1253" s="6">
        <f t="shared" si="2"/>
        <v>21.61804348</v>
      </c>
      <c r="K1253" s="8">
        <f t="shared" si="11"/>
        <v>70585.18475</v>
      </c>
      <c r="L1253" s="6">
        <f t="shared" si="12"/>
        <v>54.85804348</v>
      </c>
      <c r="M1253" s="8">
        <f t="shared" si="3"/>
        <v>9439.680462</v>
      </c>
      <c r="N1253" s="29">
        <f t="shared" si="14"/>
        <v>8.680421306</v>
      </c>
      <c r="O1253" s="9"/>
      <c r="P1253" s="10">
        <f t="shared" si="15"/>
        <v>10.20622265</v>
      </c>
      <c r="Q1253" s="10"/>
      <c r="R1253" s="31">
        <f t="shared" si="16"/>
        <v>0.08468021082</v>
      </c>
      <c r="S1253" s="7">
        <f t="shared" si="4"/>
        <v>1.016304764</v>
      </c>
      <c r="T1253" s="7">
        <f t="shared" si="13"/>
        <v>10.12338634</v>
      </c>
      <c r="U1253" s="13">
        <f t="shared" si="5"/>
        <v>0.06580788022</v>
      </c>
      <c r="V1253" s="13">
        <f t="shared" si="6"/>
        <v>-0.001000418972</v>
      </c>
      <c r="W1253" s="13">
        <f t="shared" si="7"/>
        <v>0.06680829919</v>
      </c>
      <c r="X1253" s="13">
        <f t="shared" si="8"/>
        <v>0.00144826635</v>
      </c>
      <c r="Y1253" s="14"/>
      <c r="Z1253" s="30"/>
      <c r="AA1253" s="30"/>
    </row>
    <row r="1254" ht="12.75" customHeight="1">
      <c r="A1254" s="4">
        <v>1974.1</v>
      </c>
      <c r="B1254" s="5">
        <v>69.44</v>
      </c>
      <c r="C1254" s="6">
        <v>3.59333</v>
      </c>
      <c r="D1254" s="6">
        <f t="shared" si="9"/>
        <v>4.91333</v>
      </c>
      <c r="E1254" s="5">
        <v>9.03667</v>
      </c>
      <c r="F1254" s="5">
        <v>51.1</v>
      </c>
      <c r="G1254" s="6">
        <f t="shared" si="10"/>
        <v>1974.791667</v>
      </c>
      <c r="H1254" s="7">
        <v>7.9</v>
      </c>
      <c r="I1254" s="6">
        <f t="shared" si="1"/>
        <v>414.0580822</v>
      </c>
      <c r="J1254" s="6">
        <f t="shared" si="2"/>
        <v>21.42637282</v>
      </c>
      <c r="K1254" s="8">
        <f t="shared" si="11"/>
        <v>71556.15808</v>
      </c>
      <c r="L1254" s="6">
        <f t="shared" si="12"/>
        <v>53.88401857</v>
      </c>
      <c r="M1254" s="8">
        <f t="shared" si="3"/>
        <v>9312.059145</v>
      </c>
      <c r="N1254" s="29">
        <f t="shared" si="14"/>
        <v>8.744983834</v>
      </c>
      <c r="O1254" s="9"/>
      <c r="P1254" s="10">
        <f t="shared" si="15"/>
        <v>10.29719069</v>
      </c>
      <c r="Q1254" s="10"/>
      <c r="R1254" s="31">
        <f t="shared" si="16"/>
        <v>0.08626254316</v>
      </c>
      <c r="S1254" s="7">
        <f t="shared" si="4"/>
        <v>1.021821392</v>
      </c>
      <c r="T1254" s="7">
        <f t="shared" si="13"/>
        <v>10.18777604</v>
      </c>
      <c r="U1254" s="13">
        <f t="shared" si="5"/>
        <v>0.06361215897</v>
      </c>
      <c r="V1254" s="13">
        <f t="shared" si="6"/>
        <v>0.001144939035</v>
      </c>
      <c r="W1254" s="13">
        <f t="shared" si="7"/>
        <v>0.06246721993</v>
      </c>
      <c r="X1254" s="13">
        <f t="shared" si="8"/>
        <v>0.00223103174</v>
      </c>
      <c r="Y1254" s="14"/>
      <c r="Z1254" s="30"/>
      <c r="AA1254" s="30"/>
    </row>
    <row r="1255" ht="12.75" customHeight="1">
      <c r="A1255" s="4">
        <v>1974.11</v>
      </c>
      <c r="B1255" s="5">
        <v>71.74</v>
      </c>
      <c r="C1255" s="6">
        <v>3.59667</v>
      </c>
      <c r="D1255" s="6">
        <f t="shared" si="9"/>
        <v>5.89667</v>
      </c>
      <c r="E1255" s="5">
        <v>8.96333</v>
      </c>
      <c r="F1255" s="5">
        <v>51.5</v>
      </c>
      <c r="G1255" s="6">
        <f t="shared" si="10"/>
        <v>1974.875</v>
      </c>
      <c r="H1255" s="7">
        <v>7.68</v>
      </c>
      <c r="I1255" s="6">
        <f t="shared" si="1"/>
        <v>424.4500583</v>
      </c>
      <c r="J1255" s="6">
        <f t="shared" si="2"/>
        <v>21.27971551</v>
      </c>
      <c r="K1255" s="8">
        <f t="shared" si="11"/>
        <v>73658.52281</v>
      </c>
      <c r="L1255" s="6">
        <f t="shared" si="12"/>
        <v>53.03158546</v>
      </c>
      <c r="M1255" s="8">
        <f t="shared" si="3"/>
        <v>9203.033834</v>
      </c>
      <c r="N1255" s="29">
        <f t="shared" si="14"/>
        <v>8.948984513</v>
      </c>
      <c r="O1255" s="9"/>
      <c r="P1255" s="10">
        <f t="shared" si="15"/>
        <v>10.55151501</v>
      </c>
      <c r="Q1255" s="10"/>
      <c r="R1255" s="31">
        <f t="shared" si="16"/>
        <v>0.08633796363</v>
      </c>
      <c r="S1255" s="7">
        <f t="shared" si="4"/>
        <v>1.023905798</v>
      </c>
      <c r="T1255" s="7">
        <f t="shared" si="13"/>
        <v>10.32923244</v>
      </c>
      <c r="U1255" s="13">
        <f t="shared" si="5"/>
        <v>0.061895251</v>
      </c>
      <c r="V1255" s="13">
        <f t="shared" si="6"/>
        <v>0.004161195654</v>
      </c>
      <c r="W1255" s="13">
        <f t="shared" si="7"/>
        <v>0.05773405534</v>
      </c>
      <c r="X1255" s="13">
        <f t="shared" si="8"/>
        <v>-0.0009941442267</v>
      </c>
      <c r="Y1255" s="14"/>
      <c r="Z1255" s="30"/>
      <c r="AA1255" s="30"/>
    </row>
    <row r="1256" ht="12.75" customHeight="1">
      <c r="A1256" s="4">
        <v>1974.12</v>
      </c>
      <c r="B1256" s="5">
        <v>67.07</v>
      </c>
      <c r="C1256" s="6">
        <v>3.6</v>
      </c>
      <c r="D1256" s="6">
        <f t="shared" si="9"/>
        <v>-1.07</v>
      </c>
      <c r="E1256" s="5">
        <v>8.89</v>
      </c>
      <c r="F1256" s="5">
        <v>51.9</v>
      </c>
      <c r="G1256" s="6">
        <f t="shared" si="10"/>
        <v>1974.958333</v>
      </c>
      <c r="H1256" s="7">
        <v>7.43</v>
      </c>
      <c r="I1256" s="6">
        <f t="shared" si="1"/>
        <v>393.7616378</v>
      </c>
      <c r="J1256" s="6">
        <f t="shared" si="2"/>
        <v>21.13526012</v>
      </c>
      <c r="K1256" s="8">
        <f t="shared" si="11"/>
        <v>68638.54222</v>
      </c>
      <c r="L1256" s="6">
        <f t="shared" si="12"/>
        <v>52.19235067</v>
      </c>
      <c r="M1256" s="8">
        <f t="shared" si="3"/>
        <v>9097.907267</v>
      </c>
      <c r="N1256" s="29">
        <f t="shared" si="14"/>
        <v>8.289060056</v>
      </c>
      <c r="O1256" s="9"/>
      <c r="P1256" s="10">
        <f t="shared" si="15"/>
        <v>9.789483231</v>
      </c>
      <c r="Q1256" s="10"/>
      <c r="R1256" s="31">
        <f t="shared" si="16"/>
        <v>0.09854815768</v>
      </c>
      <c r="S1256" s="7">
        <f t="shared" si="4"/>
        <v>1.001305009</v>
      </c>
      <c r="T1256" s="7">
        <f t="shared" si="13"/>
        <v>10.49464915</v>
      </c>
      <c r="U1256" s="13">
        <f t="shared" si="5"/>
        <v>0.06866082572</v>
      </c>
      <c r="V1256" s="13">
        <f t="shared" si="6"/>
        <v>0.003939360319</v>
      </c>
      <c r="W1256" s="13">
        <f t="shared" si="7"/>
        <v>0.0647214654</v>
      </c>
      <c r="X1256" s="13">
        <f t="shared" si="8"/>
        <v>0.001526817539</v>
      </c>
      <c r="Y1256" s="14"/>
      <c r="Z1256" s="30"/>
      <c r="AA1256" s="30"/>
    </row>
    <row r="1257" ht="12.75" customHeight="1">
      <c r="A1257" s="4">
        <v>1975.01</v>
      </c>
      <c r="B1257" s="5">
        <v>72.56</v>
      </c>
      <c r="C1257" s="6">
        <v>3.62333</v>
      </c>
      <c r="D1257" s="6">
        <f t="shared" si="9"/>
        <v>9.11333</v>
      </c>
      <c r="E1257" s="5">
        <v>8.74333</v>
      </c>
      <c r="F1257" s="5">
        <v>52.1</v>
      </c>
      <c r="G1257" s="6">
        <f t="shared" si="10"/>
        <v>1975.041667</v>
      </c>
      <c r="H1257" s="7">
        <v>7.5</v>
      </c>
      <c r="I1257" s="6">
        <f t="shared" si="1"/>
        <v>424.35762</v>
      </c>
      <c r="J1257" s="6">
        <f t="shared" si="2"/>
        <v>21.19056912</v>
      </c>
      <c r="K1257" s="8">
        <f t="shared" si="11"/>
        <v>74279.69891</v>
      </c>
      <c r="L1257" s="6">
        <f t="shared" si="12"/>
        <v>51.13421595</v>
      </c>
      <c r="M1257" s="8">
        <f t="shared" si="3"/>
        <v>8950.550164</v>
      </c>
      <c r="N1257" s="29">
        <f t="shared" si="14"/>
        <v>8.920995508</v>
      </c>
      <c r="O1257" s="9"/>
      <c r="P1257" s="10">
        <f t="shared" si="15"/>
        <v>10.54988952</v>
      </c>
      <c r="Q1257" s="10"/>
      <c r="R1257" s="31">
        <f t="shared" si="16"/>
        <v>0.08970710376</v>
      </c>
      <c r="S1257" s="7">
        <f t="shared" si="4"/>
        <v>1.013966036</v>
      </c>
      <c r="T1257" s="7">
        <f t="shared" si="13"/>
        <v>10.46800562</v>
      </c>
      <c r="U1257" s="13">
        <f t="shared" si="5"/>
        <v>0.06493191454</v>
      </c>
      <c r="V1257" s="13">
        <f t="shared" si="6"/>
        <v>0.00566814044</v>
      </c>
      <c r="W1257" s="13">
        <f t="shared" si="7"/>
        <v>0.0592637741</v>
      </c>
      <c r="X1257" s="13">
        <f t="shared" si="8"/>
        <v>-0.00120481911</v>
      </c>
      <c r="Y1257" s="14"/>
      <c r="Z1257" s="30"/>
      <c r="AA1257" s="30"/>
    </row>
    <row r="1258" ht="12.75" customHeight="1">
      <c r="A1258" s="4">
        <v>1975.02</v>
      </c>
      <c r="B1258" s="5">
        <v>80.1</v>
      </c>
      <c r="C1258" s="6">
        <v>3.64667</v>
      </c>
      <c r="D1258" s="6">
        <f t="shared" si="9"/>
        <v>11.18667</v>
      </c>
      <c r="E1258" s="5">
        <v>8.59667</v>
      </c>
      <c r="F1258" s="5">
        <v>52.5</v>
      </c>
      <c r="G1258" s="6">
        <f t="shared" si="10"/>
        <v>1975.125</v>
      </c>
      <c r="H1258" s="7">
        <v>7.39</v>
      </c>
      <c r="I1258" s="6">
        <f t="shared" si="1"/>
        <v>464.8851429</v>
      </c>
      <c r="J1258" s="6">
        <f t="shared" si="2"/>
        <v>21.16457808</v>
      </c>
      <c r="K1258" s="8">
        <f t="shared" si="11"/>
        <v>81682.37123</v>
      </c>
      <c r="L1258" s="6">
        <f t="shared" si="12"/>
        <v>49.89343522</v>
      </c>
      <c r="M1258" s="8">
        <f t="shared" si="3"/>
        <v>8766.496758</v>
      </c>
      <c r="N1258" s="29">
        <f t="shared" si="14"/>
        <v>9.762246716</v>
      </c>
      <c r="O1258" s="9"/>
      <c r="P1258" s="10">
        <f t="shared" si="15"/>
        <v>11.55604873</v>
      </c>
      <c r="Q1258" s="10"/>
      <c r="R1258" s="31">
        <f t="shared" si="16"/>
        <v>0.08195279569</v>
      </c>
      <c r="S1258" s="7">
        <f t="shared" si="4"/>
        <v>0.9826597569</v>
      </c>
      <c r="T1258" s="7">
        <f t="shared" si="13"/>
        <v>10.53333206</v>
      </c>
      <c r="U1258" s="13">
        <f t="shared" si="5"/>
        <v>0.06031504536</v>
      </c>
      <c r="V1258" s="13">
        <f t="shared" si="6"/>
        <v>0.004749844369</v>
      </c>
      <c r="W1258" s="13">
        <f t="shared" si="7"/>
        <v>0.05556520099</v>
      </c>
      <c r="X1258" s="13">
        <f t="shared" si="8"/>
        <v>0.0006673023039</v>
      </c>
      <c r="Y1258" s="14"/>
      <c r="Z1258" s="30"/>
      <c r="AA1258" s="30"/>
    </row>
    <row r="1259" ht="12.75" customHeight="1">
      <c r="A1259" s="4">
        <v>1975.03</v>
      </c>
      <c r="B1259" s="5">
        <v>83.78</v>
      </c>
      <c r="C1259" s="6">
        <v>3.67</v>
      </c>
      <c r="D1259" s="6">
        <f t="shared" si="9"/>
        <v>7.35</v>
      </c>
      <c r="E1259" s="5">
        <v>8.45</v>
      </c>
      <c r="F1259" s="5">
        <v>52.7</v>
      </c>
      <c r="G1259" s="6">
        <f t="shared" si="10"/>
        <v>1975.208333</v>
      </c>
      <c r="H1259" s="7">
        <v>7.73</v>
      </c>
      <c r="I1259" s="6">
        <f t="shared" si="1"/>
        <v>484.3978368</v>
      </c>
      <c r="J1259" s="6">
        <f t="shared" si="2"/>
        <v>21.21914611</v>
      </c>
      <c r="K1259" s="8">
        <f t="shared" si="11"/>
        <v>85421.52914</v>
      </c>
      <c r="L1259" s="6">
        <f t="shared" si="12"/>
        <v>48.85607211</v>
      </c>
      <c r="M1259" s="8">
        <f t="shared" si="3"/>
        <v>8615.563634</v>
      </c>
      <c r="N1259" s="29">
        <f t="shared" si="14"/>
        <v>10.16379677</v>
      </c>
      <c r="O1259" s="9"/>
      <c r="P1259" s="10">
        <f t="shared" si="15"/>
        <v>12.04165948</v>
      </c>
      <c r="Q1259" s="10"/>
      <c r="R1259" s="31">
        <f t="shared" si="16"/>
        <v>0.07456923636</v>
      </c>
      <c r="S1259" s="7">
        <f t="shared" si="4"/>
        <v>0.9726243977</v>
      </c>
      <c r="T1259" s="7">
        <f t="shared" si="13"/>
        <v>10.3114</v>
      </c>
      <c r="U1259" s="13">
        <f t="shared" si="5"/>
        <v>0.05467849026</v>
      </c>
      <c r="V1259" s="13">
        <f t="shared" si="6"/>
        <v>0.005423915984</v>
      </c>
      <c r="W1259" s="13">
        <f t="shared" si="7"/>
        <v>0.04925457428</v>
      </c>
      <c r="X1259" s="13">
        <f t="shared" si="8"/>
        <v>0.006267119069</v>
      </c>
      <c r="Y1259" s="14"/>
      <c r="Z1259" s="30"/>
      <c r="AA1259" s="30"/>
    </row>
    <row r="1260" ht="12.75" customHeight="1">
      <c r="A1260" s="4">
        <v>1975.04</v>
      </c>
      <c r="B1260" s="5">
        <v>84.72</v>
      </c>
      <c r="C1260" s="6">
        <v>3.68333</v>
      </c>
      <c r="D1260" s="6">
        <f t="shared" si="9"/>
        <v>4.62333</v>
      </c>
      <c r="E1260" s="5">
        <v>8.28667</v>
      </c>
      <c r="F1260" s="5">
        <v>52.9</v>
      </c>
      <c r="G1260" s="6">
        <f t="shared" si="10"/>
        <v>1975.291667</v>
      </c>
      <c r="H1260" s="7">
        <v>8.23</v>
      </c>
      <c r="I1260" s="6">
        <f t="shared" si="1"/>
        <v>487.980794</v>
      </c>
      <c r="J1260" s="6">
        <f t="shared" si="2"/>
        <v>21.21570229</v>
      </c>
      <c r="K1260" s="8">
        <f t="shared" si="11"/>
        <v>86365.14364</v>
      </c>
      <c r="L1260" s="6">
        <f t="shared" si="12"/>
        <v>47.73059261</v>
      </c>
      <c r="M1260" s="8">
        <f t="shared" si="3"/>
        <v>8447.585515</v>
      </c>
      <c r="N1260" s="29">
        <f t="shared" si="14"/>
        <v>10.23307614</v>
      </c>
      <c r="O1260" s="9"/>
      <c r="P1260" s="10">
        <f t="shared" si="15"/>
        <v>12.1339646</v>
      </c>
      <c r="Q1260" s="10"/>
      <c r="R1260" s="31">
        <f t="shared" si="16"/>
        <v>0.06896614211</v>
      </c>
      <c r="S1260" s="7">
        <f t="shared" si="4"/>
        <v>1.018440811</v>
      </c>
      <c r="T1260" s="7">
        <f t="shared" si="13"/>
        <v>9.991201936</v>
      </c>
      <c r="U1260" s="13">
        <f t="shared" si="5"/>
        <v>0.05410205493</v>
      </c>
      <c r="V1260" s="13">
        <f t="shared" si="6"/>
        <v>0.01163394003</v>
      </c>
      <c r="W1260" s="13">
        <f t="shared" si="7"/>
        <v>0.0424681149</v>
      </c>
      <c r="X1260" s="13">
        <f t="shared" si="8"/>
        <v>0.002545659496</v>
      </c>
      <c r="Y1260" s="14"/>
      <c r="Z1260" s="30"/>
      <c r="AA1260" s="30"/>
    </row>
    <row r="1261" ht="12.75" customHeight="1">
      <c r="A1261" s="4">
        <v>1975.05</v>
      </c>
      <c r="B1261" s="5">
        <v>90.1</v>
      </c>
      <c r="C1261" s="6">
        <v>3.69667</v>
      </c>
      <c r="D1261" s="6">
        <f t="shared" si="9"/>
        <v>9.07667</v>
      </c>
      <c r="E1261" s="5">
        <v>8.12333</v>
      </c>
      <c r="F1261" s="5">
        <v>53.2</v>
      </c>
      <c r="G1261" s="6">
        <f t="shared" si="10"/>
        <v>1975.375</v>
      </c>
      <c r="H1261" s="7">
        <v>8.06</v>
      </c>
      <c r="I1261" s="6">
        <f t="shared" si="1"/>
        <v>516.0426692</v>
      </c>
      <c r="J1261" s="6">
        <f t="shared" si="2"/>
        <v>21.17246897</v>
      </c>
      <c r="K1261" s="8">
        <f t="shared" si="11"/>
        <v>91643.93369</v>
      </c>
      <c r="L1261" s="6">
        <f t="shared" si="12"/>
        <v>46.52591449</v>
      </c>
      <c r="M1261" s="8">
        <f t="shared" si="3"/>
        <v>8262.529588</v>
      </c>
      <c r="N1261" s="29">
        <f t="shared" si="14"/>
        <v>10.81813912</v>
      </c>
      <c r="O1261" s="9"/>
      <c r="P1261" s="10">
        <f t="shared" si="15"/>
        <v>12.83613251</v>
      </c>
      <c r="Q1261" s="10"/>
      <c r="R1261" s="31">
        <f t="shared" si="16"/>
        <v>0.06597710954</v>
      </c>
      <c r="S1261" s="7">
        <f t="shared" si="4"/>
        <v>1.020461567</v>
      </c>
      <c r="T1261" s="7">
        <f t="shared" si="13"/>
        <v>10.11806745</v>
      </c>
      <c r="U1261" s="13">
        <f t="shared" si="5"/>
        <v>0.05030774205</v>
      </c>
      <c r="V1261" s="13">
        <f t="shared" si="6"/>
        <v>0.01440398535</v>
      </c>
      <c r="W1261" s="13">
        <f t="shared" si="7"/>
        <v>0.0359037567</v>
      </c>
      <c r="X1261" s="13">
        <f t="shared" si="8"/>
        <v>0.003053519237</v>
      </c>
      <c r="Y1261" s="14"/>
      <c r="Z1261" s="30"/>
      <c r="AA1261" s="30"/>
    </row>
    <row r="1262" ht="12.75" customHeight="1">
      <c r="A1262" s="4">
        <v>1975.06</v>
      </c>
      <c r="B1262" s="5">
        <v>92.4</v>
      </c>
      <c r="C1262" s="6">
        <v>3.71</v>
      </c>
      <c r="D1262" s="6">
        <f t="shared" si="9"/>
        <v>6.01</v>
      </c>
      <c r="E1262" s="5">
        <v>7.96</v>
      </c>
      <c r="F1262" s="5">
        <v>53.6</v>
      </c>
      <c r="G1262" s="6">
        <f t="shared" si="10"/>
        <v>1975.458333</v>
      </c>
      <c r="H1262" s="7">
        <v>7.86</v>
      </c>
      <c r="I1262" s="6">
        <f t="shared" si="1"/>
        <v>525.2664179</v>
      </c>
      <c r="J1262" s="6">
        <f t="shared" si="2"/>
        <v>21.09024254</v>
      </c>
      <c r="K1262" s="8">
        <f t="shared" si="11"/>
        <v>93594.09546</v>
      </c>
      <c r="L1262" s="6">
        <f t="shared" si="12"/>
        <v>45.25022388</v>
      </c>
      <c r="M1262" s="8">
        <f t="shared" si="3"/>
        <v>8062.867964</v>
      </c>
      <c r="N1262" s="29">
        <f t="shared" si="14"/>
        <v>11.01135461</v>
      </c>
      <c r="O1262" s="9"/>
      <c r="P1262" s="10">
        <f t="shared" si="15"/>
        <v>13.07323685</v>
      </c>
      <c r="Q1262" s="10"/>
      <c r="R1262" s="31">
        <f t="shared" si="16"/>
        <v>0.06647544886</v>
      </c>
      <c r="S1262" s="7">
        <f t="shared" si="4"/>
        <v>0.992923556</v>
      </c>
      <c r="T1262" s="7">
        <f t="shared" si="13"/>
        <v>10.24804599</v>
      </c>
      <c r="U1262" s="13">
        <f t="shared" si="5"/>
        <v>0.05040887162</v>
      </c>
      <c r="V1262" s="13">
        <f t="shared" si="6"/>
        <v>0.01797969051</v>
      </c>
      <c r="W1262" s="13">
        <f t="shared" si="7"/>
        <v>0.03242918111</v>
      </c>
      <c r="X1262" s="13">
        <f t="shared" si="8"/>
        <v>0.0006277489709</v>
      </c>
      <c r="Y1262" s="14"/>
      <c r="Z1262" s="30"/>
      <c r="AA1262" s="30"/>
    </row>
    <row r="1263" ht="12.75" customHeight="1">
      <c r="A1263" s="4">
        <v>1975.07</v>
      </c>
      <c r="B1263" s="5">
        <v>92.49</v>
      </c>
      <c r="C1263" s="6">
        <v>3.71</v>
      </c>
      <c r="D1263" s="6">
        <f t="shared" si="9"/>
        <v>3.8</v>
      </c>
      <c r="E1263" s="5">
        <v>7.89333</v>
      </c>
      <c r="F1263" s="5">
        <v>54.2</v>
      </c>
      <c r="G1263" s="6">
        <f t="shared" si="10"/>
        <v>1975.541667</v>
      </c>
      <c r="H1263" s="7">
        <v>8.06</v>
      </c>
      <c r="I1263" s="6">
        <f t="shared" si="1"/>
        <v>519.9576199</v>
      </c>
      <c r="J1263" s="6">
        <f t="shared" si="2"/>
        <v>20.85677122</v>
      </c>
      <c r="K1263" s="8">
        <f t="shared" si="11"/>
        <v>92957.84768</v>
      </c>
      <c r="L1263" s="6">
        <f t="shared" si="12"/>
        <v>44.37449541</v>
      </c>
      <c r="M1263" s="8">
        <f t="shared" si="3"/>
        <v>7933.257302</v>
      </c>
      <c r="N1263" s="29">
        <f t="shared" si="14"/>
        <v>10.90276705</v>
      </c>
      <c r="O1263" s="9"/>
      <c r="P1263" s="10">
        <f t="shared" si="15"/>
        <v>12.95241203</v>
      </c>
      <c r="Q1263" s="10"/>
      <c r="R1263" s="31">
        <f t="shared" si="16"/>
        <v>0.06655417538</v>
      </c>
      <c r="S1263" s="7">
        <f t="shared" si="4"/>
        <v>0.98388836</v>
      </c>
      <c r="T1263" s="7">
        <f t="shared" si="13"/>
        <v>10.06288207</v>
      </c>
      <c r="U1263" s="13">
        <f t="shared" si="5"/>
        <v>0.053270079</v>
      </c>
      <c r="V1263" s="13">
        <f t="shared" si="6"/>
        <v>0.01956391599</v>
      </c>
      <c r="W1263" s="13">
        <f t="shared" si="7"/>
        <v>0.03370616302</v>
      </c>
      <c r="X1263" s="13">
        <f t="shared" si="8"/>
        <v>0.002359743906</v>
      </c>
      <c r="Y1263" s="14"/>
      <c r="Z1263" s="30"/>
      <c r="AA1263" s="30"/>
    </row>
    <row r="1264" ht="12.75" customHeight="1">
      <c r="A1264" s="4">
        <v>1975.08</v>
      </c>
      <c r="B1264" s="5">
        <v>85.71</v>
      </c>
      <c r="C1264" s="6">
        <v>3.71</v>
      </c>
      <c r="D1264" s="6">
        <f t="shared" si="9"/>
        <v>-3.07</v>
      </c>
      <c r="E1264" s="5">
        <v>7.82667</v>
      </c>
      <c r="F1264" s="5">
        <v>54.3</v>
      </c>
      <c r="G1264" s="6">
        <f t="shared" si="10"/>
        <v>1975.625</v>
      </c>
      <c r="H1264" s="7">
        <v>8.4</v>
      </c>
      <c r="I1264" s="6">
        <f t="shared" si="1"/>
        <v>480.9546409</v>
      </c>
      <c r="J1264" s="6">
        <f t="shared" si="2"/>
        <v>20.81836096</v>
      </c>
      <c r="K1264" s="8">
        <f t="shared" si="11"/>
        <v>86295.06655</v>
      </c>
      <c r="L1264" s="6">
        <f t="shared" si="12"/>
        <v>43.91871729</v>
      </c>
      <c r="M1264" s="8">
        <f t="shared" si="3"/>
        <v>7880.095771</v>
      </c>
      <c r="N1264" s="29">
        <f t="shared" si="14"/>
        <v>10.08976959</v>
      </c>
      <c r="O1264" s="9"/>
      <c r="P1264" s="10">
        <f t="shared" si="15"/>
        <v>11.99733885</v>
      </c>
      <c r="Q1264" s="10"/>
      <c r="R1264" s="31">
        <f t="shared" si="16"/>
        <v>0.07073919894</v>
      </c>
      <c r="S1264" s="7">
        <f t="shared" si="4"/>
        <v>1.004988329</v>
      </c>
      <c r="T1264" s="7">
        <f t="shared" si="13"/>
        <v>9.882519104</v>
      </c>
      <c r="U1264" s="13">
        <f t="shared" si="5"/>
        <v>0.05896352314</v>
      </c>
      <c r="V1264" s="13">
        <f t="shared" si="6"/>
        <v>0.02196877819</v>
      </c>
      <c r="W1264" s="13">
        <f t="shared" si="7"/>
        <v>0.03699474495</v>
      </c>
      <c r="X1264" s="13">
        <f t="shared" si="8"/>
        <v>0.0001141883988</v>
      </c>
      <c r="Y1264" s="14"/>
      <c r="Z1264" s="30"/>
      <c r="AA1264" s="30"/>
    </row>
    <row r="1265" ht="12.75" customHeight="1">
      <c r="A1265" s="4">
        <v>1975.09</v>
      </c>
      <c r="B1265" s="5">
        <v>84.67</v>
      </c>
      <c r="C1265" s="6">
        <v>3.71</v>
      </c>
      <c r="D1265" s="6">
        <f t="shared" si="9"/>
        <v>2.67</v>
      </c>
      <c r="E1265" s="5">
        <v>7.76</v>
      </c>
      <c r="F1265" s="5">
        <v>54.6</v>
      </c>
      <c r="G1265" s="6">
        <f t="shared" si="10"/>
        <v>1975.708333</v>
      </c>
      <c r="H1265" s="7">
        <v>8.43</v>
      </c>
      <c r="I1265" s="6">
        <f t="shared" si="1"/>
        <v>472.5082234</v>
      </c>
      <c r="J1265" s="6">
        <f t="shared" si="2"/>
        <v>20.70397436</v>
      </c>
      <c r="K1265" s="8">
        <f t="shared" si="11"/>
        <v>85089.13873</v>
      </c>
      <c r="L1265" s="6">
        <f t="shared" si="12"/>
        <v>43.30534799</v>
      </c>
      <c r="M1265" s="8">
        <f t="shared" si="3"/>
        <v>7798.414037</v>
      </c>
      <c r="N1265" s="29">
        <f t="shared" si="14"/>
        <v>9.918905357</v>
      </c>
      <c r="O1265" s="9"/>
      <c r="P1265" s="10">
        <f t="shared" si="15"/>
        <v>11.80518759</v>
      </c>
      <c r="Q1265" s="10"/>
      <c r="R1265" s="31">
        <f t="shared" si="16"/>
        <v>0.07272825998</v>
      </c>
      <c r="S1265" s="7">
        <f t="shared" si="4"/>
        <v>1.026715235</v>
      </c>
      <c r="T1265" s="7">
        <f t="shared" si="13"/>
        <v>9.877245938</v>
      </c>
      <c r="U1265" s="13">
        <f t="shared" si="5"/>
        <v>0.05814677081</v>
      </c>
      <c r="V1265" s="13">
        <f t="shared" si="6"/>
        <v>0.0223651283</v>
      </c>
      <c r="W1265" s="13">
        <f t="shared" si="7"/>
        <v>0.03578164251</v>
      </c>
      <c r="X1265" s="13">
        <f t="shared" si="8"/>
        <v>-0.0009779584852</v>
      </c>
      <c r="Y1265" s="14"/>
      <c r="Z1265" s="30"/>
      <c r="AA1265" s="30"/>
    </row>
    <row r="1266" ht="12.75" customHeight="1">
      <c r="A1266" s="4">
        <v>1975.1</v>
      </c>
      <c r="B1266" s="5">
        <v>88.57</v>
      </c>
      <c r="C1266" s="6">
        <v>3.7</v>
      </c>
      <c r="D1266" s="6">
        <f t="shared" si="9"/>
        <v>7.6</v>
      </c>
      <c r="E1266" s="5">
        <v>7.82667</v>
      </c>
      <c r="F1266" s="5">
        <v>54.9</v>
      </c>
      <c r="G1266" s="6">
        <f t="shared" si="10"/>
        <v>1975.791667</v>
      </c>
      <c r="H1266" s="7">
        <v>8.14</v>
      </c>
      <c r="I1266" s="6">
        <f t="shared" si="1"/>
        <v>491.5715665</v>
      </c>
      <c r="J1266" s="6">
        <f t="shared" si="2"/>
        <v>20.53533698</v>
      </c>
      <c r="K1266" s="8">
        <f t="shared" si="11"/>
        <v>88830.22625</v>
      </c>
      <c r="L1266" s="6">
        <f t="shared" si="12"/>
        <v>43.43873131</v>
      </c>
      <c r="M1266" s="8">
        <f t="shared" si="3"/>
        <v>7849.665427</v>
      </c>
      <c r="N1266" s="29">
        <f t="shared" si="14"/>
        <v>10.32759978</v>
      </c>
      <c r="O1266" s="9"/>
      <c r="P1266" s="10">
        <f t="shared" si="15"/>
        <v>12.30094965</v>
      </c>
      <c r="Q1266" s="10"/>
      <c r="R1266" s="31">
        <f t="shared" si="16"/>
        <v>0.07188366227</v>
      </c>
      <c r="S1266" s="7">
        <f t="shared" si="4"/>
        <v>1.012917883</v>
      </c>
      <c r="T1266" s="7">
        <f t="shared" si="13"/>
        <v>10.08570293</v>
      </c>
      <c r="U1266" s="13">
        <f t="shared" si="5"/>
        <v>0.05478083843</v>
      </c>
      <c r="V1266" s="13">
        <f t="shared" si="6"/>
        <v>0.02154842705</v>
      </c>
      <c r="W1266" s="13">
        <f t="shared" si="7"/>
        <v>0.03323241138</v>
      </c>
      <c r="X1266" s="13">
        <f t="shared" si="8"/>
        <v>0.002416709676</v>
      </c>
      <c r="Y1266" s="14"/>
      <c r="Z1266" s="30"/>
      <c r="AA1266" s="30"/>
    </row>
    <row r="1267" ht="12.75" customHeight="1">
      <c r="A1267" s="4">
        <v>1975.11</v>
      </c>
      <c r="B1267" s="5">
        <v>90.07</v>
      </c>
      <c r="C1267" s="6">
        <v>3.69</v>
      </c>
      <c r="D1267" s="6">
        <f t="shared" si="9"/>
        <v>5.19</v>
      </c>
      <c r="E1267" s="5">
        <v>7.89333</v>
      </c>
      <c r="F1267" s="5">
        <v>55.3</v>
      </c>
      <c r="G1267" s="6">
        <f t="shared" si="10"/>
        <v>1975.875</v>
      </c>
      <c r="H1267" s="7">
        <v>8.05</v>
      </c>
      <c r="I1267" s="6">
        <f t="shared" si="1"/>
        <v>496.2808137</v>
      </c>
      <c r="J1267" s="6">
        <f t="shared" si="2"/>
        <v>20.33169982</v>
      </c>
      <c r="K1267" s="8">
        <f t="shared" si="11"/>
        <v>89987.391</v>
      </c>
      <c r="L1267" s="6">
        <f t="shared" si="12"/>
        <v>43.49182009</v>
      </c>
      <c r="M1267" s="8">
        <f t="shared" si="3"/>
        <v>7886.090519</v>
      </c>
      <c r="N1267" s="29">
        <f t="shared" si="14"/>
        <v>10.43585946</v>
      </c>
      <c r="O1267" s="9"/>
      <c r="P1267" s="10">
        <f t="shared" si="15"/>
        <v>12.43814552</v>
      </c>
      <c r="Q1267" s="10"/>
      <c r="R1267" s="31">
        <f t="shared" si="16"/>
        <v>0.07254640613</v>
      </c>
      <c r="S1267" s="7">
        <f t="shared" si="4"/>
        <v>1.01012379</v>
      </c>
      <c r="T1267" s="7">
        <f t="shared" si="13"/>
        <v>10.14209382</v>
      </c>
      <c r="U1267" s="13">
        <f t="shared" si="5"/>
        <v>0.05970100974</v>
      </c>
      <c r="V1267" s="13">
        <f t="shared" si="6"/>
        <v>0.02447848015</v>
      </c>
      <c r="W1267" s="13">
        <f t="shared" si="7"/>
        <v>0.03522252959</v>
      </c>
      <c r="X1267" s="13">
        <f t="shared" si="8"/>
        <v>0.00309333473</v>
      </c>
      <c r="Y1267" s="14"/>
      <c r="Z1267" s="30"/>
      <c r="AA1267" s="30"/>
    </row>
    <row r="1268" ht="12.75" customHeight="1">
      <c r="A1268" s="4">
        <v>1975.12</v>
      </c>
      <c r="B1268" s="5">
        <v>88.7</v>
      </c>
      <c r="C1268" s="6">
        <v>3.68</v>
      </c>
      <c r="D1268" s="6">
        <f t="shared" si="9"/>
        <v>2.31</v>
      </c>
      <c r="E1268" s="5">
        <v>7.96</v>
      </c>
      <c r="F1268" s="5">
        <v>55.5</v>
      </c>
      <c r="G1268" s="6">
        <f t="shared" si="10"/>
        <v>1975.958333</v>
      </c>
      <c r="H1268" s="7">
        <v>8.0</v>
      </c>
      <c r="I1268" s="6">
        <f t="shared" si="1"/>
        <v>486.970991</v>
      </c>
      <c r="J1268" s="6">
        <f t="shared" si="2"/>
        <v>20.20353153</v>
      </c>
      <c r="K1268" s="8">
        <f t="shared" si="11"/>
        <v>88604.58235</v>
      </c>
      <c r="L1268" s="6">
        <f t="shared" si="12"/>
        <v>43.70111712</v>
      </c>
      <c r="M1268" s="8">
        <f t="shared" si="3"/>
        <v>7951.437154</v>
      </c>
      <c r="N1268" s="29">
        <f t="shared" si="14"/>
        <v>10.25036842</v>
      </c>
      <c r="O1268" s="9"/>
      <c r="P1268" s="10">
        <f t="shared" si="15"/>
        <v>12.22532715</v>
      </c>
      <c r="Q1268" s="10"/>
      <c r="R1268" s="31">
        <f t="shared" si="16"/>
        <v>0.07482911728</v>
      </c>
      <c r="S1268" s="7">
        <f t="shared" si="4"/>
        <v>1.024628358</v>
      </c>
      <c r="T1268" s="7">
        <f t="shared" si="13"/>
        <v>10.20785216</v>
      </c>
      <c r="U1268" s="13">
        <f t="shared" si="5"/>
        <v>0.06654074724</v>
      </c>
      <c r="V1268" s="13">
        <f t="shared" si="6"/>
        <v>0.02773608087</v>
      </c>
      <c r="W1268" s="13">
        <f t="shared" si="7"/>
        <v>0.03880466637</v>
      </c>
      <c r="X1268" s="13">
        <f t="shared" si="8"/>
        <v>-0.001213607119</v>
      </c>
      <c r="Y1268" s="14"/>
      <c r="Z1268" s="30"/>
      <c r="AA1268" s="30"/>
    </row>
    <row r="1269" ht="12.75" customHeight="1">
      <c r="A1269" s="4">
        <v>1976.01</v>
      </c>
      <c r="B1269" s="5">
        <v>96.86</v>
      </c>
      <c r="C1269" s="6">
        <v>3.68333</v>
      </c>
      <c r="D1269" s="6">
        <f t="shared" si="9"/>
        <v>11.84333</v>
      </c>
      <c r="E1269" s="5">
        <v>8.19333</v>
      </c>
      <c r="F1269" s="5">
        <v>55.6</v>
      </c>
      <c r="G1269" s="6">
        <f t="shared" si="10"/>
        <v>1976.041667</v>
      </c>
      <c r="H1269" s="7">
        <v>7.74</v>
      </c>
      <c r="I1269" s="6">
        <f t="shared" si="1"/>
        <v>530.813705</v>
      </c>
      <c r="J1269" s="6">
        <f t="shared" si="2"/>
        <v>20.18544336</v>
      </c>
      <c r="K1269" s="8">
        <f t="shared" si="11"/>
        <v>96887.84564</v>
      </c>
      <c r="L1269" s="6">
        <f t="shared" si="12"/>
        <v>44.90121674</v>
      </c>
      <c r="M1269" s="8">
        <f t="shared" si="3"/>
        <v>8195.685446</v>
      </c>
      <c r="N1269" s="29">
        <f t="shared" si="14"/>
        <v>11.18505136</v>
      </c>
      <c r="O1269" s="9"/>
      <c r="P1269" s="10">
        <f t="shared" si="15"/>
        <v>13.34485295</v>
      </c>
      <c r="Q1269" s="10"/>
      <c r="R1269" s="31">
        <f t="shared" si="16"/>
        <v>0.06946703647</v>
      </c>
      <c r="S1269" s="7">
        <f t="shared" si="4"/>
        <v>1.003003323</v>
      </c>
      <c r="T1269" s="7">
        <f t="shared" si="13"/>
        <v>10.44044319</v>
      </c>
      <c r="U1269" s="13">
        <f t="shared" si="5"/>
        <v>0.05755520046</v>
      </c>
      <c r="V1269" s="13">
        <f t="shared" si="6"/>
        <v>0.02639224564</v>
      </c>
      <c r="W1269" s="13">
        <f t="shared" si="7"/>
        <v>0.03116295482</v>
      </c>
      <c r="X1269" s="13">
        <f t="shared" si="8"/>
        <v>0.00364209948</v>
      </c>
      <c r="Y1269" s="14"/>
      <c r="Z1269" s="30"/>
      <c r="AA1269" s="30"/>
    </row>
    <row r="1270" ht="12.75" customHeight="1">
      <c r="A1270" s="4">
        <v>1976.02</v>
      </c>
      <c r="B1270" s="5">
        <v>100.6</v>
      </c>
      <c r="C1270" s="6">
        <v>3.68667</v>
      </c>
      <c r="D1270" s="6">
        <f t="shared" si="9"/>
        <v>7.42667</v>
      </c>
      <c r="E1270" s="5">
        <v>8.42667</v>
      </c>
      <c r="F1270" s="5">
        <v>55.8</v>
      </c>
      <c r="G1270" s="6">
        <f t="shared" si="10"/>
        <v>1976.125</v>
      </c>
      <c r="H1270" s="7">
        <v>7.79</v>
      </c>
      <c r="I1270" s="6">
        <f t="shared" si="1"/>
        <v>549.3336918</v>
      </c>
      <c r="J1270" s="6">
        <f t="shared" si="2"/>
        <v>20.13133242</v>
      </c>
      <c r="K1270" s="8">
        <f t="shared" si="11"/>
        <v>100574.453</v>
      </c>
      <c r="L1270" s="6">
        <f t="shared" si="12"/>
        <v>46.0144507</v>
      </c>
      <c r="M1270" s="8">
        <f t="shared" si="3"/>
        <v>8424.530082</v>
      </c>
      <c r="N1270" s="29">
        <f t="shared" si="14"/>
        <v>11.58609299</v>
      </c>
      <c r="O1270" s="9"/>
      <c r="P1270" s="10">
        <f t="shared" si="15"/>
        <v>13.82581921</v>
      </c>
      <c r="Q1270" s="10"/>
      <c r="R1270" s="31">
        <f t="shared" si="16"/>
        <v>0.06558911531</v>
      </c>
      <c r="S1270" s="7">
        <f t="shared" si="4"/>
        <v>1.010638474</v>
      </c>
      <c r="T1270" s="7">
        <f t="shared" si="13"/>
        <v>10.43426588</v>
      </c>
      <c r="U1270" s="13">
        <f t="shared" si="5"/>
        <v>0.05975938555</v>
      </c>
      <c r="V1270" s="13">
        <f t="shared" si="6"/>
        <v>0.03078291713</v>
      </c>
      <c r="W1270" s="13">
        <f t="shared" si="7"/>
        <v>0.02897646841</v>
      </c>
      <c r="X1270" s="13">
        <f t="shared" si="8"/>
        <v>0.005789394351</v>
      </c>
      <c r="Y1270" s="14"/>
      <c r="Z1270" s="30"/>
      <c r="AA1270" s="30"/>
    </row>
    <row r="1271" ht="12.75" customHeight="1">
      <c r="A1271" s="4">
        <v>1976.03</v>
      </c>
      <c r="B1271" s="5">
        <v>101.1</v>
      </c>
      <c r="C1271" s="6">
        <v>3.69</v>
      </c>
      <c r="D1271" s="6">
        <f t="shared" si="9"/>
        <v>4.19</v>
      </c>
      <c r="E1271" s="5">
        <v>8.66</v>
      </c>
      <c r="F1271" s="5">
        <v>55.9</v>
      </c>
      <c r="G1271" s="6">
        <f t="shared" si="10"/>
        <v>1976.208333</v>
      </c>
      <c r="H1271" s="7">
        <v>7.73</v>
      </c>
      <c r="I1271" s="6">
        <f t="shared" si="1"/>
        <v>551.0763864</v>
      </c>
      <c r="J1271" s="6">
        <f t="shared" si="2"/>
        <v>20.11347048</v>
      </c>
      <c r="K1271" s="8">
        <f t="shared" si="11"/>
        <v>101200.3853</v>
      </c>
      <c r="L1271" s="6">
        <f t="shared" si="12"/>
        <v>47.20397138</v>
      </c>
      <c r="M1271" s="8">
        <f t="shared" si="3"/>
        <v>8668.598779</v>
      </c>
      <c r="N1271" s="29">
        <f t="shared" si="14"/>
        <v>11.6317544</v>
      </c>
      <c r="O1271" s="9"/>
      <c r="P1271" s="10">
        <f t="shared" si="15"/>
        <v>13.88195238</v>
      </c>
      <c r="Q1271" s="10"/>
      <c r="R1271" s="31">
        <f t="shared" si="16"/>
        <v>0.06570974195</v>
      </c>
      <c r="S1271" s="7">
        <f t="shared" si="4"/>
        <v>1.018278236</v>
      </c>
      <c r="T1271" s="7">
        <f t="shared" si="13"/>
        <v>10.52640602</v>
      </c>
      <c r="U1271" s="13">
        <f t="shared" si="5"/>
        <v>0.06596507658</v>
      </c>
      <c r="V1271" s="13">
        <f t="shared" si="6"/>
        <v>0.0374117244</v>
      </c>
      <c r="W1271" s="13">
        <f t="shared" si="7"/>
        <v>0.02855335218</v>
      </c>
      <c r="X1271" s="13">
        <f t="shared" si="8"/>
        <v>0.002140559452</v>
      </c>
      <c r="Y1271" s="14"/>
      <c r="Z1271" s="30"/>
      <c r="AA1271" s="30"/>
    </row>
    <row r="1272" ht="12.75" customHeight="1">
      <c r="A1272" s="4">
        <v>1976.04</v>
      </c>
      <c r="B1272" s="5">
        <v>101.9</v>
      </c>
      <c r="C1272" s="6">
        <v>3.71333</v>
      </c>
      <c r="D1272" s="6">
        <f t="shared" si="9"/>
        <v>4.51333</v>
      </c>
      <c r="E1272" s="5">
        <v>8.85667</v>
      </c>
      <c r="F1272" s="5">
        <v>56.1</v>
      </c>
      <c r="G1272" s="6">
        <f t="shared" si="10"/>
        <v>1976.291667</v>
      </c>
      <c r="H1272" s="7">
        <v>7.56</v>
      </c>
      <c r="I1272" s="6">
        <f t="shared" si="1"/>
        <v>553.4568627</v>
      </c>
      <c r="J1272" s="6">
        <f t="shared" si="2"/>
        <v>20.16847863</v>
      </c>
      <c r="K1272" s="8">
        <f t="shared" si="11"/>
        <v>101946.1862</v>
      </c>
      <c r="L1272" s="6">
        <f t="shared" si="12"/>
        <v>48.10387431</v>
      </c>
      <c r="M1272" s="8">
        <f t="shared" si="3"/>
        <v>8860.684288</v>
      </c>
      <c r="N1272" s="29">
        <f t="shared" si="14"/>
        <v>11.68916413</v>
      </c>
      <c r="O1272" s="9"/>
      <c r="P1272" s="10">
        <f t="shared" si="15"/>
        <v>13.951298</v>
      </c>
      <c r="Q1272" s="10"/>
      <c r="R1272" s="31">
        <f t="shared" si="16"/>
        <v>0.06670850774</v>
      </c>
      <c r="S1272" s="7">
        <f t="shared" si="4"/>
        <v>0.9829741453</v>
      </c>
      <c r="T1272" s="7">
        <f t="shared" si="13"/>
        <v>10.68059693</v>
      </c>
      <c r="U1272" s="13">
        <f t="shared" si="5"/>
        <v>0.06826491519</v>
      </c>
      <c r="V1272" s="13">
        <f t="shared" si="6"/>
        <v>0.04019510054</v>
      </c>
      <c r="W1272" s="13">
        <f t="shared" si="7"/>
        <v>0.02806981465</v>
      </c>
      <c r="X1272" s="13">
        <f t="shared" si="8"/>
        <v>-0.0005355837958</v>
      </c>
      <c r="Y1272" s="14"/>
      <c r="Z1272" s="30"/>
      <c r="AA1272" s="30"/>
    </row>
    <row r="1273" ht="12.75" customHeight="1">
      <c r="A1273" s="4">
        <v>1976.05</v>
      </c>
      <c r="B1273" s="5">
        <v>101.2</v>
      </c>
      <c r="C1273" s="6">
        <v>3.73667</v>
      </c>
      <c r="D1273" s="6">
        <f t="shared" si="9"/>
        <v>3.03667</v>
      </c>
      <c r="E1273" s="5">
        <v>9.05333</v>
      </c>
      <c r="F1273" s="5">
        <v>56.5</v>
      </c>
      <c r="G1273" s="6">
        <f t="shared" si="10"/>
        <v>1976.375</v>
      </c>
      <c r="H1273" s="7">
        <v>7.9</v>
      </c>
      <c r="I1273" s="6">
        <f t="shared" si="1"/>
        <v>545.7635398</v>
      </c>
      <c r="J1273" s="6">
        <f t="shared" si="2"/>
        <v>20.1515637</v>
      </c>
      <c r="K1273" s="8">
        <f t="shared" si="11"/>
        <v>100838.4088</v>
      </c>
      <c r="L1273" s="6">
        <f t="shared" si="12"/>
        <v>48.82388763</v>
      </c>
      <c r="M1273" s="8">
        <f t="shared" si="3"/>
        <v>9020.982129</v>
      </c>
      <c r="N1273" s="29">
        <f t="shared" si="14"/>
        <v>11.53205359</v>
      </c>
      <c r="O1273" s="9"/>
      <c r="P1273" s="10">
        <f t="shared" si="15"/>
        <v>13.76463715</v>
      </c>
      <c r="Q1273" s="10"/>
      <c r="R1273" s="31">
        <f t="shared" si="16"/>
        <v>0.06522509142</v>
      </c>
      <c r="S1273" s="7">
        <f t="shared" si="4"/>
        <v>1.009332313</v>
      </c>
      <c r="T1273" s="7">
        <f t="shared" si="13"/>
        <v>10.4244232</v>
      </c>
      <c r="U1273" s="13">
        <f t="shared" si="5"/>
        <v>0.0696634064</v>
      </c>
      <c r="V1273" s="13">
        <f t="shared" si="6"/>
        <v>0.0400899349</v>
      </c>
      <c r="W1273" s="13">
        <f t="shared" si="7"/>
        <v>0.02957347151</v>
      </c>
      <c r="X1273" s="13">
        <f t="shared" si="8"/>
        <v>-0.0009061280254</v>
      </c>
      <c r="Y1273" s="14"/>
      <c r="Z1273" s="30"/>
      <c r="AA1273" s="30"/>
    </row>
    <row r="1274" ht="12.75" customHeight="1">
      <c r="A1274" s="4">
        <v>1976.06</v>
      </c>
      <c r="B1274" s="5">
        <v>101.8</v>
      </c>
      <c r="C1274" s="6">
        <v>3.76</v>
      </c>
      <c r="D1274" s="6">
        <f t="shared" si="9"/>
        <v>4.36</v>
      </c>
      <c r="E1274" s="5">
        <v>9.25</v>
      </c>
      <c r="F1274" s="5">
        <v>56.8</v>
      </c>
      <c r="G1274" s="6">
        <f t="shared" si="10"/>
        <v>1976.458333</v>
      </c>
      <c r="H1274" s="7">
        <v>7.86</v>
      </c>
      <c r="I1274" s="6">
        <f t="shared" si="1"/>
        <v>546.0996479</v>
      </c>
      <c r="J1274" s="6">
        <f t="shared" si="2"/>
        <v>20.17028169</v>
      </c>
      <c r="K1274" s="8">
        <f t="shared" si="11"/>
        <v>101211.0748</v>
      </c>
      <c r="L1274" s="6">
        <f t="shared" si="12"/>
        <v>49.62103873</v>
      </c>
      <c r="M1274" s="8">
        <f t="shared" si="3"/>
        <v>9196.487643</v>
      </c>
      <c r="N1274" s="29">
        <f t="shared" si="14"/>
        <v>11.54384163</v>
      </c>
      <c r="O1274" s="9"/>
      <c r="P1274" s="10">
        <f t="shared" si="15"/>
        <v>13.77903985</v>
      </c>
      <c r="Q1274" s="10"/>
      <c r="R1274" s="31">
        <f t="shared" si="16"/>
        <v>0.0657696955</v>
      </c>
      <c r="S1274" s="7">
        <f t="shared" si="4"/>
        <v>1.008614419</v>
      </c>
      <c r="T1274" s="7">
        <f t="shared" si="13"/>
        <v>10.46613479</v>
      </c>
      <c r="U1274" s="13">
        <f t="shared" si="5"/>
        <v>0.07198465344</v>
      </c>
      <c r="V1274" s="13">
        <f t="shared" si="6"/>
        <v>0.03912681891</v>
      </c>
      <c r="W1274" s="13">
        <f t="shared" si="7"/>
        <v>0.03285783453</v>
      </c>
      <c r="X1274" s="13">
        <f t="shared" si="8"/>
        <v>0.003233956205</v>
      </c>
      <c r="Y1274" s="14"/>
      <c r="Z1274" s="30"/>
      <c r="AA1274" s="30"/>
    </row>
    <row r="1275" ht="12.75" customHeight="1">
      <c r="A1275" s="4">
        <v>1976.07</v>
      </c>
      <c r="B1275" s="5">
        <v>104.2</v>
      </c>
      <c r="C1275" s="6">
        <v>3.79</v>
      </c>
      <c r="D1275" s="6">
        <f t="shared" si="9"/>
        <v>6.19</v>
      </c>
      <c r="E1275" s="5">
        <v>9.35</v>
      </c>
      <c r="F1275" s="5">
        <v>57.1</v>
      </c>
      <c r="G1275" s="6">
        <f t="shared" si="10"/>
        <v>1976.541667</v>
      </c>
      <c r="H1275" s="7">
        <v>7.83</v>
      </c>
      <c r="I1275" s="6">
        <f t="shared" si="1"/>
        <v>556.0374781</v>
      </c>
      <c r="J1275" s="6">
        <f t="shared" si="2"/>
        <v>20.2243958</v>
      </c>
      <c r="K1275" s="8">
        <f t="shared" si="11"/>
        <v>103365.2535</v>
      </c>
      <c r="L1275" s="6">
        <f t="shared" si="12"/>
        <v>49.89395797</v>
      </c>
      <c r="M1275" s="8">
        <f t="shared" si="3"/>
        <v>9275.097122</v>
      </c>
      <c r="N1275" s="29">
        <f t="shared" si="14"/>
        <v>11.75749049</v>
      </c>
      <c r="O1275" s="9"/>
      <c r="P1275" s="10">
        <f t="shared" si="15"/>
        <v>14.03322592</v>
      </c>
      <c r="Q1275" s="10"/>
      <c r="R1275" s="31">
        <f t="shared" si="16"/>
        <v>0.06472684483</v>
      </c>
      <c r="S1275" s="7">
        <f t="shared" si="4"/>
        <v>1.010664607</v>
      </c>
      <c r="T1275" s="7">
        <f t="shared" si="13"/>
        <v>10.50083232</v>
      </c>
      <c r="U1275" s="13">
        <f t="shared" si="5"/>
        <v>0.06778541206</v>
      </c>
      <c r="V1275" s="13">
        <f t="shared" si="6"/>
        <v>0.04303661473</v>
      </c>
      <c r="W1275" s="13">
        <f t="shared" si="7"/>
        <v>0.02474879733</v>
      </c>
      <c r="X1275" s="13">
        <f t="shared" si="8"/>
        <v>0.0004567833883</v>
      </c>
      <c r="Y1275" s="14"/>
      <c r="Z1275" s="30"/>
      <c r="AA1275" s="30"/>
    </row>
    <row r="1276" ht="12.75" customHeight="1">
      <c r="A1276" s="4">
        <v>1976.08</v>
      </c>
      <c r="B1276" s="5">
        <v>103.3</v>
      </c>
      <c r="C1276" s="6">
        <v>3.82</v>
      </c>
      <c r="D1276" s="6">
        <f t="shared" si="9"/>
        <v>2.92</v>
      </c>
      <c r="E1276" s="5">
        <v>9.45</v>
      </c>
      <c r="F1276" s="5">
        <v>57.4</v>
      </c>
      <c r="G1276" s="6">
        <f t="shared" si="10"/>
        <v>1976.625</v>
      </c>
      <c r="H1276" s="7">
        <v>7.77</v>
      </c>
      <c r="I1276" s="6">
        <f t="shared" si="1"/>
        <v>548.3538328</v>
      </c>
      <c r="J1276" s="6">
        <f t="shared" si="2"/>
        <v>20.27794425</v>
      </c>
      <c r="K1276" s="8">
        <f t="shared" si="11"/>
        <v>102251.0258</v>
      </c>
      <c r="L1276" s="6">
        <f t="shared" si="12"/>
        <v>50.16402439</v>
      </c>
      <c r="M1276" s="8">
        <f t="shared" si="3"/>
        <v>9354.038658</v>
      </c>
      <c r="N1276" s="29">
        <f t="shared" si="14"/>
        <v>11.597986</v>
      </c>
      <c r="O1276" s="9"/>
      <c r="P1276" s="10">
        <f t="shared" si="15"/>
        <v>13.84256283</v>
      </c>
      <c r="Q1276" s="10"/>
      <c r="R1276" s="31">
        <f t="shared" si="16"/>
        <v>0.06640188451</v>
      </c>
      <c r="S1276" s="7">
        <f t="shared" si="4"/>
        <v>1.018991459</v>
      </c>
      <c r="T1276" s="7">
        <f t="shared" si="13"/>
        <v>10.55735187</v>
      </c>
      <c r="U1276" s="13">
        <f t="shared" si="5"/>
        <v>0.07116283354</v>
      </c>
      <c r="V1276" s="13">
        <f t="shared" si="6"/>
        <v>0.04386951557</v>
      </c>
      <c r="W1276" s="13">
        <f t="shared" si="7"/>
        <v>0.02729331797</v>
      </c>
      <c r="X1276" s="13">
        <f t="shared" si="8"/>
        <v>-0.003246843615</v>
      </c>
      <c r="Y1276" s="14"/>
      <c r="Z1276" s="30"/>
      <c r="AA1276" s="30"/>
    </row>
    <row r="1277" ht="12.75" customHeight="1">
      <c r="A1277" s="4">
        <v>1976.09</v>
      </c>
      <c r="B1277" s="5">
        <v>105.5</v>
      </c>
      <c r="C1277" s="6">
        <v>3.85</v>
      </c>
      <c r="D1277" s="6">
        <f t="shared" si="9"/>
        <v>6.05</v>
      </c>
      <c r="E1277" s="5">
        <v>9.55</v>
      </c>
      <c r="F1277" s="5">
        <v>57.6</v>
      </c>
      <c r="G1277" s="6">
        <f t="shared" si="10"/>
        <v>1976.708333</v>
      </c>
      <c r="H1277" s="7">
        <v>7.59</v>
      </c>
      <c r="I1277" s="6">
        <f t="shared" si="1"/>
        <v>558.0876736</v>
      </c>
      <c r="J1277" s="6">
        <f t="shared" si="2"/>
        <v>20.36623264</v>
      </c>
      <c r="K1277" s="8">
        <f t="shared" si="11"/>
        <v>104382.5586</v>
      </c>
      <c r="L1277" s="6">
        <f t="shared" si="12"/>
        <v>50.51883681</v>
      </c>
      <c r="M1277" s="8">
        <f t="shared" si="3"/>
        <v>9448.847725</v>
      </c>
      <c r="N1277" s="29">
        <f t="shared" si="14"/>
        <v>11.80599095</v>
      </c>
      <c r="O1277" s="9"/>
      <c r="P1277" s="10">
        <f t="shared" si="15"/>
        <v>14.08987483</v>
      </c>
      <c r="Q1277" s="10"/>
      <c r="R1277" s="31">
        <f t="shared" si="16"/>
        <v>0.0670507992</v>
      </c>
      <c r="S1277" s="7">
        <f t="shared" si="4"/>
        <v>1.018940201</v>
      </c>
      <c r="T1277" s="7">
        <f t="shared" si="13"/>
        <v>10.72049773</v>
      </c>
      <c r="U1277" s="13">
        <f t="shared" si="5"/>
        <v>0.06581684421</v>
      </c>
      <c r="V1277" s="13">
        <f t="shared" si="6"/>
        <v>0.04036898553</v>
      </c>
      <c r="W1277" s="13">
        <f t="shared" si="7"/>
        <v>0.02544785868</v>
      </c>
      <c r="X1277" s="13">
        <f t="shared" si="8"/>
        <v>-0.001117682151</v>
      </c>
      <c r="Y1277" s="14"/>
      <c r="Z1277" s="30"/>
      <c r="AA1277" s="30"/>
    </row>
    <row r="1278" ht="12.75" customHeight="1">
      <c r="A1278" s="4">
        <v>1976.1</v>
      </c>
      <c r="B1278" s="5">
        <v>101.9</v>
      </c>
      <c r="C1278" s="6">
        <v>3.91667</v>
      </c>
      <c r="D1278" s="6">
        <f t="shared" si="9"/>
        <v>0.31667</v>
      </c>
      <c r="E1278" s="5">
        <v>9.67</v>
      </c>
      <c r="F1278" s="5">
        <v>57.9</v>
      </c>
      <c r="G1278" s="6">
        <f t="shared" si="10"/>
        <v>1976.791667</v>
      </c>
      <c r="H1278" s="7">
        <v>7.41</v>
      </c>
      <c r="I1278" s="6">
        <f t="shared" si="1"/>
        <v>536.2509499</v>
      </c>
      <c r="J1278" s="6">
        <f t="shared" si="2"/>
        <v>20.61156043</v>
      </c>
      <c r="K1278" s="8">
        <f t="shared" si="11"/>
        <v>100619.5612</v>
      </c>
      <c r="L1278" s="6">
        <f t="shared" si="12"/>
        <v>50.88858377</v>
      </c>
      <c r="M1278" s="8">
        <f t="shared" si="3"/>
        <v>9548.490255</v>
      </c>
      <c r="N1278" s="29">
        <f t="shared" si="14"/>
        <v>11.34569614</v>
      </c>
      <c r="O1278" s="9"/>
      <c r="P1278" s="10">
        <f t="shared" si="15"/>
        <v>13.54159169</v>
      </c>
      <c r="Q1278" s="10"/>
      <c r="R1278" s="31">
        <f t="shared" si="16"/>
        <v>0.07219165911</v>
      </c>
      <c r="S1278" s="7">
        <f t="shared" si="4"/>
        <v>1.014629433</v>
      </c>
      <c r="T1278" s="7">
        <f t="shared" si="13"/>
        <v>10.86694742</v>
      </c>
      <c r="U1278" s="13">
        <f t="shared" si="5"/>
        <v>0.06954471067</v>
      </c>
      <c r="V1278" s="13">
        <f t="shared" si="6"/>
        <v>0.03965186874</v>
      </c>
      <c r="W1278" s="13">
        <f t="shared" si="7"/>
        <v>0.02989284193</v>
      </c>
      <c r="X1278" s="13">
        <f t="shared" si="8"/>
        <v>0.000419669834</v>
      </c>
      <c r="Y1278" s="14"/>
      <c r="Z1278" s="30"/>
      <c r="AA1278" s="30"/>
    </row>
    <row r="1279" ht="12.75" customHeight="1">
      <c r="A1279" s="4">
        <v>1976.11</v>
      </c>
      <c r="B1279" s="5">
        <v>101.2</v>
      </c>
      <c r="C1279" s="6">
        <v>3.98333</v>
      </c>
      <c r="D1279" s="6">
        <f t="shared" si="9"/>
        <v>3.28333</v>
      </c>
      <c r="E1279" s="5">
        <v>9.79</v>
      </c>
      <c r="F1279" s="5">
        <v>58.0</v>
      </c>
      <c r="G1279" s="6">
        <f t="shared" si="10"/>
        <v>1976.875</v>
      </c>
      <c r="H1279" s="7">
        <v>7.29</v>
      </c>
      <c r="I1279" s="6">
        <f t="shared" si="1"/>
        <v>531.6489655</v>
      </c>
      <c r="J1279" s="6">
        <f t="shared" si="2"/>
        <v>20.92621812</v>
      </c>
      <c r="K1279" s="8">
        <f t="shared" si="11"/>
        <v>100083.2748</v>
      </c>
      <c r="L1279" s="6">
        <f t="shared" si="12"/>
        <v>51.43125862</v>
      </c>
      <c r="M1279" s="8">
        <f t="shared" si="3"/>
        <v>9681.96898</v>
      </c>
      <c r="N1279" s="29">
        <f t="shared" si="14"/>
        <v>11.24885586</v>
      </c>
      <c r="O1279" s="9"/>
      <c r="P1279" s="10">
        <f t="shared" si="15"/>
        <v>13.4279731</v>
      </c>
      <c r="Q1279" s="10"/>
      <c r="R1279" s="31">
        <f t="shared" si="16"/>
        <v>0.07433305354</v>
      </c>
      <c r="S1279" s="7">
        <f t="shared" si="4"/>
        <v>1.036217465</v>
      </c>
      <c r="T1279" s="7">
        <f t="shared" si="13"/>
        <v>11.00691449</v>
      </c>
      <c r="U1279" s="13">
        <f t="shared" si="5"/>
        <v>0.07374161009</v>
      </c>
      <c r="V1279" s="13">
        <f t="shared" si="6"/>
        <v>0.0401734095</v>
      </c>
      <c r="W1279" s="13">
        <f t="shared" si="7"/>
        <v>0.03356820059</v>
      </c>
      <c r="X1279" s="13">
        <f t="shared" si="8"/>
        <v>-0.001970056082</v>
      </c>
      <c r="Y1279" s="14"/>
      <c r="Z1279" s="30"/>
      <c r="AA1279" s="30"/>
    </row>
    <row r="1280" ht="12.75" customHeight="1">
      <c r="A1280" s="4">
        <v>1976.12</v>
      </c>
      <c r="B1280" s="5">
        <v>104.7</v>
      </c>
      <c r="C1280" s="6">
        <v>4.05</v>
      </c>
      <c r="D1280" s="6">
        <f t="shared" si="9"/>
        <v>7.55</v>
      </c>
      <c r="E1280" s="5">
        <v>9.91</v>
      </c>
      <c r="F1280" s="5">
        <v>58.2</v>
      </c>
      <c r="G1280" s="6">
        <f t="shared" si="10"/>
        <v>1976.958333</v>
      </c>
      <c r="H1280" s="7">
        <v>6.87</v>
      </c>
      <c r="I1280" s="6">
        <f t="shared" si="1"/>
        <v>548.1458763</v>
      </c>
      <c r="J1280" s="6">
        <f t="shared" si="2"/>
        <v>21.20335052</v>
      </c>
      <c r="K1280" s="8">
        <f t="shared" si="11"/>
        <v>103521.4581</v>
      </c>
      <c r="L1280" s="6">
        <f t="shared" si="12"/>
        <v>51.88276632</v>
      </c>
      <c r="M1280" s="8">
        <f t="shared" si="3"/>
        <v>9798.44938</v>
      </c>
      <c r="N1280" s="29">
        <f t="shared" si="14"/>
        <v>11.59758973</v>
      </c>
      <c r="O1280" s="9"/>
      <c r="P1280" s="10">
        <f t="shared" si="15"/>
        <v>13.84516713</v>
      </c>
      <c r="Q1280" s="10"/>
      <c r="R1280" s="31">
        <f t="shared" si="16"/>
        <v>0.07622431423</v>
      </c>
      <c r="S1280" s="7">
        <f t="shared" si="4"/>
        <v>0.9816865704</v>
      </c>
      <c r="T1280" s="7">
        <f t="shared" si="13"/>
        <v>11.36636268</v>
      </c>
      <c r="U1280" s="13">
        <f t="shared" si="5"/>
        <v>0.07183943194</v>
      </c>
      <c r="V1280" s="13">
        <f t="shared" si="6"/>
        <v>0.03838761061</v>
      </c>
      <c r="W1280" s="13">
        <f t="shared" si="7"/>
        <v>0.03345182133</v>
      </c>
      <c r="X1280" s="13">
        <f t="shared" si="8"/>
        <v>0.002654426095</v>
      </c>
      <c r="Y1280" s="14"/>
      <c r="Z1280" s="30"/>
      <c r="AA1280" s="30"/>
    </row>
    <row r="1281" ht="12.75" customHeight="1">
      <c r="A1281" s="4">
        <v>1977.01</v>
      </c>
      <c r="B1281" s="5">
        <v>103.8</v>
      </c>
      <c r="C1281" s="6">
        <v>4.09667</v>
      </c>
      <c r="D1281" s="6">
        <f t="shared" si="9"/>
        <v>3.19667</v>
      </c>
      <c r="E1281" s="5">
        <v>9.96667</v>
      </c>
      <c r="F1281" s="5">
        <v>58.5</v>
      </c>
      <c r="G1281" s="6">
        <f t="shared" si="10"/>
        <v>1977.041667</v>
      </c>
      <c r="H1281" s="7">
        <v>7.21</v>
      </c>
      <c r="I1281" s="6">
        <f t="shared" si="1"/>
        <v>540.6471795</v>
      </c>
      <c r="J1281" s="6">
        <f t="shared" si="2"/>
        <v>21.33769827</v>
      </c>
      <c r="K1281" s="8">
        <f t="shared" si="11"/>
        <v>102441.0884</v>
      </c>
      <c r="L1281" s="6">
        <f t="shared" si="12"/>
        <v>51.91186921</v>
      </c>
      <c r="M1281" s="8">
        <f t="shared" si="3"/>
        <v>9836.190003</v>
      </c>
      <c r="N1281" s="29">
        <f t="shared" si="14"/>
        <v>11.43796135</v>
      </c>
      <c r="O1281" s="9"/>
      <c r="P1281" s="10">
        <f t="shared" si="15"/>
        <v>13.65610063</v>
      </c>
      <c r="Q1281" s="10"/>
      <c r="R1281" s="31">
        <f t="shared" si="16"/>
        <v>0.07457212882</v>
      </c>
      <c r="S1281" s="7">
        <f t="shared" si="4"/>
        <v>0.9933820922</v>
      </c>
      <c r="T1281" s="7">
        <f t="shared" si="13"/>
        <v>11.10098403</v>
      </c>
      <c r="U1281" s="13">
        <f t="shared" si="5"/>
        <v>0.07923736732</v>
      </c>
      <c r="V1281" s="13">
        <f t="shared" si="6"/>
        <v>0.04102176673</v>
      </c>
      <c r="W1281" s="13">
        <f t="shared" si="7"/>
        <v>0.03821560058</v>
      </c>
      <c r="X1281" s="13">
        <f t="shared" si="8"/>
        <v>0.00005231094966</v>
      </c>
      <c r="Y1281" s="14"/>
      <c r="Z1281" s="30"/>
      <c r="AA1281" s="30"/>
    </row>
    <row r="1282" ht="12.75" customHeight="1">
      <c r="A1282" s="4">
        <v>1977.02</v>
      </c>
      <c r="B1282" s="5">
        <v>101.0</v>
      </c>
      <c r="C1282" s="6">
        <v>4.14333</v>
      </c>
      <c r="D1282" s="6">
        <f t="shared" si="9"/>
        <v>1.34333</v>
      </c>
      <c r="E1282" s="5">
        <v>10.0233</v>
      </c>
      <c r="F1282" s="5">
        <v>59.1</v>
      </c>
      <c r="G1282" s="6">
        <f t="shared" si="10"/>
        <v>1977.125</v>
      </c>
      <c r="H1282" s="7">
        <v>7.39</v>
      </c>
      <c r="I1282" s="6">
        <f t="shared" si="1"/>
        <v>520.7225042</v>
      </c>
      <c r="J1282" s="6">
        <f t="shared" si="2"/>
        <v>21.36163538</v>
      </c>
      <c r="K1282" s="8">
        <f t="shared" si="11"/>
        <v>99003.08594</v>
      </c>
      <c r="L1282" s="6">
        <f t="shared" si="12"/>
        <v>51.67681066</v>
      </c>
      <c r="M1282" s="8">
        <f t="shared" si="3"/>
        <v>9825.125062</v>
      </c>
      <c r="N1282" s="29">
        <f t="shared" si="14"/>
        <v>11.01484185</v>
      </c>
      <c r="O1282" s="9"/>
      <c r="P1282" s="10">
        <f t="shared" si="15"/>
        <v>13.15412305</v>
      </c>
      <c r="Q1282" s="10"/>
      <c r="R1282" s="31">
        <f t="shared" si="16"/>
        <v>0.07721197982</v>
      </c>
      <c r="S1282" s="7">
        <f t="shared" si="4"/>
        <v>1.001263132</v>
      </c>
      <c r="T1282" s="7">
        <f t="shared" si="13"/>
        <v>10.91556423</v>
      </c>
      <c r="U1282" s="13">
        <f t="shared" si="5"/>
        <v>0.08933948976</v>
      </c>
      <c r="V1282" s="13">
        <f t="shared" si="6"/>
        <v>0.04176496727</v>
      </c>
      <c r="W1282" s="13">
        <f t="shared" si="7"/>
        <v>0.04757452249</v>
      </c>
      <c r="X1282" s="13">
        <f t="shared" si="8"/>
        <v>0.0004762287817</v>
      </c>
      <c r="Y1282" s="14"/>
      <c r="Z1282" s="30"/>
      <c r="AA1282" s="30"/>
    </row>
    <row r="1283" ht="12.75" customHeight="1">
      <c r="A1283" s="4">
        <v>1977.03</v>
      </c>
      <c r="B1283" s="5">
        <v>100.6</v>
      </c>
      <c r="C1283" s="6">
        <v>4.19</v>
      </c>
      <c r="D1283" s="6">
        <f t="shared" si="9"/>
        <v>3.79</v>
      </c>
      <c r="E1283" s="5">
        <v>10.08</v>
      </c>
      <c r="F1283" s="5">
        <v>59.5</v>
      </c>
      <c r="G1283" s="6">
        <f t="shared" si="10"/>
        <v>1977.208333</v>
      </c>
      <c r="H1283" s="7">
        <v>7.46</v>
      </c>
      <c r="I1283" s="6">
        <f t="shared" si="1"/>
        <v>515.1734454</v>
      </c>
      <c r="J1283" s="6">
        <f t="shared" si="2"/>
        <v>21.45702521</v>
      </c>
      <c r="K1283" s="8">
        <f t="shared" si="11"/>
        <v>98288.02567</v>
      </c>
      <c r="L1283" s="6">
        <f t="shared" si="12"/>
        <v>51.61976471</v>
      </c>
      <c r="M1283" s="8">
        <f t="shared" si="3"/>
        <v>9848.34293</v>
      </c>
      <c r="N1283" s="29">
        <f t="shared" si="14"/>
        <v>10.89574651</v>
      </c>
      <c r="O1283" s="9"/>
      <c r="P1283" s="10">
        <f t="shared" si="15"/>
        <v>13.01588312</v>
      </c>
      <c r="Q1283" s="10"/>
      <c r="R1283" s="31">
        <f t="shared" si="16"/>
        <v>0.07789782267</v>
      </c>
      <c r="S1283" s="7">
        <f t="shared" si="4"/>
        <v>1.012535314</v>
      </c>
      <c r="T1283" s="7">
        <f t="shared" si="13"/>
        <v>10.8558774</v>
      </c>
      <c r="U1283" s="13">
        <f t="shared" si="5"/>
        <v>0.09432015958</v>
      </c>
      <c r="V1283" s="13">
        <f t="shared" si="6"/>
        <v>0.04249823836</v>
      </c>
      <c r="W1283" s="13">
        <f t="shared" si="7"/>
        <v>0.05182192122</v>
      </c>
      <c r="X1283" s="13">
        <f t="shared" si="8"/>
        <v>-0.00599045364</v>
      </c>
      <c r="Y1283" s="14"/>
      <c r="Z1283" s="30"/>
      <c r="AA1283" s="30"/>
    </row>
    <row r="1284" ht="12.75" customHeight="1">
      <c r="A1284" s="4">
        <v>1977.04</v>
      </c>
      <c r="B1284" s="5">
        <v>99.05</v>
      </c>
      <c r="C1284" s="6">
        <v>4.24667</v>
      </c>
      <c r="D1284" s="6">
        <f t="shared" si="9"/>
        <v>2.69667</v>
      </c>
      <c r="E1284" s="5">
        <v>10.1933</v>
      </c>
      <c r="F1284" s="5">
        <v>60.0</v>
      </c>
      <c r="G1284" s="6">
        <f t="shared" si="10"/>
        <v>1977.291667</v>
      </c>
      <c r="H1284" s="7">
        <v>7.37</v>
      </c>
      <c r="I1284" s="6">
        <f t="shared" si="1"/>
        <v>503.0089167</v>
      </c>
      <c r="J1284" s="6">
        <f t="shared" si="2"/>
        <v>21.56600582</v>
      </c>
      <c r="K1284" s="8">
        <f t="shared" si="11"/>
        <v>96310.07531</v>
      </c>
      <c r="L1284" s="6">
        <f t="shared" si="12"/>
        <v>51.76497517</v>
      </c>
      <c r="M1284" s="8">
        <f t="shared" si="3"/>
        <v>9911.332566</v>
      </c>
      <c r="N1284" s="29">
        <f t="shared" si="14"/>
        <v>10.63603741</v>
      </c>
      <c r="O1284" s="9"/>
      <c r="P1284" s="10">
        <f t="shared" si="15"/>
        <v>12.71093143</v>
      </c>
      <c r="Q1284" s="10"/>
      <c r="R1284" s="31">
        <f t="shared" si="16"/>
        <v>0.08160570989</v>
      </c>
      <c r="S1284" s="7">
        <f t="shared" si="4"/>
        <v>0.9998478362</v>
      </c>
      <c r="T1284" s="7">
        <f t="shared" si="13"/>
        <v>10.90035957</v>
      </c>
      <c r="U1284" s="13">
        <f t="shared" si="5"/>
        <v>0.09502156261</v>
      </c>
      <c r="V1284" s="13">
        <f t="shared" si="6"/>
        <v>0.03656724974</v>
      </c>
      <c r="W1284" s="13">
        <f t="shared" si="7"/>
        <v>0.05845431288</v>
      </c>
      <c r="X1284" s="13">
        <f t="shared" si="8"/>
        <v>-0.003291172386</v>
      </c>
      <c r="Y1284" s="14"/>
      <c r="Z1284" s="30"/>
      <c r="AA1284" s="30"/>
    </row>
    <row r="1285" ht="12.75" customHeight="1">
      <c r="A1285" s="4">
        <v>1977.05</v>
      </c>
      <c r="B1285" s="5">
        <v>98.76</v>
      </c>
      <c r="C1285" s="6">
        <v>4.30333</v>
      </c>
      <c r="D1285" s="6">
        <f t="shared" si="9"/>
        <v>4.01333</v>
      </c>
      <c r="E1285" s="5">
        <v>10.3067</v>
      </c>
      <c r="F1285" s="5">
        <v>60.3</v>
      </c>
      <c r="G1285" s="6">
        <f t="shared" si="10"/>
        <v>1977.375</v>
      </c>
      <c r="H1285" s="7">
        <v>7.46</v>
      </c>
      <c r="I1285" s="6">
        <f t="shared" si="1"/>
        <v>499.040995</v>
      </c>
      <c r="J1285" s="6">
        <f t="shared" si="2"/>
        <v>21.74501909</v>
      </c>
      <c r="K1285" s="8">
        <f t="shared" si="11"/>
        <v>95897.30172</v>
      </c>
      <c r="L1285" s="6">
        <f t="shared" si="12"/>
        <v>52.08045589</v>
      </c>
      <c r="M1285" s="8">
        <f t="shared" si="3"/>
        <v>10007.94572</v>
      </c>
      <c r="N1285" s="29">
        <f t="shared" si="14"/>
        <v>10.54848669</v>
      </c>
      <c r="O1285" s="9"/>
      <c r="P1285" s="10">
        <f t="shared" si="15"/>
        <v>12.61231293</v>
      </c>
      <c r="Q1285" s="10"/>
      <c r="R1285" s="31">
        <f t="shared" si="16"/>
        <v>0.08169525485</v>
      </c>
      <c r="S1285" s="7">
        <f t="shared" si="4"/>
        <v>1.018903877</v>
      </c>
      <c r="T1285" s="7">
        <f t="shared" si="13"/>
        <v>10.84447854</v>
      </c>
      <c r="U1285" s="13">
        <f t="shared" si="5"/>
        <v>0.09529493617</v>
      </c>
      <c r="V1285" s="13">
        <f t="shared" si="6"/>
        <v>0.03330498656</v>
      </c>
      <c r="W1285" s="13">
        <f t="shared" si="7"/>
        <v>0.06198994961</v>
      </c>
      <c r="X1285" s="13">
        <f t="shared" si="8"/>
        <v>0.0002324538132</v>
      </c>
      <c r="Y1285" s="14"/>
      <c r="Z1285" s="30"/>
      <c r="AA1285" s="30"/>
    </row>
    <row r="1286" ht="12.75" customHeight="1">
      <c r="A1286" s="4">
        <v>1977.06</v>
      </c>
      <c r="B1286" s="5">
        <v>99.29</v>
      </c>
      <c r="C1286" s="6">
        <v>4.36</v>
      </c>
      <c r="D1286" s="6">
        <f t="shared" si="9"/>
        <v>4.89</v>
      </c>
      <c r="E1286" s="5">
        <v>10.42</v>
      </c>
      <c r="F1286" s="5">
        <v>60.7</v>
      </c>
      <c r="G1286" s="6">
        <f t="shared" si="10"/>
        <v>1977.458333</v>
      </c>
      <c r="H1286" s="7">
        <v>7.28</v>
      </c>
      <c r="I1286" s="6">
        <f t="shared" si="1"/>
        <v>498.4128995</v>
      </c>
      <c r="J1286" s="6">
        <f t="shared" si="2"/>
        <v>21.8861944</v>
      </c>
      <c r="K1286" s="8">
        <f t="shared" si="11"/>
        <v>96127.08161</v>
      </c>
      <c r="L1286" s="6">
        <f t="shared" si="12"/>
        <v>52.30599671</v>
      </c>
      <c r="M1286" s="8">
        <f t="shared" si="3"/>
        <v>10088.06718</v>
      </c>
      <c r="N1286" s="29">
        <f t="shared" si="14"/>
        <v>10.53002396</v>
      </c>
      <c r="O1286" s="9"/>
      <c r="P1286" s="10">
        <f t="shared" si="15"/>
        <v>12.59654284</v>
      </c>
      <c r="Q1286" s="10"/>
      <c r="R1286" s="31">
        <f t="shared" si="16"/>
        <v>0.08404411175</v>
      </c>
      <c r="S1286" s="7">
        <f t="shared" si="4"/>
        <v>1.002550154</v>
      </c>
      <c r="T1286" s="7">
        <f t="shared" si="13"/>
        <v>10.97666751</v>
      </c>
      <c r="U1286" s="13">
        <f t="shared" si="5"/>
        <v>0.09947540334</v>
      </c>
      <c r="V1286" s="13">
        <f t="shared" si="6"/>
        <v>0.0338636811</v>
      </c>
      <c r="W1286" s="13">
        <f t="shared" si="7"/>
        <v>0.06561172223</v>
      </c>
      <c r="X1286" s="13">
        <f t="shared" si="8"/>
        <v>0.0001096595495</v>
      </c>
      <c r="Y1286" s="14"/>
      <c r="Z1286" s="30"/>
      <c r="AA1286" s="30"/>
    </row>
    <row r="1287" ht="12.75" customHeight="1">
      <c r="A1287" s="4">
        <v>1977.07</v>
      </c>
      <c r="B1287" s="5">
        <v>100.2</v>
      </c>
      <c r="C1287" s="6">
        <v>4.40667</v>
      </c>
      <c r="D1287" s="6">
        <f t="shared" si="9"/>
        <v>5.31667</v>
      </c>
      <c r="E1287" s="5">
        <v>10.5167</v>
      </c>
      <c r="F1287" s="5">
        <v>61.0</v>
      </c>
      <c r="G1287" s="6">
        <f t="shared" si="10"/>
        <v>1977.541667</v>
      </c>
      <c r="H1287" s="7">
        <v>7.33</v>
      </c>
      <c r="I1287" s="6">
        <f t="shared" si="1"/>
        <v>500.5072131</v>
      </c>
      <c r="J1287" s="6">
        <f t="shared" si="2"/>
        <v>22.01167785</v>
      </c>
      <c r="K1287" s="8">
        <f t="shared" si="11"/>
        <v>96884.78027</v>
      </c>
      <c r="L1287" s="6">
        <f t="shared" si="12"/>
        <v>52.53177852</v>
      </c>
      <c r="M1287" s="8">
        <f t="shared" si="3"/>
        <v>10168.7442</v>
      </c>
      <c r="N1287" s="29">
        <f t="shared" si="14"/>
        <v>10.56769245</v>
      </c>
      <c r="O1287" s="9"/>
      <c r="P1287" s="10">
        <f t="shared" si="15"/>
        <v>12.64799454</v>
      </c>
      <c r="Q1287" s="10"/>
      <c r="R1287" s="31">
        <f t="shared" si="16"/>
        <v>0.08341074274</v>
      </c>
      <c r="S1287" s="7">
        <f t="shared" si="4"/>
        <v>1.001200276</v>
      </c>
      <c r="T1287" s="7">
        <f t="shared" si="13"/>
        <v>10.95053842</v>
      </c>
      <c r="U1287" s="13">
        <f t="shared" si="5"/>
        <v>0.1017057469</v>
      </c>
      <c r="V1287" s="13">
        <f t="shared" si="6"/>
        <v>0.03421391177</v>
      </c>
      <c r="W1287" s="13">
        <f t="shared" si="7"/>
        <v>0.06749183514</v>
      </c>
      <c r="X1287" s="13">
        <f t="shared" si="8"/>
        <v>-0.001473436749</v>
      </c>
      <c r="Y1287" s="14"/>
      <c r="Z1287" s="30"/>
      <c r="AA1287" s="30"/>
    </row>
    <row r="1288" ht="12.75" customHeight="1">
      <c r="A1288" s="4">
        <v>1977.08</v>
      </c>
      <c r="B1288" s="5">
        <v>97.75</v>
      </c>
      <c r="C1288" s="6">
        <v>4.45333</v>
      </c>
      <c r="D1288" s="6">
        <f t="shared" si="9"/>
        <v>2.00333</v>
      </c>
      <c r="E1288" s="5">
        <v>10.6133</v>
      </c>
      <c r="F1288" s="5">
        <v>61.2</v>
      </c>
      <c r="G1288" s="6">
        <f t="shared" si="10"/>
        <v>1977.625</v>
      </c>
      <c r="H1288" s="7">
        <v>7.4</v>
      </c>
      <c r="I1288" s="6">
        <f t="shared" si="1"/>
        <v>486.6736111</v>
      </c>
      <c r="J1288" s="6">
        <f t="shared" si="2"/>
        <v>22.17205312</v>
      </c>
      <c r="K1288" s="8">
        <f t="shared" si="11"/>
        <v>94564.62533</v>
      </c>
      <c r="L1288" s="6">
        <f t="shared" si="12"/>
        <v>52.84105408</v>
      </c>
      <c r="M1288" s="8">
        <f t="shared" si="3"/>
        <v>10267.44489</v>
      </c>
      <c r="N1288" s="29">
        <f t="shared" si="14"/>
        <v>10.26838567</v>
      </c>
      <c r="O1288" s="9"/>
      <c r="P1288" s="10">
        <f t="shared" si="15"/>
        <v>12.29748847</v>
      </c>
      <c r="Q1288" s="10"/>
      <c r="R1288" s="31">
        <f t="shared" si="16"/>
        <v>0.08549913741</v>
      </c>
      <c r="S1288" s="7">
        <f t="shared" si="4"/>
        <v>1.010384634</v>
      </c>
      <c r="T1288" s="7">
        <f t="shared" si="13"/>
        <v>10.92785306</v>
      </c>
      <c r="U1288" s="13">
        <f t="shared" si="5"/>
        <v>0.1107252341</v>
      </c>
      <c r="V1288" s="13">
        <f t="shared" si="6"/>
        <v>0.03248507041</v>
      </c>
      <c r="W1288" s="13">
        <f t="shared" si="7"/>
        <v>0.07824016366</v>
      </c>
      <c r="X1288" s="13">
        <f t="shared" si="8"/>
        <v>-0.004599072992</v>
      </c>
      <c r="Y1288" s="14"/>
      <c r="Z1288" s="30"/>
      <c r="AA1288" s="30"/>
    </row>
    <row r="1289" ht="12.75" customHeight="1">
      <c r="A1289" s="4">
        <v>1977.09</v>
      </c>
      <c r="B1289" s="5">
        <v>96.23</v>
      </c>
      <c r="C1289" s="6">
        <v>4.5</v>
      </c>
      <c r="D1289" s="6">
        <f t="shared" si="9"/>
        <v>2.98</v>
      </c>
      <c r="E1289" s="5">
        <v>10.71</v>
      </c>
      <c r="F1289" s="5">
        <v>61.4</v>
      </c>
      <c r="G1289" s="6">
        <f t="shared" si="10"/>
        <v>1977.708333</v>
      </c>
      <c r="H1289" s="7">
        <v>7.34</v>
      </c>
      <c r="I1289" s="6">
        <f t="shared" si="1"/>
        <v>477.5452932</v>
      </c>
      <c r="J1289" s="6">
        <f t="shared" si="2"/>
        <v>22.33143322</v>
      </c>
      <c r="K1289" s="8">
        <f t="shared" si="11"/>
        <v>93152.5174</v>
      </c>
      <c r="L1289" s="6">
        <f t="shared" si="12"/>
        <v>53.14881107</v>
      </c>
      <c r="M1289" s="8">
        <f t="shared" si="3"/>
        <v>10367.48895</v>
      </c>
      <c r="N1289" s="29">
        <f t="shared" si="14"/>
        <v>10.06774282</v>
      </c>
      <c r="O1289" s="9"/>
      <c r="P1289" s="10">
        <f t="shared" si="15"/>
        <v>12.06582376</v>
      </c>
      <c r="Q1289" s="10"/>
      <c r="R1289" s="31">
        <f t="shared" si="16"/>
        <v>0.08806992976</v>
      </c>
      <c r="S1289" s="7">
        <f t="shared" si="4"/>
        <v>0.9935619403</v>
      </c>
      <c r="T1289" s="7">
        <f t="shared" si="13"/>
        <v>11.00536956</v>
      </c>
      <c r="U1289" s="13">
        <f t="shared" si="5"/>
        <v>0.1084010936</v>
      </c>
      <c r="V1289" s="13">
        <f t="shared" si="6"/>
        <v>0.02753431606</v>
      </c>
      <c r="W1289" s="13">
        <f t="shared" si="7"/>
        <v>0.08086677755</v>
      </c>
      <c r="X1289" s="13">
        <f t="shared" si="8"/>
        <v>0.0007908582872</v>
      </c>
      <c r="Y1289" s="14"/>
      <c r="Z1289" s="30"/>
      <c r="AA1289" s="30"/>
    </row>
    <row r="1290" ht="12.75" customHeight="1">
      <c r="A1290" s="4">
        <v>1977.1</v>
      </c>
      <c r="B1290" s="5">
        <v>93.74</v>
      </c>
      <c r="C1290" s="6">
        <v>4.55667</v>
      </c>
      <c r="D1290" s="6">
        <f t="shared" si="9"/>
        <v>2.06667</v>
      </c>
      <c r="E1290" s="5">
        <v>10.77</v>
      </c>
      <c r="F1290" s="5">
        <v>61.6</v>
      </c>
      <c r="G1290" s="6">
        <f t="shared" si="10"/>
        <v>1977.791667</v>
      </c>
      <c r="H1290" s="7">
        <v>7.52</v>
      </c>
      <c r="I1290" s="6">
        <f t="shared" si="1"/>
        <v>463.6782143</v>
      </c>
      <c r="J1290" s="6">
        <f t="shared" si="2"/>
        <v>22.53924268</v>
      </c>
      <c r="K1290" s="8">
        <f t="shared" si="11"/>
        <v>90813.9168</v>
      </c>
      <c r="L1290" s="6">
        <f t="shared" si="12"/>
        <v>53.27303571</v>
      </c>
      <c r="M1290" s="8">
        <f t="shared" si="3"/>
        <v>10433.8157</v>
      </c>
      <c r="N1290" s="29">
        <f t="shared" si="14"/>
        <v>9.7666663</v>
      </c>
      <c r="O1290" s="9"/>
      <c r="P1290" s="10">
        <f t="shared" si="15"/>
        <v>11.71500307</v>
      </c>
      <c r="Q1290" s="10"/>
      <c r="R1290" s="31">
        <f t="shared" si="16"/>
        <v>0.08936165066</v>
      </c>
      <c r="S1290" s="7">
        <f t="shared" si="4"/>
        <v>1.002092695</v>
      </c>
      <c r="T1290" s="7">
        <f t="shared" si="13"/>
        <v>10.89901465</v>
      </c>
      <c r="U1290" s="13">
        <f t="shared" si="5"/>
        <v>0.09700594014</v>
      </c>
      <c r="V1290" s="13">
        <f t="shared" si="6"/>
        <v>0.02841345918</v>
      </c>
      <c r="W1290" s="13">
        <f t="shared" si="7"/>
        <v>0.06859248096</v>
      </c>
      <c r="X1290" s="13">
        <f t="shared" si="8"/>
        <v>0.004813290559</v>
      </c>
      <c r="Y1290" s="14"/>
      <c r="Z1290" s="30"/>
      <c r="AA1290" s="30"/>
    </row>
    <row r="1291" ht="12.75" customHeight="1">
      <c r="A1291" s="4">
        <v>1977.11</v>
      </c>
      <c r="B1291" s="5">
        <v>94.28</v>
      </c>
      <c r="C1291" s="6">
        <v>4.61333</v>
      </c>
      <c r="D1291" s="6">
        <f t="shared" si="9"/>
        <v>5.15333</v>
      </c>
      <c r="E1291" s="5">
        <v>10.83</v>
      </c>
      <c r="F1291" s="5">
        <v>61.9</v>
      </c>
      <c r="G1291" s="6">
        <f t="shared" si="10"/>
        <v>1977.875</v>
      </c>
      <c r="H1291" s="7">
        <v>7.58</v>
      </c>
      <c r="I1291" s="6">
        <f t="shared" si="1"/>
        <v>464.0891115</v>
      </c>
      <c r="J1291" s="6">
        <f t="shared" si="2"/>
        <v>22.70891197</v>
      </c>
      <c r="K1291" s="8">
        <f t="shared" si="11"/>
        <v>91265.032</v>
      </c>
      <c r="L1291" s="6">
        <f t="shared" si="12"/>
        <v>53.31019386</v>
      </c>
      <c r="M1291" s="8">
        <f t="shared" si="3"/>
        <v>10483.66882</v>
      </c>
      <c r="N1291" s="29">
        <f t="shared" si="14"/>
        <v>9.766299984</v>
      </c>
      <c r="O1291" s="9"/>
      <c r="P1291" s="10">
        <f t="shared" si="15"/>
        <v>11.72472978</v>
      </c>
      <c r="Q1291" s="10"/>
      <c r="R1291" s="31">
        <f t="shared" si="16"/>
        <v>0.0889668284</v>
      </c>
      <c r="S1291" s="7">
        <f t="shared" si="4"/>
        <v>0.9987009514</v>
      </c>
      <c r="T1291" s="7">
        <f t="shared" si="13"/>
        <v>10.86889006</v>
      </c>
      <c r="U1291" s="13">
        <f t="shared" si="5"/>
        <v>0.08206944483</v>
      </c>
      <c r="V1291" s="13">
        <f t="shared" si="6"/>
        <v>0.03377604919</v>
      </c>
      <c r="W1291" s="13">
        <f t="shared" si="7"/>
        <v>0.04829339564</v>
      </c>
      <c r="X1291" s="13">
        <f t="shared" si="8"/>
        <v>0.00001711567015</v>
      </c>
      <c r="Y1291" s="14"/>
      <c r="Z1291" s="30"/>
      <c r="AA1291" s="30"/>
    </row>
    <row r="1292" ht="12.75" customHeight="1">
      <c r="A1292" s="4">
        <v>1977.12</v>
      </c>
      <c r="B1292" s="5">
        <v>93.82</v>
      </c>
      <c r="C1292" s="6">
        <v>4.67</v>
      </c>
      <c r="D1292" s="6">
        <f t="shared" si="9"/>
        <v>4.21</v>
      </c>
      <c r="E1292" s="5">
        <v>10.89</v>
      </c>
      <c r="F1292" s="5">
        <v>62.1</v>
      </c>
      <c r="G1292" s="6">
        <f t="shared" si="10"/>
        <v>1977.958333</v>
      </c>
      <c r="H1292" s="7">
        <v>7.69</v>
      </c>
      <c r="I1292" s="6">
        <f t="shared" si="1"/>
        <v>460.3374235</v>
      </c>
      <c r="J1292" s="6">
        <f t="shared" si="2"/>
        <v>22.91383253</v>
      </c>
      <c r="K1292" s="8">
        <f t="shared" si="11"/>
        <v>90902.75541</v>
      </c>
      <c r="L1292" s="6">
        <f t="shared" si="12"/>
        <v>53.43289855</v>
      </c>
      <c r="M1292" s="8">
        <f t="shared" si="3"/>
        <v>10551.3857</v>
      </c>
      <c r="N1292" s="29">
        <f t="shared" si="14"/>
        <v>9.678266583</v>
      </c>
      <c r="O1292" s="9"/>
      <c r="P1292" s="10">
        <f t="shared" si="15"/>
        <v>11.62981736</v>
      </c>
      <c r="Q1292" s="10"/>
      <c r="R1292" s="31">
        <f t="shared" si="16"/>
        <v>0.08882704743</v>
      </c>
      <c r="S1292" s="7">
        <f t="shared" si="4"/>
        <v>0.9879329247</v>
      </c>
      <c r="T1292" s="7">
        <f t="shared" si="13"/>
        <v>10.81981184</v>
      </c>
      <c r="U1292" s="13">
        <f t="shared" si="5"/>
        <v>0.08104821832</v>
      </c>
      <c r="V1292" s="13">
        <f t="shared" si="6"/>
        <v>0.03412727889</v>
      </c>
      <c r="W1292" s="13">
        <f t="shared" si="7"/>
        <v>0.04692093943</v>
      </c>
      <c r="X1292" s="13">
        <f t="shared" si="8"/>
        <v>0.004054771437</v>
      </c>
      <c r="Y1292" s="14"/>
      <c r="Z1292" s="30"/>
      <c r="AA1292" s="30"/>
    </row>
    <row r="1293" ht="12.75" customHeight="1">
      <c r="A1293" s="4">
        <v>1978.01</v>
      </c>
      <c r="B1293" s="5">
        <v>90.25</v>
      </c>
      <c r="C1293" s="6">
        <v>4.71333</v>
      </c>
      <c r="D1293" s="6">
        <f t="shared" si="9"/>
        <v>1.14333</v>
      </c>
      <c r="E1293" s="5">
        <v>10.9</v>
      </c>
      <c r="F1293" s="5">
        <v>62.5</v>
      </c>
      <c r="G1293" s="6">
        <f t="shared" si="10"/>
        <v>1978.041667</v>
      </c>
      <c r="H1293" s="7">
        <v>7.96</v>
      </c>
      <c r="I1293" s="6">
        <f t="shared" si="1"/>
        <v>439.9868</v>
      </c>
      <c r="J1293" s="6">
        <f t="shared" si="2"/>
        <v>22.97842642</v>
      </c>
      <c r="K1293" s="8">
        <f t="shared" si="11"/>
        <v>87262.24997</v>
      </c>
      <c r="L1293" s="6">
        <f t="shared" si="12"/>
        <v>53.13968</v>
      </c>
      <c r="M1293" s="8">
        <f t="shared" si="3"/>
        <v>10539.15263</v>
      </c>
      <c r="N1293" s="29">
        <f t="shared" si="14"/>
        <v>9.241462261</v>
      </c>
      <c r="O1293" s="9"/>
      <c r="P1293" s="10">
        <f t="shared" si="15"/>
        <v>11.11732706</v>
      </c>
      <c r="Q1293" s="10"/>
      <c r="R1293" s="31">
        <f t="shared" si="16"/>
        <v>0.0910679236</v>
      </c>
      <c r="S1293" s="7">
        <f t="shared" si="4"/>
        <v>1.001857892</v>
      </c>
      <c r="T1293" s="7">
        <f t="shared" si="13"/>
        <v>10.62083717</v>
      </c>
      <c r="U1293" s="13">
        <f t="shared" si="5"/>
        <v>0.08971822064</v>
      </c>
      <c r="V1293" s="13">
        <f t="shared" si="6"/>
        <v>0.03871758819</v>
      </c>
      <c r="W1293" s="13">
        <f t="shared" si="7"/>
        <v>0.05100063245</v>
      </c>
      <c r="X1293" s="13">
        <f t="shared" si="8"/>
        <v>0.003585405883</v>
      </c>
      <c r="Y1293" s="14"/>
      <c r="Z1293" s="30"/>
      <c r="AA1293" s="30"/>
    </row>
    <row r="1294" ht="12.75" customHeight="1">
      <c r="A1294" s="4">
        <v>1978.02</v>
      </c>
      <c r="B1294" s="5">
        <v>88.98</v>
      </c>
      <c r="C1294" s="6">
        <v>4.75667</v>
      </c>
      <c r="D1294" s="6">
        <f t="shared" si="9"/>
        <v>3.48667</v>
      </c>
      <c r="E1294" s="5">
        <v>10.91</v>
      </c>
      <c r="F1294" s="5">
        <v>62.9</v>
      </c>
      <c r="G1294" s="6">
        <f t="shared" si="10"/>
        <v>1978.125</v>
      </c>
      <c r="H1294" s="7">
        <v>8.03</v>
      </c>
      <c r="I1294" s="6">
        <f t="shared" si="1"/>
        <v>431.0366614</v>
      </c>
      <c r="J1294" s="6">
        <f t="shared" si="2"/>
        <v>23.0422472</v>
      </c>
      <c r="K1294" s="8">
        <f t="shared" si="11"/>
        <v>85868.00502</v>
      </c>
      <c r="L1294" s="6">
        <f t="shared" si="12"/>
        <v>52.85019078</v>
      </c>
      <c r="M1294" s="8">
        <f t="shared" si="3"/>
        <v>10528.43262</v>
      </c>
      <c r="N1294" s="29">
        <f t="shared" si="14"/>
        <v>9.045263571</v>
      </c>
      <c r="O1294" s="9"/>
      <c r="P1294" s="10">
        <f t="shared" si="15"/>
        <v>10.89450408</v>
      </c>
      <c r="Q1294" s="10"/>
      <c r="R1294" s="31">
        <f t="shared" si="16"/>
        <v>0.09308179269</v>
      </c>
      <c r="S1294" s="7">
        <f t="shared" si="4"/>
        <v>1.006009755</v>
      </c>
      <c r="T1294" s="7">
        <f t="shared" si="13"/>
        <v>10.57290295</v>
      </c>
      <c r="U1294" s="13">
        <f t="shared" si="5"/>
        <v>0.09477266522</v>
      </c>
      <c r="V1294" s="13">
        <f t="shared" si="6"/>
        <v>0.04283697788</v>
      </c>
      <c r="W1294" s="13">
        <f t="shared" si="7"/>
        <v>0.05193568733</v>
      </c>
      <c r="X1294" s="13">
        <f t="shared" si="8"/>
        <v>-0.0009909449528</v>
      </c>
      <c r="Y1294" s="14"/>
      <c r="Z1294" s="30"/>
      <c r="AA1294" s="30"/>
    </row>
    <row r="1295" ht="12.75" customHeight="1">
      <c r="A1295" s="4">
        <v>1978.03</v>
      </c>
      <c r="B1295" s="5">
        <v>88.82</v>
      </c>
      <c r="C1295" s="6">
        <v>4.8</v>
      </c>
      <c r="D1295" s="6">
        <f t="shared" si="9"/>
        <v>4.64</v>
      </c>
      <c r="E1295" s="5">
        <v>10.92</v>
      </c>
      <c r="F1295" s="5">
        <v>63.4</v>
      </c>
      <c r="G1295" s="6">
        <f t="shared" si="10"/>
        <v>1978.208333</v>
      </c>
      <c r="H1295" s="7">
        <v>8.04</v>
      </c>
      <c r="I1295" s="6">
        <f t="shared" si="1"/>
        <v>426.8683596</v>
      </c>
      <c r="J1295" s="6">
        <f t="shared" si="2"/>
        <v>23.06876972</v>
      </c>
      <c r="K1295" s="8">
        <f t="shared" si="11"/>
        <v>85420.59223</v>
      </c>
      <c r="L1295" s="6">
        <f t="shared" si="12"/>
        <v>52.4814511</v>
      </c>
      <c r="M1295" s="8">
        <f t="shared" si="3"/>
        <v>10502.05885</v>
      </c>
      <c r="N1295" s="29">
        <f t="shared" si="14"/>
        <v>8.950420078</v>
      </c>
      <c r="O1295" s="9"/>
      <c r="P1295" s="10">
        <f t="shared" si="15"/>
        <v>10.79376877</v>
      </c>
      <c r="Q1295" s="10"/>
      <c r="R1295" s="31">
        <f t="shared" si="16"/>
        <v>0.09468462655</v>
      </c>
      <c r="S1295" s="7">
        <f t="shared" si="4"/>
        <v>0.9992345105</v>
      </c>
      <c r="T1295" s="7">
        <f t="shared" si="13"/>
        <v>10.55255989</v>
      </c>
      <c r="U1295" s="13">
        <f t="shared" si="5"/>
        <v>0.09836358001</v>
      </c>
      <c r="V1295" s="13">
        <f t="shared" si="6"/>
        <v>0.04218043232</v>
      </c>
      <c r="W1295" s="13">
        <f t="shared" si="7"/>
        <v>0.05618314769</v>
      </c>
      <c r="X1295" s="13">
        <f t="shared" si="8"/>
        <v>-0.001556000267</v>
      </c>
      <c r="Y1295" s="14"/>
      <c r="Z1295" s="30"/>
      <c r="AA1295" s="30"/>
    </row>
    <row r="1296" ht="12.75" customHeight="1">
      <c r="A1296" s="4">
        <v>1978.04</v>
      </c>
      <c r="B1296" s="5">
        <v>92.71</v>
      </c>
      <c r="C1296" s="6">
        <v>4.83667</v>
      </c>
      <c r="D1296" s="6">
        <f t="shared" si="9"/>
        <v>8.72667</v>
      </c>
      <c r="E1296" s="5">
        <v>11.0233</v>
      </c>
      <c r="F1296" s="5">
        <v>63.9</v>
      </c>
      <c r="G1296" s="6">
        <f t="shared" si="10"/>
        <v>1978.291667</v>
      </c>
      <c r="H1296" s="7">
        <v>8.15</v>
      </c>
      <c r="I1296" s="6">
        <f t="shared" si="1"/>
        <v>442.0772613</v>
      </c>
      <c r="J1296" s="6">
        <f t="shared" si="2"/>
        <v>23.0631197</v>
      </c>
      <c r="K1296" s="8">
        <f t="shared" si="11"/>
        <v>88848.64088</v>
      </c>
      <c r="L1296" s="6">
        <f t="shared" si="12"/>
        <v>52.56337261</v>
      </c>
      <c r="M1296" s="8">
        <f t="shared" si="3"/>
        <v>10564.18103</v>
      </c>
      <c r="N1296" s="29">
        <f t="shared" si="14"/>
        <v>9.262588721</v>
      </c>
      <c r="O1296" s="9"/>
      <c r="P1296" s="10">
        <f t="shared" si="15"/>
        <v>11.1824008</v>
      </c>
      <c r="Q1296" s="10"/>
      <c r="R1296" s="31">
        <f t="shared" si="16"/>
        <v>0.09034509112</v>
      </c>
      <c r="S1296" s="7">
        <f t="shared" si="4"/>
        <v>0.9933343904</v>
      </c>
      <c r="T1296" s="7">
        <f t="shared" si="13"/>
        <v>10.46197433</v>
      </c>
      <c r="U1296" s="13">
        <f t="shared" si="5"/>
        <v>0.09251894889</v>
      </c>
      <c r="V1296" s="13">
        <f t="shared" si="6"/>
        <v>0.0408417139</v>
      </c>
      <c r="W1296" s="13">
        <f t="shared" si="7"/>
        <v>0.05167723499</v>
      </c>
      <c r="X1296" s="13">
        <f t="shared" si="8"/>
        <v>-0.001030613232</v>
      </c>
      <c r="Y1296" s="14"/>
      <c r="Z1296" s="30"/>
      <c r="AA1296" s="30"/>
    </row>
    <row r="1297" ht="12.75" customHeight="1">
      <c r="A1297" s="4">
        <v>1978.05</v>
      </c>
      <c r="B1297" s="5">
        <v>97.41</v>
      </c>
      <c r="C1297" s="6">
        <v>4.87333</v>
      </c>
      <c r="D1297" s="6">
        <f t="shared" si="9"/>
        <v>9.57333</v>
      </c>
      <c r="E1297" s="5">
        <v>11.1267</v>
      </c>
      <c r="F1297" s="5">
        <v>64.5</v>
      </c>
      <c r="G1297" s="6">
        <f t="shared" si="10"/>
        <v>1978.375</v>
      </c>
      <c r="H1297" s="7">
        <v>8.35</v>
      </c>
      <c r="I1297" s="6">
        <f t="shared" si="1"/>
        <v>460.1678605</v>
      </c>
      <c r="J1297" s="6">
        <f t="shared" si="2"/>
        <v>23.02176203</v>
      </c>
      <c r="K1297" s="8">
        <f t="shared" si="11"/>
        <v>92870.0635</v>
      </c>
      <c r="L1297" s="6">
        <f t="shared" si="12"/>
        <v>52.56287581</v>
      </c>
      <c r="M1297" s="8">
        <f t="shared" si="3"/>
        <v>10608.12376</v>
      </c>
      <c r="N1297" s="29">
        <f t="shared" si="14"/>
        <v>9.634910729</v>
      </c>
      <c r="O1297" s="9"/>
      <c r="P1297" s="10">
        <f t="shared" si="15"/>
        <v>11.64221594</v>
      </c>
      <c r="Q1297" s="10"/>
      <c r="R1297" s="31">
        <f t="shared" si="16"/>
        <v>0.08485883778</v>
      </c>
      <c r="S1297" s="7">
        <f t="shared" si="4"/>
        <v>0.9995916879</v>
      </c>
      <c r="T1297" s="7">
        <f t="shared" si="13"/>
        <v>10.29556691</v>
      </c>
      <c r="U1297" s="13">
        <f t="shared" si="5"/>
        <v>0.08492270025</v>
      </c>
      <c r="V1297" s="13">
        <f t="shared" si="6"/>
        <v>0.04038637789</v>
      </c>
      <c r="W1297" s="13">
        <f t="shared" si="7"/>
        <v>0.04453632236</v>
      </c>
      <c r="X1297" s="13">
        <f t="shared" si="8"/>
        <v>0.001899147689</v>
      </c>
      <c r="Y1297" s="14"/>
      <c r="Z1297" s="30"/>
      <c r="AA1297" s="30"/>
    </row>
    <row r="1298" ht="12.75" customHeight="1">
      <c r="A1298" s="4">
        <v>1978.06</v>
      </c>
      <c r="B1298" s="5">
        <v>97.66</v>
      </c>
      <c r="C1298" s="6">
        <v>4.91</v>
      </c>
      <c r="D1298" s="6">
        <f t="shared" si="9"/>
        <v>5.16</v>
      </c>
      <c r="E1298" s="5">
        <v>11.23</v>
      </c>
      <c r="F1298" s="5">
        <v>65.2</v>
      </c>
      <c r="G1298" s="6">
        <f t="shared" si="10"/>
        <v>1978.458333</v>
      </c>
      <c r="H1298" s="7">
        <v>8.46</v>
      </c>
      <c r="I1298" s="6">
        <f t="shared" si="1"/>
        <v>456.3957362</v>
      </c>
      <c r="J1298" s="6">
        <f t="shared" si="2"/>
        <v>22.94596626</v>
      </c>
      <c r="K1298" s="8">
        <f t="shared" si="11"/>
        <v>92494.69039</v>
      </c>
      <c r="L1298" s="6">
        <f t="shared" si="12"/>
        <v>52.48130368</v>
      </c>
      <c r="M1298" s="8">
        <f t="shared" si="3"/>
        <v>10636.037</v>
      </c>
      <c r="N1298" s="29">
        <f t="shared" si="14"/>
        <v>9.549678981</v>
      </c>
      <c r="O1298" s="9"/>
      <c r="P1298" s="10">
        <f t="shared" si="15"/>
        <v>11.54947796</v>
      </c>
      <c r="Q1298" s="10"/>
      <c r="R1298" s="31">
        <f t="shared" si="16"/>
        <v>0.08521906255</v>
      </c>
      <c r="S1298" s="7">
        <f t="shared" si="4"/>
        <v>0.9950879904</v>
      </c>
      <c r="T1298" s="7">
        <f t="shared" si="13"/>
        <v>10.18087301</v>
      </c>
      <c r="U1298" s="13">
        <f t="shared" si="5"/>
        <v>0.09124274462</v>
      </c>
      <c r="V1298" s="13">
        <f t="shared" si="6"/>
        <v>0.0430449828</v>
      </c>
      <c r="W1298" s="13">
        <f t="shared" si="7"/>
        <v>0.04819776181</v>
      </c>
      <c r="X1298" s="13">
        <f t="shared" si="8"/>
        <v>0.0003217518205</v>
      </c>
      <c r="Y1298" s="14"/>
      <c r="Z1298" s="30"/>
      <c r="AA1298" s="30"/>
    </row>
    <row r="1299" ht="12.75" customHeight="1">
      <c r="A1299" s="4">
        <v>1978.07</v>
      </c>
      <c r="B1299" s="5">
        <v>97.19</v>
      </c>
      <c r="C1299" s="6">
        <v>4.94667</v>
      </c>
      <c r="D1299" s="6">
        <f t="shared" si="9"/>
        <v>4.47667</v>
      </c>
      <c r="E1299" s="5">
        <v>11.3433</v>
      </c>
      <c r="F1299" s="5">
        <v>65.7</v>
      </c>
      <c r="G1299" s="6">
        <f t="shared" si="10"/>
        <v>1978.541667</v>
      </c>
      <c r="H1299" s="7">
        <v>8.64</v>
      </c>
      <c r="I1299" s="6">
        <f t="shared" si="1"/>
        <v>450.7426636</v>
      </c>
      <c r="J1299" s="6">
        <f t="shared" si="2"/>
        <v>22.94140562</v>
      </c>
      <c r="K1299" s="8">
        <f t="shared" si="11"/>
        <v>91736.46826</v>
      </c>
      <c r="L1299" s="6">
        <f t="shared" si="12"/>
        <v>52.60735936</v>
      </c>
      <c r="M1299" s="8">
        <f t="shared" si="3"/>
        <v>10706.804</v>
      </c>
      <c r="N1299" s="29">
        <f t="shared" si="14"/>
        <v>9.425524048</v>
      </c>
      <c r="O1299" s="9"/>
      <c r="P1299" s="10">
        <f t="shared" si="15"/>
        <v>11.40988465</v>
      </c>
      <c r="Q1299" s="10"/>
      <c r="R1299" s="31">
        <f t="shared" si="16"/>
        <v>0.08499996751</v>
      </c>
      <c r="S1299" s="7">
        <f t="shared" si="4"/>
        <v>1.022636052</v>
      </c>
      <c r="T1299" s="7">
        <f t="shared" si="13"/>
        <v>10.05376504</v>
      </c>
      <c r="U1299" s="13">
        <f t="shared" si="5"/>
        <v>0.09134670858</v>
      </c>
      <c r="V1299" s="13">
        <f t="shared" si="6"/>
        <v>0.04373655482</v>
      </c>
      <c r="W1299" s="13">
        <f t="shared" si="7"/>
        <v>0.04761015376</v>
      </c>
      <c r="X1299" s="13">
        <f t="shared" si="8"/>
        <v>-0.002775539361</v>
      </c>
      <c r="Y1299" s="14"/>
      <c r="Z1299" s="30"/>
      <c r="AA1299" s="30"/>
    </row>
    <row r="1300" ht="12.75" customHeight="1">
      <c r="A1300" s="4">
        <v>1978.08</v>
      </c>
      <c r="B1300" s="5">
        <v>103.9</v>
      </c>
      <c r="C1300" s="6">
        <v>4.98333</v>
      </c>
      <c r="D1300" s="6">
        <f t="shared" si="9"/>
        <v>11.69333</v>
      </c>
      <c r="E1300" s="5">
        <v>11.4567</v>
      </c>
      <c r="F1300" s="5">
        <v>66.0</v>
      </c>
      <c r="G1300" s="6">
        <f t="shared" si="10"/>
        <v>1978.625</v>
      </c>
      <c r="H1300" s="7">
        <v>8.41</v>
      </c>
      <c r="I1300" s="6">
        <f t="shared" si="1"/>
        <v>479.6716667</v>
      </c>
      <c r="J1300" s="6">
        <f t="shared" si="2"/>
        <v>23.0063735</v>
      </c>
      <c r="K1300" s="8">
        <f t="shared" si="11"/>
        <v>98014.37748</v>
      </c>
      <c r="L1300" s="6">
        <f t="shared" si="12"/>
        <v>52.891765</v>
      </c>
      <c r="M1300" s="8">
        <f t="shared" si="3"/>
        <v>10807.7124</v>
      </c>
      <c r="N1300" s="29">
        <f t="shared" si="14"/>
        <v>10.02397085</v>
      </c>
      <c r="O1300" s="9"/>
      <c r="P1300" s="10">
        <f t="shared" si="15"/>
        <v>12.14238973</v>
      </c>
      <c r="Q1300" s="10"/>
      <c r="R1300" s="31">
        <f t="shared" si="16"/>
        <v>0.08114647574</v>
      </c>
      <c r="S1300" s="7">
        <f t="shared" si="4"/>
        <v>1.006337489</v>
      </c>
      <c r="T1300" s="7">
        <f t="shared" si="13"/>
        <v>10.23460922</v>
      </c>
      <c r="U1300" s="13">
        <f t="shared" si="5"/>
        <v>0.08181584472</v>
      </c>
      <c r="V1300" s="13">
        <f t="shared" si="6"/>
        <v>0.04087556208</v>
      </c>
      <c r="W1300" s="13">
        <f t="shared" si="7"/>
        <v>0.04094028264</v>
      </c>
      <c r="X1300" s="13">
        <f t="shared" si="8"/>
        <v>0.00194244257</v>
      </c>
      <c r="Y1300" s="14"/>
      <c r="Z1300" s="30"/>
      <c r="AA1300" s="30"/>
    </row>
    <row r="1301" ht="12.75" customHeight="1">
      <c r="A1301" s="4">
        <v>1978.09</v>
      </c>
      <c r="B1301" s="5">
        <v>103.9</v>
      </c>
      <c r="C1301" s="6">
        <v>5.02</v>
      </c>
      <c r="D1301" s="6">
        <f t="shared" si="9"/>
        <v>5.02</v>
      </c>
      <c r="E1301" s="5">
        <v>11.57</v>
      </c>
      <c r="F1301" s="5">
        <v>66.5</v>
      </c>
      <c r="G1301" s="6">
        <f t="shared" si="10"/>
        <v>1978.708333</v>
      </c>
      <c r="H1301" s="7">
        <v>8.42</v>
      </c>
      <c r="I1301" s="6">
        <f t="shared" si="1"/>
        <v>476.0651128</v>
      </c>
      <c r="J1301" s="6">
        <f t="shared" si="2"/>
        <v>23.00141353</v>
      </c>
      <c r="K1301" s="8">
        <f t="shared" si="11"/>
        <v>97669.09609</v>
      </c>
      <c r="L1301" s="6">
        <f t="shared" si="12"/>
        <v>53.01321805</v>
      </c>
      <c r="M1301" s="8">
        <f t="shared" si="3"/>
        <v>10876.14477</v>
      </c>
      <c r="N1301" s="29">
        <f t="shared" si="14"/>
        <v>9.941887473</v>
      </c>
      <c r="O1301" s="9"/>
      <c r="P1301" s="10">
        <f t="shared" si="15"/>
        <v>12.05102407</v>
      </c>
      <c r="Q1301" s="10"/>
      <c r="R1301" s="31">
        <f t="shared" si="16"/>
        <v>0.08237040404</v>
      </c>
      <c r="S1301" s="7">
        <f t="shared" si="4"/>
        <v>0.9923964327</v>
      </c>
      <c r="T1301" s="7">
        <f t="shared" si="13"/>
        <v>10.2220313</v>
      </c>
      <c r="U1301" s="13">
        <f t="shared" si="5"/>
        <v>0.08354173191</v>
      </c>
      <c r="V1301" s="13">
        <f t="shared" si="6"/>
        <v>0.04298574159</v>
      </c>
      <c r="W1301" s="13">
        <f t="shared" si="7"/>
        <v>0.04055599032</v>
      </c>
      <c r="X1301" s="13">
        <f t="shared" si="8"/>
        <v>0.002684747955</v>
      </c>
      <c r="Y1301" s="14"/>
      <c r="Z1301" s="30"/>
      <c r="AA1301" s="30"/>
    </row>
    <row r="1302" ht="12.75" customHeight="1">
      <c r="A1302" s="4">
        <v>1978.1</v>
      </c>
      <c r="B1302" s="5">
        <v>100.6</v>
      </c>
      <c r="C1302" s="6">
        <v>5.03667</v>
      </c>
      <c r="D1302" s="6">
        <f t="shared" si="9"/>
        <v>1.73667</v>
      </c>
      <c r="E1302" s="5">
        <v>11.8233</v>
      </c>
      <c r="F1302" s="5">
        <v>67.1</v>
      </c>
      <c r="G1302" s="6">
        <f t="shared" si="10"/>
        <v>1978.791667</v>
      </c>
      <c r="H1302" s="7">
        <v>8.64</v>
      </c>
      <c r="I1302" s="6">
        <f t="shared" si="1"/>
        <v>456.8229508</v>
      </c>
      <c r="J1302" s="6">
        <f t="shared" si="2"/>
        <v>22.8714359</v>
      </c>
      <c r="K1302" s="8">
        <f t="shared" si="11"/>
        <v>94112.41484</v>
      </c>
      <c r="L1302" s="6">
        <f t="shared" si="12"/>
        <v>53.68941148</v>
      </c>
      <c r="M1302" s="8">
        <f t="shared" si="3"/>
        <v>11060.82818</v>
      </c>
      <c r="N1302" s="29">
        <f t="shared" si="14"/>
        <v>9.533608358</v>
      </c>
      <c r="O1302" s="9"/>
      <c r="P1302" s="10">
        <f t="shared" si="15"/>
        <v>11.56532682</v>
      </c>
      <c r="Q1302" s="10"/>
      <c r="R1302" s="31">
        <f t="shared" si="16"/>
        <v>0.08482982227</v>
      </c>
      <c r="S1302" s="7">
        <f t="shared" si="4"/>
        <v>0.9959841678</v>
      </c>
      <c r="T1302" s="7">
        <f t="shared" si="13"/>
        <v>10.05359824</v>
      </c>
      <c r="U1302" s="13">
        <f t="shared" si="5"/>
        <v>0.09127318918</v>
      </c>
      <c r="V1302" s="13">
        <f t="shared" si="6"/>
        <v>0.04637680165</v>
      </c>
      <c r="W1302" s="13">
        <f t="shared" si="7"/>
        <v>0.04489638752</v>
      </c>
      <c r="X1302" s="13">
        <f t="shared" si="8"/>
        <v>0.00008633377366</v>
      </c>
      <c r="Y1302" s="14"/>
      <c r="Z1302" s="30"/>
      <c r="AA1302" s="30"/>
    </row>
    <row r="1303" ht="12.75" customHeight="1">
      <c r="A1303" s="4">
        <v>1978.11</v>
      </c>
      <c r="B1303" s="5">
        <v>94.71</v>
      </c>
      <c r="C1303" s="6">
        <v>5.05333</v>
      </c>
      <c r="D1303" s="6">
        <f t="shared" si="9"/>
        <v>-0.83667</v>
      </c>
      <c r="E1303" s="5">
        <v>12.0767</v>
      </c>
      <c r="F1303" s="5">
        <v>67.4</v>
      </c>
      <c r="G1303" s="6">
        <f t="shared" si="10"/>
        <v>1978.875</v>
      </c>
      <c r="H1303" s="7">
        <v>8.81</v>
      </c>
      <c r="I1303" s="6">
        <f t="shared" si="1"/>
        <v>428.16227</v>
      </c>
      <c r="J1303" s="6">
        <f t="shared" si="2"/>
        <v>22.84495031</v>
      </c>
      <c r="K1303" s="8">
        <f t="shared" si="11"/>
        <v>88600.08287</v>
      </c>
      <c r="L1303" s="6">
        <f t="shared" si="12"/>
        <v>54.59600134</v>
      </c>
      <c r="M1303" s="8">
        <f t="shared" si="3"/>
        <v>11297.60976</v>
      </c>
      <c r="N1303" s="29">
        <f t="shared" si="14"/>
        <v>8.928418902</v>
      </c>
      <c r="O1303" s="9"/>
      <c r="P1303" s="10">
        <f t="shared" si="15"/>
        <v>10.84233165</v>
      </c>
      <c r="Q1303" s="10"/>
      <c r="R1303" s="31">
        <f t="shared" si="16"/>
        <v>0.09041370978</v>
      </c>
      <c r="S1303" s="7">
        <f t="shared" si="4"/>
        <v>0.9942582593</v>
      </c>
      <c r="T1303" s="7">
        <f t="shared" si="13"/>
        <v>9.96865543</v>
      </c>
      <c r="U1303" s="13">
        <f t="shared" si="5"/>
        <v>0.09555322224</v>
      </c>
      <c r="V1303" s="13">
        <f t="shared" si="6"/>
        <v>0.0468470102</v>
      </c>
      <c r="W1303" s="13">
        <f t="shared" si="7"/>
        <v>0.04870621204</v>
      </c>
      <c r="X1303" s="13">
        <f t="shared" si="8"/>
        <v>0.0003451833703</v>
      </c>
      <c r="Y1303" s="14"/>
      <c r="Z1303" s="30"/>
      <c r="AA1303" s="30"/>
    </row>
    <row r="1304" ht="12.75" customHeight="1">
      <c r="A1304" s="4">
        <v>1978.12</v>
      </c>
      <c r="B1304" s="5">
        <v>96.11</v>
      </c>
      <c r="C1304" s="6">
        <v>5.07</v>
      </c>
      <c r="D1304" s="6">
        <f t="shared" si="9"/>
        <v>6.47</v>
      </c>
      <c r="E1304" s="5">
        <v>12.33</v>
      </c>
      <c r="F1304" s="5">
        <v>67.7</v>
      </c>
      <c r="G1304" s="6">
        <f t="shared" si="10"/>
        <v>1978.958333</v>
      </c>
      <c r="H1304" s="7">
        <v>9.01</v>
      </c>
      <c r="I1304" s="6">
        <f t="shared" si="1"/>
        <v>432.5659823</v>
      </c>
      <c r="J1304" s="6">
        <f t="shared" si="2"/>
        <v>22.81874446</v>
      </c>
      <c r="K1304" s="8">
        <f t="shared" si="11"/>
        <v>89904.84011</v>
      </c>
      <c r="L1304" s="6">
        <f t="shared" si="12"/>
        <v>55.49410635</v>
      </c>
      <c r="M1304" s="8">
        <f t="shared" si="3"/>
        <v>11533.93693</v>
      </c>
      <c r="N1304" s="29">
        <f t="shared" si="14"/>
        <v>9.011941819</v>
      </c>
      <c r="O1304" s="9"/>
      <c r="P1304" s="10">
        <f t="shared" si="15"/>
        <v>10.95390764</v>
      </c>
      <c r="Q1304" s="10"/>
      <c r="R1304" s="31">
        <f t="shared" si="16"/>
        <v>0.08754849244</v>
      </c>
      <c r="S1304" s="7">
        <f t="shared" si="4"/>
        <v>1.001643216</v>
      </c>
      <c r="T1304" s="7">
        <f t="shared" si="13"/>
        <v>9.867497383</v>
      </c>
      <c r="U1304" s="13">
        <f t="shared" si="5"/>
        <v>0.09629254191</v>
      </c>
      <c r="V1304" s="13">
        <f t="shared" si="6"/>
        <v>0.04749953213</v>
      </c>
      <c r="W1304" s="13">
        <f t="shared" si="7"/>
        <v>0.04879300977</v>
      </c>
      <c r="X1304" s="13">
        <f t="shared" si="8"/>
        <v>0.0007216981258</v>
      </c>
      <c r="Y1304" s="14"/>
      <c r="Z1304" s="30"/>
      <c r="AA1304" s="30"/>
    </row>
    <row r="1305" ht="12.75" customHeight="1">
      <c r="A1305" s="4">
        <v>1979.01</v>
      </c>
      <c r="B1305" s="5">
        <v>99.71</v>
      </c>
      <c r="C1305" s="6">
        <v>5.11333</v>
      </c>
      <c r="D1305" s="6">
        <f t="shared" si="9"/>
        <v>8.71333</v>
      </c>
      <c r="E1305" s="5">
        <v>12.6533</v>
      </c>
      <c r="F1305" s="5">
        <v>68.3</v>
      </c>
      <c r="G1305" s="6">
        <f t="shared" si="10"/>
        <v>1979.041667</v>
      </c>
      <c r="H1305" s="7">
        <v>9.1</v>
      </c>
      <c r="I1305" s="6">
        <f t="shared" si="1"/>
        <v>444.8263104</v>
      </c>
      <c r="J1305" s="6">
        <f t="shared" si="2"/>
        <v>22.81159079</v>
      </c>
      <c r="K1305" s="8">
        <f t="shared" si="11"/>
        <v>92848.13414</v>
      </c>
      <c r="L1305" s="6">
        <f t="shared" si="12"/>
        <v>56.44890937</v>
      </c>
      <c r="M1305" s="8">
        <f t="shared" si="3"/>
        <v>11782.52227</v>
      </c>
      <c r="N1305" s="29">
        <f t="shared" si="14"/>
        <v>9.257636919</v>
      </c>
      <c r="O1305" s="9"/>
      <c r="P1305" s="10">
        <f t="shared" si="15"/>
        <v>11.26102034</v>
      </c>
      <c r="Q1305" s="10"/>
      <c r="R1305" s="31">
        <f t="shared" si="16"/>
        <v>0.08434488114</v>
      </c>
      <c r="S1305" s="7">
        <f t="shared" si="4"/>
        <v>1.007583333</v>
      </c>
      <c r="T1305" s="7">
        <f t="shared" si="13"/>
        <v>9.796885647</v>
      </c>
      <c r="U1305" s="13">
        <f t="shared" si="5"/>
        <v>0.09600336152</v>
      </c>
      <c r="V1305" s="13">
        <f t="shared" si="6"/>
        <v>0.04865986811</v>
      </c>
      <c r="W1305" s="13">
        <f t="shared" si="7"/>
        <v>0.04734349341</v>
      </c>
      <c r="X1305" s="13">
        <f t="shared" si="8"/>
        <v>-0.0005179219556</v>
      </c>
      <c r="Y1305" s="14"/>
      <c r="Z1305" s="30"/>
      <c r="AA1305" s="30"/>
    </row>
    <row r="1306" ht="12.75" customHeight="1">
      <c r="A1306" s="4">
        <v>1979.02</v>
      </c>
      <c r="B1306" s="5">
        <v>98.23</v>
      </c>
      <c r="C1306" s="6">
        <v>5.15667</v>
      </c>
      <c r="D1306" s="6">
        <f t="shared" si="9"/>
        <v>3.67667</v>
      </c>
      <c r="E1306" s="5">
        <v>12.9767</v>
      </c>
      <c r="F1306" s="5">
        <v>69.1</v>
      </c>
      <c r="G1306" s="6">
        <f t="shared" si="10"/>
        <v>1979.125</v>
      </c>
      <c r="H1306" s="7">
        <v>9.1</v>
      </c>
      <c r="I1306" s="6">
        <f t="shared" si="1"/>
        <v>433.1502315</v>
      </c>
      <c r="J1306" s="6">
        <f t="shared" si="2"/>
        <v>22.73860129</v>
      </c>
      <c r="K1306" s="8">
        <f t="shared" si="11"/>
        <v>90806.51538</v>
      </c>
      <c r="L1306" s="6">
        <f t="shared" si="12"/>
        <v>57.22142533</v>
      </c>
      <c r="M1306" s="8">
        <f t="shared" si="3"/>
        <v>11996.01861</v>
      </c>
      <c r="N1306" s="29">
        <f t="shared" si="14"/>
        <v>9.003740371</v>
      </c>
      <c r="O1306" s="9"/>
      <c r="P1306" s="10">
        <f t="shared" si="15"/>
        <v>10.96100221</v>
      </c>
      <c r="Q1306" s="10"/>
      <c r="R1306" s="31">
        <f t="shared" si="16"/>
        <v>0.0880360566</v>
      </c>
      <c r="S1306" s="7">
        <f t="shared" si="4"/>
        <v>1.006281077</v>
      </c>
      <c r="T1306" s="7">
        <f t="shared" si="13"/>
        <v>9.756895875</v>
      </c>
      <c r="U1306" s="13">
        <f t="shared" si="5"/>
        <v>0.1015635399</v>
      </c>
      <c r="V1306" s="13">
        <f t="shared" si="6"/>
        <v>0.0489057116</v>
      </c>
      <c r="W1306" s="13">
        <f t="shared" si="7"/>
        <v>0.05265782828</v>
      </c>
      <c r="X1306" s="13">
        <f t="shared" si="8"/>
        <v>-0.001087115488</v>
      </c>
      <c r="Y1306" s="14"/>
      <c r="Z1306" s="30"/>
      <c r="AA1306" s="30"/>
    </row>
    <row r="1307" ht="12.75" customHeight="1">
      <c r="A1307" s="4">
        <v>1979.03</v>
      </c>
      <c r="B1307" s="5">
        <v>100.1</v>
      </c>
      <c r="C1307" s="6">
        <v>5.2</v>
      </c>
      <c r="D1307" s="6">
        <f t="shared" si="9"/>
        <v>7.07</v>
      </c>
      <c r="E1307" s="5">
        <v>13.3</v>
      </c>
      <c r="F1307" s="5">
        <v>69.8</v>
      </c>
      <c r="G1307" s="6">
        <f t="shared" si="10"/>
        <v>1979.208333</v>
      </c>
      <c r="H1307" s="7">
        <v>9.12</v>
      </c>
      <c r="I1307" s="6">
        <f t="shared" si="1"/>
        <v>436.9694842</v>
      </c>
      <c r="J1307" s="6">
        <f t="shared" si="2"/>
        <v>22.69971347</v>
      </c>
      <c r="K1307" s="8">
        <f t="shared" si="11"/>
        <v>92003.75938</v>
      </c>
      <c r="L1307" s="6">
        <f t="shared" si="12"/>
        <v>58.05888252</v>
      </c>
      <c r="M1307" s="8">
        <f t="shared" si="3"/>
        <v>12224.27572</v>
      </c>
      <c r="N1307" s="29">
        <f t="shared" si="14"/>
        <v>9.07078503</v>
      </c>
      <c r="O1307" s="9"/>
      <c r="P1307" s="10">
        <f t="shared" si="15"/>
        <v>11.05059648</v>
      </c>
      <c r="Q1307" s="10"/>
      <c r="R1307" s="31">
        <f t="shared" si="16"/>
        <v>0.08720038013</v>
      </c>
      <c r="S1307" s="7">
        <f t="shared" si="4"/>
        <v>1.003703136</v>
      </c>
      <c r="T1307" s="7">
        <f t="shared" si="13"/>
        <v>9.719716571</v>
      </c>
      <c r="U1307" s="13">
        <f t="shared" si="5"/>
        <v>0.09931598074</v>
      </c>
      <c r="V1307" s="13">
        <f t="shared" si="6"/>
        <v>0.0482201756</v>
      </c>
      <c r="W1307" s="13">
        <f t="shared" si="7"/>
        <v>0.05109580515</v>
      </c>
      <c r="X1307" s="13">
        <f t="shared" si="8"/>
        <v>0.001561897148</v>
      </c>
      <c r="Y1307" s="14"/>
      <c r="Z1307" s="30"/>
      <c r="AA1307" s="30"/>
    </row>
    <row r="1308" ht="12.75" customHeight="1">
      <c r="A1308" s="4">
        <v>1979.04</v>
      </c>
      <c r="B1308" s="5">
        <v>102.1</v>
      </c>
      <c r="C1308" s="6">
        <v>5.24667</v>
      </c>
      <c r="D1308" s="6">
        <f t="shared" si="9"/>
        <v>7.24667</v>
      </c>
      <c r="E1308" s="5">
        <v>13.5267</v>
      </c>
      <c r="F1308" s="5">
        <v>70.6</v>
      </c>
      <c r="G1308" s="6">
        <f t="shared" si="10"/>
        <v>1979.291667</v>
      </c>
      <c r="H1308" s="7">
        <v>9.18</v>
      </c>
      <c r="I1308" s="6">
        <f t="shared" si="1"/>
        <v>440.6497167</v>
      </c>
      <c r="J1308" s="6">
        <f t="shared" si="2"/>
        <v>22.64391429</v>
      </c>
      <c r="K1308" s="8">
        <f t="shared" si="11"/>
        <v>93175.93657</v>
      </c>
      <c r="L1308" s="6">
        <f t="shared" si="12"/>
        <v>58.37939788</v>
      </c>
      <c r="M1308" s="8">
        <f t="shared" si="3"/>
        <v>12344.39707</v>
      </c>
      <c r="N1308" s="29">
        <f t="shared" si="14"/>
        <v>9.133063566</v>
      </c>
      <c r="O1308" s="9"/>
      <c r="P1308" s="10">
        <f t="shared" si="15"/>
        <v>11.13360176</v>
      </c>
      <c r="Q1308" s="10"/>
      <c r="R1308" s="31">
        <f t="shared" si="16"/>
        <v>0.08647595026</v>
      </c>
      <c r="S1308" s="7">
        <f t="shared" si="4"/>
        <v>1.003117086</v>
      </c>
      <c r="T1308" s="7">
        <f t="shared" si="13"/>
        <v>9.645163715</v>
      </c>
      <c r="U1308" s="13">
        <f t="shared" si="5"/>
        <v>0.101061798</v>
      </c>
      <c r="V1308" s="13">
        <f t="shared" si="6"/>
        <v>0.05036943813</v>
      </c>
      <c r="W1308" s="13">
        <f t="shared" si="7"/>
        <v>0.0506923599</v>
      </c>
      <c r="X1308" s="13">
        <f t="shared" si="8"/>
        <v>0.002523220096</v>
      </c>
      <c r="Y1308" s="14"/>
      <c r="Z1308" s="30"/>
      <c r="AA1308" s="30"/>
    </row>
    <row r="1309" ht="12.75" customHeight="1">
      <c r="A1309" s="4">
        <v>1979.05</v>
      </c>
      <c r="B1309" s="5">
        <v>99.73</v>
      </c>
      <c r="C1309" s="6">
        <v>5.29333</v>
      </c>
      <c r="D1309" s="6">
        <f t="shared" si="9"/>
        <v>2.92333</v>
      </c>
      <c r="E1309" s="5">
        <v>13.7533</v>
      </c>
      <c r="F1309" s="5">
        <v>71.5</v>
      </c>
      <c r="G1309" s="6">
        <f t="shared" si="10"/>
        <v>1979.375</v>
      </c>
      <c r="H1309" s="7">
        <v>9.25</v>
      </c>
      <c r="I1309" s="6">
        <f t="shared" si="1"/>
        <v>425.0032308</v>
      </c>
      <c r="J1309" s="6">
        <f t="shared" si="2"/>
        <v>22.55772938</v>
      </c>
      <c r="K1309" s="8">
        <f t="shared" si="11"/>
        <v>90264.9558</v>
      </c>
      <c r="L1309" s="6">
        <f t="shared" si="12"/>
        <v>58.61021692</v>
      </c>
      <c r="M1309" s="8">
        <f t="shared" si="3"/>
        <v>12448.01982</v>
      </c>
      <c r="N1309" s="29">
        <f t="shared" si="14"/>
        <v>8.79438329</v>
      </c>
      <c r="O1309" s="9"/>
      <c r="P1309" s="10">
        <f t="shared" si="15"/>
        <v>10.72895051</v>
      </c>
      <c r="Q1309" s="10"/>
      <c r="R1309" s="31">
        <f t="shared" si="16"/>
        <v>0.09105296552</v>
      </c>
      <c r="S1309" s="7">
        <f t="shared" si="4"/>
        <v>1.030044769</v>
      </c>
      <c r="T1309" s="7">
        <f t="shared" si="13"/>
        <v>9.553442429</v>
      </c>
      <c r="U1309" s="13">
        <f t="shared" si="5"/>
        <v>0.108400153</v>
      </c>
      <c r="V1309" s="13">
        <f t="shared" si="6"/>
        <v>0.05375680486</v>
      </c>
      <c r="W1309" s="13">
        <f t="shared" si="7"/>
        <v>0.05464334812</v>
      </c>
      <c r="X1309" s="13">
        <f t="shared" si="8"/>
        <v>0.001588744618</v>
      </c>
      <c r="Y1309" s="14"/>
      <c r="Z1309" s="30"/>
      <c r="AA1309" s="30"/>
    </row>
    <row r="1310" ht="12.75" customHeight="1">
      <c r="A1310" s="4">
        <v>1979.06</v>
      </c>
      <c r="B1310" s="5">
        <v>101.7</v>
      </c>
      <c r="C1310" s="6">
        <v>5.34</v>
      </c>
      <c r="D1310" s="6">
        <f t="shared" si="9"/>
        <v>7.31</v>
      </c>
      <c r="E1310" s="5">
        <v>13.98</v>
      </c>
      <c r="F1310" s="5">
        <v>72.3</v>
      </c>
      <c r="G1310" s="6">
        <f t="shared" si="10"/>
        <v>1979.458333</v>
      </c>
      <c r="H1310" s="7">
        <v>8.91</v>
      </c>
      <c r="I1310" s="6">
        <f t="shared" si="1"/>
        <v>428.6029046</v>
      </c>
      <c r="J1310" s="6">
        <f t="shared" si="2"/>
        <v>22.50481328</v>
      </c>
      <c r="K1310" s="8">
        <f t="shared" si="11"/>
        <v>91427.78789</v>
      </c>
      <c r="L1310" s="6">
        <f t="shared" si="12"/>
        <v>58.91709544</v>
      </c>
      <c r="M1310" s="8">
        <f t="shared" si="3"/>
        <v>12567.9496</v>
      </c>
      <c r="N1310" s="29">
        <f t="shared" si="14"/>
        <v>8.853937765</v>
      </c>
      <c r="O1310" s="9"/>
      <c r="P1310" s="10">
        <f t="shared" si="15"/>
        <v>10.8091806</v>
      </c>
      <c r="Q1310" s="10"/>
      <c r="R1310" s="31">
        <f t="shared" si="16"/>
        <v>0.09429245649</v>
      </c>
      <c r="S1310" s="7">
        <f t="shared" si="4"/>
        <v>1.004801646</v>
      </c>
      <c r="T1310" s="7">
        <f t="shared" si="13"/>
        <v>9.731588496</v>
      </c>
      <c r="U1310" s="13">
        <f t="shared" si="5"/>
        <v>0.1104179792</v>
      </c>
      <c r="V1310" s="13">
        <f t="shared" si="6"/>
        <v>0.0563502503</v>
      </c>
      <c r="W1310" s="13">
        <f t="shared" si="7"/>
        <v>0.05406772886</v>
      </c>
      <c r="X1310" s="13">
        <f t="shared" si="8"/>
        <v>0.001957521288</v>
      </c>
      <c r="Y1310" s="14"/>
      <c r="Z1310" s="30"/>
      <c r="AA1310" s="30"/>
    </row>
    <row r="1311" ht="12.75" customHeight="1">
      <c r="A1311" s="4">
        <v>1979.07</v>
      </c>
      <c r="B1311" s="5">
        <v>102.7</v>
      </c>
      <c r="C1311" s="6">
        <v>5.39667</v>
      </c>
      <c r="D1311" s="6">
        <f t="shared" si="9"/>
        <v>6.39667</v>
      </c>
      <c r="E1311" s="5">
        <v>14.1967</v>
      </c>
      <c r="F1311" s="5">
        <v>73.1</v>
      </c>
      <c r="G1311" s="6">
        <f t="shared" si="10"/>
        <v>1979.541667</v>
      </c>
      <c r="H1311" s="7">
        <v>8.95</v>
      </c>
      <c r="I1311" s="6">
        <f t="shared" si="1"/>
        <v>428.0805746</v>
      </c>
      <c r="J1311" s="6">
        <f t="shared" si="2"/>
        <v>22.49473802</v>
      </c>
      <c r="K1311" s="8">
        <f t="shared" si="11"/>
        <v>91716.24028</v>
      </c>
      <c r="L1311" s="6">
        <f t="shared" si="12"/>
        <v>59.17557442</v>
      </c>
      <c r="M1311" s="8">
        <f t="shared" si="3"/>
        <v>12678.36366</v>
      </c>
      <c r="N1311" s="29">
        <f t="shared" si="14"/>
        <v>8.827498046</v>
      </c>
      <c r="O1311" s="9"/>
      <c r="P1311" s="10">
        <f t="shared" si="15"/>
        <v>10.78433852</v>
      </c>
      <c r="Q1311" s="10"/>
      <c r="R1311" s="31">
        <f t="shared" si="16"/>
        <v>0.09482550142</v>
      </c>
      <c r="S1311" s="7">
        <f t="shared" si="4"/>
        <v>1.002229408</v>
      </c>
      <c r="T1311" s="7">
        <f t="shared" si="13"/>
        <v>9.671303104</v>
      </c>
      <c r="U1311" s="13">
        <f t="shared" si="5"/>
        <v>0.1128709018</v>
      </c>
      <c r="V1311" s="13">
        <f t="shared" si="6"/>
        <v>0.0593276236</v>
      </c>
      <c r="W1311" s="13">
        <f t="shared" si="7"/>
        <v>0.05354327817</v>
      </c>
      <c r="X1311" s="13">
        <f t="shared" si="8"/>
        <v>-0.0001662290888</v>
      </c>
      <c r="Y1311" s="14"/>
      <c r="Z1311" s="30"/>
      <c r="AA1311" s="30"/>
    </row>
    <row r="1312" ht="12.75" customHeight="1">
      <c r="A1312" s="4">
        <v>1979.08</v>
      </c>
      <c r="B1312" s="5">
        <v>107.4</v>
      </c>
      <c r="C1312" s="6">
        <v>5.45333</v>
      </c>
      <c r="D1312" s="6">
        <f t="shared" si="9"/>
        <v>10.15333</v>
      </c>
      <c r="E1312" s="5">
        <v>14.4133</v>
      </c>
      <c r="F1312" s="5">
        <v>73.8</v>
      </c>
      <c r="G1312" s="6">
        <f t="shared" si="10"/>
        <v>1979.625</v>
      </c>
      <c r="H1312" s="7">
        <v>9.03</v>
      </c>
      <c r="I1312" s="6">
        <f t="shared" si="1"/>
        <v>443.4252033</v>
      </c>
      <c r="J1312" s="6">
        <f t="shared" si="2"/>
        <v>22.51530692</v>
      </c>
      <c r="K1312" s="8">
        <f t="shared" si="11"/>
        <v>95405.8181</v>
      </c>
      <c r="L1312" s="6">
        <f t="shared" si="12"/>
        <v>59.5085706</v>
      </c>
      <c r="M1312" s="8">
        <f t="shared" si="3"/>
        <v>12803.65622</v>
      </c>
      <c r="N1312" s="29">
        <f t="shared" si="14"/>
        <v>9.127165797</v>
      </c>
      <c r="O1312" s="9"/>
      <c r="P1312" s="10">
        <f t="shared" si="15"/>
        <v>11.15633138</v>
      </c>
      <c r="Q1312" s="10"/>
      <c r="R1312" s="31">
        <f t="shared" si="16"/>
        <v>0.0907464777</v>
      </c>
      <c r="S1312" s="7">
        <f t="shared" si="4"/>
        <v>0.9881636923</v>
      </c>
      <c r="T1312" s="7">
        <f t="shared" si="13"/>
        <v>9.600926644</v>
      </c>
      <c r="U1312" s="13">
        <f t="shared" si="5"/>
        <v>0.1134078443</v>
      </c>
      <c r="V1312" s="13">
        <f t="shared" si="6"/>
        <v>0.05999113033</v>
      </c>
      <c r="W1312" s="13">
        <f t="shared" si="7"/>
        <v>0.053416714</v>
      </c>
      <c r="X1312" s="13">
        <f t="shared" si="8"/>
        <v>0.001325303419</v>
      </c>
      <c r="Y1312" s="14"/>
      <c r="Z1312" s="30"/>
      <c r="AA1312" s="30"/>
    </row>
    <row r="1313" ht="12.75" customHeight="1">
      <c r="A1313" s="4">
        <v>1979.09</v>
      </c>
      <c r="B1313" s="5">
        <v>108.6</v>
      </c>
      <c r="C1313" s="6">
        <v>5.51</v>
      </c>
      <c r="D1313" s="6">
        <f t="shared" si="9"/>
        <v>6.71</v>
      </c>
      <c r="E1313" s="5">
        <v>14.63</v>
      </c>
      <c r="F1313" s="5">
        <v>74.6</v>
      </c>
      <c r="G1313" s="6">
        <f t="shared" si="10"/>
        <v>1979.708333</v>
      </c>
      <c r="H1313" s="7">
        <v>9.33</v>
      </c>
      <c r="I1313" s="6">
        <f t="shared" si="1"/>
        <v>443.5713137</v>
      </c>
      <c r="J1313" s="6">
        <f t="shared" si="2"/>
        <v>22.50532172</v>
      </c>
      <c r="K1313" s="8">
        <f t="shared" si="11"/>
        <v>95840.76858</v>
      </c>
      <c r="L1313" s="6">
        <f t="shared" si="12"/>
        <v>59.75550938</v>
      </c>
      <c r="M1313" s="8">
        <f t="shared" si="3"/>
        <v>12911.1459</v>
      </c>
      <c r="N1313" s="29">
        <f t="shared" si="14"/>
        <v>9.112758991</v>
      </c>
      <c r="O1313" s="9"/>
      <c r="P1313" s="10">
        <f t="shared" si="15"/>
        <v>11.14441211</v>
      </c>
      <c r="Q1313" s="10"/>
      <c r="R1313" s="31">
        <f t="shared" si="16"/>
        <v>0.08878609127</v>
      </c>
      <c r="S1313" s="7">
        <f t="shared" si="4"/>
        <v>0.9476592376</v>
      </c>
      <c r="T1313" s="7">
        <f t="shared" si="13"/>
        <v>9.385546778</v>
      </c>
      <c r="U1313" s="13">
        <f t="shared" si="5"/>
        <v>0.113055526</v>
      </c>
      <c r="V1313" s="13">
        <f t="shared" si="6"/>
        <v>0.06220042691</v>
      </c>
      <c r="W1313" s="13">
        <f t="shared" si="7"/>
        <v>0.05085509912</v>
      </c>
      <c r="X1313" s="13">
        <f t="shared" si="8"/>
        <v>0.007296009198</v>
      </c>
      <c r="Y1313" s="14"/>
      <c r="Z1313" s="30"/>
      <c r="AA1313" s="30"/>
    </row>
    <row r="1314" ht="12.75" customHeight="1">
      <c r="A1314" s="4">
        <v>1979.1</v>
      </c>
      <c r="B1314" s="5">
        <v>104.5</v>
      </c>
      <c r="C1314" s="6">
        <v>5.55667</v>
      </c>
      <c r="D1314" s="6">
        <f t="shared" si="9"/>
        <v>1.45667</v>
      </c>
      <c r="E1314" s="5">
        <v>14.7067</v>
      </c>
      <c r="F1314" s="5">
        <v>75.2</v>
      </c>
      <c r="G1314" s="6">
        <f t="shared" si="10"/>
        <v>1979.791667</v>
      </c>
      <c r="H1314" s="7">
        <v>10.3</v>
      </c>
      <c r="I1314" s="6">
        <f t="shared" si="1"/>
        <v>423.4195479</v>
      </c>
      <c r="J1314" s="6">
        <f t="shared" si="2"/>
        <v>22.51485836</v>
      </c>
      <c r="K1314" s="8">
        <f t="shared" si="11"/>
        <v>91892.04476</v>
      </c>
      <c r="L1314" s="6">
        <f t="shared" si="12"/>
        <v>59.58951449</v>
      </c>
      <c r="M1314" s="8">
        <f t="shared" si="3"/>
        <v>12932.33239</v>
      </c>
      <c r="N1314" s="29">
        <f t="shared" si="14"/>
        <v>8.681843307</v>
      </c>
      <c r="O1314" s="9"/>
      <c r="P1314" s="10">
        <f t="shared" si="15"/>
        <v>10.62483829</v>
      </c>
      <c r="Q1314" s="10"/>
      <c r="R1314" s="31">
        <f t="shared" si="16"/>
        <v>0.08481528736</v>
      </c>
      <c r="S1314" s="7">
        <f t="shared" si="4"/>
        <v>0.9872029382</v>
      </c>
      <c r="T1314" s="7">
        <f t="shared" si="13"/>
        <v>8.823334944</v>
      </c>
      <c r="U1314" s="13">
        <f t="shared" si="5"/>
        <v>0.1175345006</v>
      </c>
      <c r="V1314" s="13">
        <f t="shared" si="6"/>
        <v>0.07029506667</v>
      </c>
      <c r="W1314" s="13">
        <f t="shared" si="7"/>
        <v>0.0472394339</v>
      </c>
      <c r="X1314" s="13">
        <f t="shared" si="8"/>
        <v>0.002908282326</v>
      </c>
      <c r="Y1314" s="14"/>
      <c r="Z1314" s="30"/>
      <c r="AA1314" s="30"/>
    </row>
    <row r="1315" ht="12.75" customHeight="1">
      <c r="A1315" s="4">
        <v>1979.11</v>
      </c>
      <c r="B1315" s="5">
        <v>103.7</v>
      </c>
      <c r="C1315" s="6">
        <v>5.60333</v>
      </c>
      <c r="D1315" s="6">
        <f t="shared" si="9"/>
        <v>4.80333</v>
      </c>
      <c r="E1315" s="5">
        <v>14.7833</v>
      </c>
      <c r="F1315" s="5">
        <v>75.9</v>
      </c>
      <c r="G1315" s="6">
        <f t="shared" si="10"/>
        <v>1979.875</v>
      </c>
      <c r="H1315" s="7">
        <v>10.65</v>
      </c>
      <c r="I1315" s="6">
        <f t="shared" si="1"/>
        <v>416.3028986</v>
      </c>
      <c r="J1315" s="6">
        <f t="shared" si="2"/>
        <v>22.49452768</v>
      </c>
      <c r="K1315" s="8">
        <f t="shared" si="11"/>
        <v>90754.38406</v>
      </c>
      <c r="L1315" s="6">
        <f t="shared" si="12"/>
        <v>59.34745072</v>
      </c>
      <c r="M1315" s="8">
        <f t="shared" si="3"/>
        <v>12937.79446</v>
      </c>
      <c r="N1315" s="29">
        <f t="shared" si="14"/>
        <v>8.518784303</v>
      </c>
      <c r="O1315" s="9"/>
      <c r="P1315" s="10">
        <f t="shared" si="15"/>
        <v>10.43346927</v>
      </c>
      <c r="Q1315" s="10"/>
      <c r="R1315" s="31">
        <f t="shared" si="16"/>
        <v>0.08394033969</v>
      </c>
      <c r="S1315" s="7">
        <f t="shared" si="4"/>
        <v>1.024928654</v>
      </c>
      <c r="T1315" s="7">
        <f t="shared" si="13"/>
        <v>8.630088907</v>
      </c>
      <c r="U1315" s="13">
        <f t="shared" si="5"/>
        <v>0.1166186042</v>
      </c>
      <c r="V1315" s="13">
        <f t="shared" si="6"/>
        <v>0.07414652047</v>
      </c>
      <c r="W1315" s="13">
        <f t="shared" si="7"/>
        <v>0.04247208369</v>
      </c>
      <c r="X1315" s="13">
        <f t="shared" si="8"/>
        <v>-0.00160252488</v>
      </c>
      <c r="Y1315" s="14"/>
      <c r="Z1315" s="30"/>
      <c r="AA1315" s="30"/>
    </row>
    <row r="1316" ht="12.75" customHeight="1">
      <c r="A1316" s="4">
        <v>1979.12</v>
      </c>
      <c r="B1316" s="5">
        <v>107.8</v>
      </c>
      <c r="C1316" s="6">
        <v>5.65</v>
      </c>
      <c r="D1316" s="6">
        <f t="shared" si="9"/>
        <v>9.75</v>
      </c>
      <c r="E1316" s="5">
        <v>14.86</v>
      </c>
      <c r="F1316" s="5">
        <v>76.7</v>
      </c>
      <c r="G1316" s="6">
        <f t="shared" si="10"/>
        <v>1979.958333</v>
      </c>
      <c r="H1316" s="7">
        <v>10.39</v>
      </c>
      <c r="I1316" s="6">
        <f t="shared" si="1"/>
        <v>428.2485007</v>
      </c>
      <c r="J1316" s="6">
        <f t="shared" si="2"/>
        <v>22.44530639</v>
      </c>
      <c r="K1316" s="8">
        <f t="shared" si="11"/>
        <v>93766.29341</v>
      </c>
      <c r="L1316" s="6">
        <f t="shared" si="12"/>
        <v>59.03314211</v>
      </c>
      <c r="M1316" s="8">
        <f t="shared" si="3"/>
        <v>12925.48349</v>
      </c>
      <c r="N1316" s="29">
        <f t="shared" si="14"/>
        <v>8.745204405</v>
      </c>
      <c r="O1316" s="9"/>
      <c r="P1316" s="10">
        <f t="shared" si="15"/>
        <v>10.71792863</v>
      </c>
      <c r="Q1316" s="10"/>
      <c r="R1316" s="31">
        <f t="shared" si="16"/>
        <v>0.08405555038</v>
      </c>
      <c r="S1316" s="7">
        <f t="shared" si="4"/>
        <v>0.9837664457</v>
      </c>
      <c r="T1316" s="7">
        <f t="shared" si="13"/>
        <v>8.752967516</v>
      </c>
      <c r="U1316" s="13">
        <f t="shared" si="5"/>
        <v>0.1158144713</v>
      </c>
      <c r="V1316" s="13">
        <f t="shared" si="6"/>
        <v>0.0733798127</v>
      </c>
      <c r="W1316" s="13">
        <f t="shared" si="7"/>
        <v>0.04243465864</v>
      </c>
      <c r="X1316" s="13">
        <f t="shared" si="8"/>
        <v>-0.0002319488271</v>
      </c>
      <c r="Y1316" s="14"/>
      <c r="Z1316" s="30"/>
      <c r="AA1316" s="30"/>
    </row>
    <row r="1317" ht="12.75" customHeight="1">
      <c r="A1317" s="4">
        <v>1980.01</v>
      </c>
      <c r="B1317" s="5">
        <v>110.9</v>
      </c>
      <c r="C1317" s="6">
        <v>5.7</v>
      </c>
      <c r="D1317" s="6">
        <f t="shared" si="9"/>
        <v>8.8</v>
      </c>
      <c r="E1317" s="5">
        <v>15.0033</v>
      </c>
      <c r="F1317" s="5">
        <v>77.8</v>
      </c>
      <c r="G1317" s="6">
        <f t="shared" si="10"/>
        <v>1980.041667</v>
      </c>
      <c r="H1317" s="7">
        <v>10.8</v>
      </c>
      <c r="I1317" s="6">
        <f t="shared" si="1"/>
        <v>434.3345758</v>
      </c>
      <c r="J1317" s="6">
        <f t="shared" si="2"/>
        <v>22.32377892</v>
      </c>
      <c r="K1317" s="8">
        <f t="shared" si="11"/>
        <v>95506.17934</v>
      </c>
      <c r="L1317" s="6">
        <f t="shared" si="12"/>
        <v>58.75971093</v>
      </c>
      <c r="M1317" s="8">
        <f t="shared" si="3"/>
        <v>12920.72011</v>
      </c>
      <c r="N1317" s="29">
        <f t="shared" si="14"/>
        <v>8.850934181</v>
      </c>
      <c r="O1317" s="9"/>
      <c r="P1317" s="10">
        <f t="shared" si="15"/>
        <v>10.85408188</v>
      </c>
      <c r="Q1317" s="10"/>
      <c r="R1317" s="31">
        <f t="shared" si="16"/>
        <v>0.07983469845</v>
      </c>
      <c r="S1317" s="7">
        <f t="shared" si="4"/>
        <v>0.9174015256</v>
      </c>
      <c r="T1317" s="7">
        <f t="shared" si="13"/>
        <v>8.489128143</v>
      </c>
      <c r="U1317" s="13">
        <f t="shared" si="5"/>
        <v>0.1101402082</v>
      </c>
      <c r="V1317" s="13">
        <f t="shared" si="6"/>
        <v>0.07355838056</v>
      </c>
      <c r="W1317" s="13">
        <f t="shared" si="7"/>
        <v>0.03658182765</v>
      </c>
      <c r="X1317" s="13">
        <f t="shared" si="8"/>
        <v>0.007587732805</v>
      </c>
      <c r="Y1317" s="14"/>
      <c r="Z1317" s="30"/>
      <c r="AA1317" s="30"/>
    </row>
    <row r="1318" ht="12.75" customHeight="1">
      <c r="A1318" s="4">
        <v>1980.02</v>
      </c>
      <c r="B1318" s="5">
        <v>115.3</v>
      </c>
      <c r="C1318" s="6">
        <v>5.75</v>
      </c>
      <c r="D1318" s="6">
        <f t="shared" si="9"/>
        <v>10.15</v>
      </c>
      <c r="E1318" s="5">
        <v>15.1467</v>
      </c>
      <c r="F1318" s="5">
        <v>78.9</v>
      </c>
      <c r="G1318" s="6">
        <f t="shared" si="10"/>
        <v>1980.125</v>
      </c>
      <c r="H1318" s="7">
        <v>12.41</v>
      </c>
      <c r="I1318" s="6">
        <f t="shared" si="1"/>
        <v>445.2713561</v>
      </c>
      <c r="J1318" s="6">
        <f t="shared" si="2"/>
        <v>22.20564005</v>
      </c>
      <c r="K1318" s="8">
        <f t="shared" si="11"/>
        <v>98317.97811</v>
      </c>
      <c r="L1318" s="6">
        <f t="shared" si="12"/>
        <v>58.49429011</v>
      </c>
      <c r="M1318" s="8">
        <f t="shared" si="3"/>
        <v>12915.81023</v>
      </c>
      <c r="N1318" s="29">
        <f t="shared" si="14"/>
        <v>9.054476092</v>
      </c>
      <c r="O1318" s="9"/>
      <c r="P1318" s="10">
        <f t="shared" si="15"/>
        <v>11.10925231</v>
      </c>
      <c r="Q1318" s="10"/>
      <c r="R1318" s="31">
        <f t="shared" si="16"/>
        <v>0.06213716523</v>
      </c>
      <c r="S1318" s="7">
        <f t="shared" si="4"/>
        <v>0.9912564853</v>
      </c>
      <c r="T1318" s="7">
        <f t="shared" si="13"/>
        <v>7.679362012</v>
      </c>
      <c r="U1318" s="13">
        <f t="shared" si="5"/>
        <v>0.1035778271</v>
      </c>
      <c r="V1318" s="13">
        <f t="shared" si="6"/>
        <v>0.08271517658</v>
      </c>
      <c r="W1318" s="13">
        <f t="shared" si="7"/>
        <v>0.02086265053</v>
      </c>
      <c r="X1318" s="13">
        <f t="shared" si="8"/>
        <v>0.0007851207256</v>
      </c>
      <c r="Y1318" s="14"/>
      <c r="Z1318" s="30"/>
      <c r="AA1318" s="30"/>
    </row>
    <row r="1319" ht="12.75" customHeight="1">
      <c r="A1319" s="4">
        <v>1980.03</v>
      </c>
      <c r="B1319" s="5">
        <v>104.7</v>
      </c>
      <c r="C1319" s="6">
        <v>5.8</v>
      </c>
      <c r="D1319" s="6">
        <f t="shared" si="9"/>
        <v>-4.8</v>
      </c>
      <c r="E1319" s="5">
        <v>15.29</v>
      </c>
      <c r="F1319" s="5">
        <v>80.1</v>
      </c>
      <c r="G1319" s="6">
        <f t="shared" si="10"/>
        <v>1980.208333</v>
      </c>
      <c r="H1319" s="7">
        <v>12.75</v>
      </c>
      <c r="I1319" s="6">
        <f t="shared" si="1"/>
        <v>398.2782772</v>
      </c>
      <c r="J1319" s="6">
        <f t="shared" si="2"/>
        <v>22.06317104</v>
      </c>
      <c r="K1319" s="8">
        <f t="shared" si="11"/>
        <v>88347.65944</v>
      </c>
      <c r="L1319" s="6">
        <f t="shared" si="12"/>
        <v>58.16308365</v>
      </c>
      <c r="M1319" s="8">
        <f t="shared" si="3"/>
        <v>12901.96478</v>
      </c>
      <c r="N1319" s="29">
        <f t="shared" si="14"/>
        <v>8.081150901</v>
      </c>
      <c r="O1319" s="9"/>
      <c r="P1319" s="10">
        <f t="shared" si="15"/>
        <v>9.924835697</v>
      </c>
      <c r="Q1319" s="10"/>
      <c r="R1319" s="31">
        <f t="shared" si="16"/>
        <v>0.07309897274</v>
      </c>
      <c r="S1319" s="7">
        <f t="shared" si="4"/>
        <v>1.086244886</v>
      </c>
      <c r="T1319" s="7">
        <f t="shared" si="13"/>
        <v>7.498176687</v>
      </c>
      <c r="U1319" s="13">
        <f t="shared" si="5"/>
        <v>0.1178175713</v>
      </c>
      <c r="V1319" s="13">
        <f t="shared" si="6"/>
        <v>0.08461038335</v>
      </c>
      <c r="W1319" s="13">
        <f t="shared" si="7"/>
        <v>0.03320718798</v>
      </c>
      <c r="X1319" s="13">
        <f t="shared" si="8"/>
        <v>-0.008840001486</v>
      </c>
      <c r="Y1319" s="14"/>
      <c r="Z1319" s="30"/>
      <c r="AA1319" s="30"/>
    </row>
    <row r="1320" ht="12.75" customHeight="1">
      <c r="A1320" s="4">
        <v>1980.04</v>
      </c>
      <c r="B1320" s="5">
        <v>103.0</v>
      </c>
      <c r="C1320" s="6">
        <v>5.84667</v>
      </c>
      <c r="D1320" s="6">
        <f t="shared" si="9"/>
        <v>4.14667</v>
      </c>
      <c r="E1320" s="5">
        <v>15.1733</v>
      </c>
      <c r="F1320" s="5">
        <v>81.0</v>
      </c>
      <c r="G1320" s="6">
        <f t="shared" si="10"/>
        <v>1980.291667</v>
      </c>
      <c r="H1320" s="7">
        <v>11.47</v>
      </c>
      <c r="I1320" s="6">
        <f t="shared" si="1"/>
        <v>387.4580247</v>
      </c>
      <c r="J1320" s="6">
        <f t="shared" si="2"/>
        <v>21.99358456</v>
      </c>
      <c r="K1320" s="8">
        <f t="shared" si="11"/>
        <v>86354.02697</v>
      </c>
      <c r="L1320" s="6">
        <f t="shared" si="12"/>
        <v>57.07783346</v>
      </c>
      <c r="M1320" s="8">
        <f t="shared" si="3"/>
        <v>12721.12192</v>
      </c>
      <c r="N1320" s="29">
        <f t="shared" si="14"/>
        <v>7.844024505</v>
      </c>
      <c r="O1320" s="9"/>
      <c r="P1320" s="10">
        <f t="shared" si="15"/>
        <v>9.644448048</v>
      </c>
      <c r="Q1320" s="10"/>
      <c r="R1320" s="31">
        <f t="shared" si="16"/>
        <v>0.09000066929</v>
      </c>
      <c r="S1320" s="7">
        <f t="shared" si="4"/>
        <v>1.089904557</v>
      </c>
      <c r="T1320" s="7">
        <f t="shared" si="13"/>
        <v>8.054357679</v>
      </c>
      <c r="U1320" s="13">
        <f t="shared" si="5"/>
        <v>0.120420427</v>
      </c>
      <c r="V1320" s="13">
        <f t="shared" si="6"/>
        <v>0.07605714949</v>
      </c>
      <c r="W1320" s="13">
        <f t="shared" si="7"/>
        <v>0.04436327749</v>
      </c>
      <c r="X1320" s="13">
        <f t="shared" si="8"/>
        <v>-0.00765303547</v>
      </c>
      <c r="Y1320" s="14"/>
      <c r="Z1320" s="30"/>
      <c r="AA1320" s="30"/>
    </row>
    <row r="1321" ht="12.75" customHeight="1">
      <c r="A1321" s="4">
        <v>1980.05</v>
      </c>
      <c r="B1321" s="5">
        <v>107.7</v>
      </c>
      <c r="C1321" s="6">
        <v>5.89333</v>
      </c>
      <c r="D1321" s="6">
        <f t="shared" si="9"/>
        <v>10.59333</v>
      </c>
      <c r="E1321" s="5">
        <v>15.0567</v>
      </c>
      <c r="F1321" s="5">
        <v>81.8</v>
      </c>
      <c r="G1321" s="6">
        <f t="shared" si="10"/>
        <v>1980.375</v>
      </c>
      <c r="H1321" s="7">
        <v>10.18</v>
      </c>
      <c r="I1321" s="6">
        <f t="shared" si="1"/>
        <v>401.1759169</v>
      </c>
      <c r="J1321" s="6">
        <f t="shared" si="2"/>
        <v>21.95229402</v>
      </c>
      <c r="K1321" s="8">
        <f t="shared" si="11"/>
        <v>89819.09302</v>
      </c>
      <c r="L1321" s="6">
        <f t="shared" si="12"/>
        <v>56.08528716</v>
      </c>
      <c r="M1321" s="8">
        <f t="shared" si="3"/>
        <v>12556.90936</v>
      </c>
      <c r="N1321" s="29">
        <f t="shared" si="14"/>
        <v>8.104225807</v>
      </c>
      <c r="O1321" s="9"/>
      <c r="P1321" s="10">
        <f t="shared" si="15"/>
        <v>9.974412484</v>
      </c>
      <c r="Q1321" s="10"/>
      <c r="R1321" s="31">
        <f t="shared" si="16"/>
        <v>0.09958705186</v>
      </c>
      <c r="S1321" s="7">
        <f t="shared" si="4"/>
        <v>1.03381531</v>
      </c>
      <c r="T1321" s="7">
        <f t="shared" si="13"/>
        <v>8.692628026</v>
      </c>
      <c r="U1321" s="13">
        <f t="shared" si="5"/>
        <v>0.1199888262</v>
      </c>
      <c r="V1321" s="13">
        <f t="shared" si="6"/>
        <v>0.06862357703</v>
      </c>
      <c r="W1321" s="13">
        <f t="shared" si="7"/>
        <v>0.05136524922</v>
      </c>
      <c r="X1321" s="13">
        <f t="shared" si="8"/>
        <v>-0.000755104789</v>
      </c>
      <c r="Y1321" s="14"/>
      <c r="Z1321" s="30"/>
      <c r="AA1321" s="30"/>
    </row>
    <row r="1322" ht="12.75" customHeight="1">
      <c r="A1322" s="4">
        <v>1980.06</v>
      </c>
      <c r="B1322" s="5">
        <v>114.6</v>
      </c>
      <c r="C1322" s="6">
        <v>5.94</v>
      </c>
      <c r="D1322" s="6">
        <f t="shared" si="9"/>
        <v>12.84</v>
      </c>
      <c r="E1322" s="5">
        <v>14.94</v>
      </c>
      <c r="F1322" s="5">
        <v>82.7</v>
      </c>
      <c r="G1322" s="6">
        <f t="shared" si="10"/>
        <v>1980.458333</v>
      </c>
      <c r="H1322" s="7">
        <v>9.78</v>
      </c>
      <c r="I1322" s="6">
        <f t="shared" si="1"/>
        <v>422.2324063</v>
      </c>
      <c r="J1322" s="6">
        <f t="shared" si="2"/>
        <v>21.88534462</v>
      </c>
      <c r="K1322" s="8">
        <f t="shared" si="11"/>
        <v>94941.74582</v>
      </c>
      <c r="L1322" s="6">
        <f t="shared" si="12"/>
        <v>55.04495768</v>
      </c>
      <c r="M1322" s="8">
        <f t="shared" si="3"/>
        <v>12377.22236</v>
      </c>
      <c r="N1322" s="29">
        <f t="shared" si="14"/>
        <v>8.512077962</v>
      </c>
      <c r="O1322" s="9"/>
      <c r="P1322" s="10">
        <f t="shared" si="15"/>
        <v>10.48490463</v>
      </c>
      <c r="Q1322" s="10"/>
      <c r="R1322" s="31">
        <f t="shared" si="16"/>
        <v>0.09829741884</v>
      </c>
      <c r="S1322" s="7">
        <f t="shared" si="4"/>
        <v>0.9789613832</v>
      </c>
      <c r="T1322" s="7">
        <f t="shared" si="13"/>
        <v>8.888773698</v>
      </c>
      <c r="U1322" s="13">
        <f t="shared" si="5"/>
        <v>0.116674413</v>
      </c>
      <c r="V1322" s="13">
        <f t="shared" si="6"/>
        <v>0.06840828452</v>
      </c>
      <c r="W1322" s="13">
        <f t="shared" si="7"/>
        <v>0.04826612844</v>
      </c>
      <c r="X1322" s="13">
        <f t="shared" si="8"/>
        <v>0.00290113889</v>
      </c>
      <c r="Y1322" s="14"/>
      <c r="Z1322" s="30"/>
      <c r="AA1322" s="30"/>
    </row>
    <row r="1323" ht="12.75" customHeight="1">
      <c r="A1323" s="4">
        <v>1980.07</v>
      </c>
      <c r="B1323" s="5">
        <v>119.8</v>
      </c>
      <c r="C1323" s="6">
        <v>5.98333</v>
      </c>
      <c r="D1323" s="6">
        <f t="shared" si="9"/>
        <v>11.18333</v>
      </c>
      <c r="E1323" s="5">
        <v>14.84</v>
      </c>
      <c r="F1323" s="5">
        <v>82.7</v>
      </c>
      <c r="G1323" s="6">
        <f t="shared" si="10"/>
        <v>1980.541667</v>
      </c>
      <c r="H1323" s="7">
        <v>10.25</v>
      </c>
      <c r="I1323" s="6">
        <f t="shared" si="1"/>
        <v>441.3912938</v>
      </c>
      <c r="J1323" s="6">
        <f t="shared" si="2"/>
        <v>22.04498973</v>
      </c>
      <c r="K1323" s="8">
        <f t="shared" si="11"/>
        <v>99662.82838</v>
      </c>
      <c r="L1323" s="6">
        <f t="shared" si="12"/>
        <v>54.67651753</v>
      </c>
      <c r="M1323" s="8">
        <f t="shared" si="3"/>
        <v>12345.54569</v>
      </c>
      <c r="N1323" s="29">
        <f t="shared" si="14"/>
        <v>8.880865527</v>
      </c>
      <c r="O1323" s="9"/>
      <c r="P1323" s="10">
        <f t="shared" si="15"/>
        <v>10.94693073</v>
      </c>
      <c r="Q1323" s="10"/>
      <c r="R1323" s="31">
        <f t="shared" si="16"/>
        <v>0.08816451155</v>
      </c>
      <c r="S1323" s="7">
        <f t="shared" si="4"/>
        <v>0.9575653123</v>
      </c>
      <c r="T1323" s="7">
        <f t="shared" si="13"/>
        <v>8.701766194</v>
      </c>
      <c r="U1323" s="13">
        <f t="shared" si="5"/>
        <v>0.1110316674</v>
      </c>
      <c r="V1323" s="13">
        <f t="shared" si="6"/>
        <v>0.07109632045</v>
      </c>
      <c r="W1323" s="13">
        <f t="shared" si="7"/>
        <v>0.03993534698</v>
      </c>
      <c r="X1323" s="13">
        <f t="shared" si="8"/>
        <v>0.003188378519</v>
      </c>
      <c r="Y1323" s="14"/>
      <c r="Z1323" s="30"/>
      <c r="AA1323" s="30"/>
    </row>
    <row r="1324" ht="12.75" customHeight="1">
      <c r="A1324" s="4">
        <v>1980.08</v>
      </c>
      <c r="B1324" s="5">
        <v>123.5</v>
      </c>
      <c r="C1324" s="6">
        <v>6.02667</v>
      </c>
      <c r="D1324" s="6">
        <f t="shared" si="9"/>
        <v>9.72667</v>
      </c>
      <c r="E1324" s="5">
        <v>14.74</v>
      </c>
      <c r="F1324" s="5">
        <v>83.3</v>
      </c>
      <c r="G1324" s="6">
        <f t="shared" si="10"/>
        <v>1980.625</v>
      </c>
      <c r="H1324" s="7">
        <v>11.1</v>
      </c>
      <c r="I1324" s="6">
        <f t="shared" si="1"/>
        <v>451.7460984</v>
      </c>
      <c r="J1324" s="6">
        <f t="shared" si="2"/>
        <v>22.04473408</v>
      </c>
      <c r="K1324" s="8">
        <f t="shared" si="11"/>
        <v>102415.6598</v>
      </c>
      <c r="L1324" s="6">
        <f t="shared" si="12"/>
        <v>53.91690276</v>
      </c>
      <c r="M1324" s="8">
        <f t="shared" si="3"/>
        <v>12223.53705</v>
      </c>
      <c r="N1324" s="29">
        <f t="shared" si="14"/>
        <v>9.071005982</v>
      </c>
      <c r="O1324" s="9"/>
      <c r="P1324" s="10">
        <f t="shared" si="15"/>
        <v>11.18854526</v>
      </c>
      <c r="Q1324" s="10"/>
      <c r="R1324" s="31">
        <f t="shared" si="16"/>
        <v>0.07808383788</v>
      </c>
      <c r="S1324" s="7">
        <f t="shared" si="4"/>
        <v>0.9850671523</v>
      </c>
      <c r="T1324" s="7">
        <f t="shared" si="13"/>
        <v>8.272491388</v>
      </c>
      <c r="U1324" s="13">
        <f t="shared" si="5"/>
        <v>0.09796918599</v>
      </c>
      <c r="V1324" s="13">
        <f t="shared" si="6"/>
        <v>0.07430386747</v>
      </c>
      <c r="W1324" s="13">
        <f t="shared" si="7"/>
        <v>0.02366531852</v>
      </c>
      <c r="X1324" s="13">
        <f t="shared" si="8"/>
        <v>0.001313874354</v>
      </c>
      <c r="Y1324" s="14"/>
      <c r="Z1324" s="30"/>
      <c r="AA1324" s="30"/>
    </row>
    <row r="1325" ht="12.75" customHeight="1">
      <c r="A1325" s="4">
        <v>1980.09</v>
      </c>
      <c r="B1325" s="5">
        <v>126.5</v>
      </c>
      <c r="C1325" s="6">
        <v>6.07</v>
      </c>
      <c r="D1325" s="6">
        <f t="shared" si="9"/>
        <v>9.07</v>
      </c>
      <c r="E1325" s="5">
        <v>14.64</v>
      </c>
      <c r="F1325" s="5">
        <v>84.0</v>
      </c>
      <c r="G1325" s="6">
        <f t="shared" si="10"/>
        <v>1980.708333</v>
      </c>
      <c r="H1325" s="7">
        <v>11.51</v>
      </c>
      <c r="I1325" s="6">
        <f t="shared" si="1"/>
        <v>458.8636905</v>
      </c>
      <c r="J1325" s="6">
        <f t="shared" si="2"/>
        <v>22.01820238</v>
      </c>
      <c r="K1325" s="8">
        <f t="shared" si="11"/>
        <v>104445.274</v>
      </c>
      <c r="L1325" s="6">
        <f t="shared" si="12"/>
        <v>53.10485714</v>
      </c>
      <c r="M1325" s="8">
        <f t="shared" si="3"/>
        <v>12087.57953</v>
      </c>
      <c r="N1325" s="29">
        <f t="shared" si="14"/>
        <v>9.196040132</v>
      </c>
      <c r="O1325" s="9"/>
      <c r="P1325" s="10">
        <f t="shared" si="15"/>
        <v>11.34981273</v>
      </c>
      <c r="Q1325" s="10"/>
      <c r="R1325" s="31">
        <f t="shared" si="16"/>
        <v>0.07283595963</v>
      </c>
      <c r="S1325" s="7">
        <f t="shared" si="4"/>
        <v>0.9955721988</v>
      </c>
      <c r="T1325" s="7">
        <f t="shared" si="13"/>
        <v>8.081051538</v>
      </c>
      <c r="U1325" s="13">
        <f t="shared" si="5"/>
        <v>0.09005772323</v>
      </c>
      <c r="V1325" s="13">
        <f t="shared" si="6"/>
        <v>0.07572013613</v>
      </c>
      <c r="W1325" s="13">
        <f t="shared" si="7"/>
        <v>0.0143375871</v>
      </c>
      <c r="X1325" s="13">
        <f t="shared" si="8"/>
        <v>0.002295912376</v>
      </c>
      <c r="Y1325" s="14"/>
      <c r="Z1325" s="30"/>
      <c r="AA1325" s="30"/>
    </row>
    <row r="1326" ht="12.75" customHeight="1">
      <c r="A1326" s="4">
        <v>1980.1</v>
      </c>
      <c r="B1326" s="5">
        <v>130.2</v>
      </c>
      <c r="C1326" s="6">
        <v>6.1</v>
      </c>
      <c r="D1326" s="6">
        <f t="shared" si="9"/>
        <v>9.8</v>
      </c>
      <c r="E1326" s="5">
        <v>14.7</v>
      </c>
      <c r="F1326" s="5">
        <v>84.8</v>
      </c>
      <c r="G1326" s="6">
        <f t="shared" si="10"/>
        <v>1980.791667</v>
      </c>
      <c r="H1326" s="7">
        <v>11.75</v>
      </c>
      <c r="I1326" s="6">
        <f t="shared" si="1"/>
        <v>467.8294811</v>
      </c>
      <c r="J1326" s="6">
        <f t="shared" si="2"/>
        <v>21.9182783</v>
      </c>
      <c r="K1326" s="8">
        <f t="shared" si="11"/>
        <v>106901.7904</v>
      </c>
      <c r="L1326" s="6">
        <f t="shared" si="12"/>
        <v>52.81945755</v>
      </c>
      <c r="M1326" s="8">
        <f t="shared" si="3"/>
        <v>12069.55698</v>
      </c>
      <c r="N1326" s="29">
        <f t="shared" si="14"/>
        <v>9.357841047</v>
      </c>
      <c r="O1326" s="9"/>
      <c r="P1326" s="10">
        <f t="shared" si="15"/>
        <v>11.55616311</v>
      </c>
      <c r="Q1326" s="10"/>
      <c r="R1326" s="31">
        <f t="shared" si="16"/>
        <v>0.06902959269</v>
      </c>
      <c r="S1326" s="7">
        <f t="shared" si="4"/>
        <v>0.9574436159</v>
      </c>
      <c r="T1326" s="7">
        <f t="shared" si="13"/>
        <v>7.969371472</v>
      </c>
      <c r="U1326" s="13">
        <f t="shared" si="5"/>
        <v>0.08433237715</v>
      </c>
      <c r="V1326" s="13">
        <f t="shared" si="6"/>
        <v>0.07856389878</v>
      </c>
      <c r="W1326" s="13">
        <f t="shared" si="7"/>
        <v>0.005768478368</v>
      </c>
      <c r="X1326" s="13">
        <f t="shared" si="8"/>
        <v>0.007276009921</v>
      </c>
      <c r="Y1326" s="14"/>
      <c r="Z1326" s="30"/>
      <c r="AA1326" s="30"/>
    </row>
    <row r="1327" ht="12.75" customHeight="1">
      <c r="A1327" s="4">
        <v>1980.11</v>
      </c>
      <c r="B1327" s="5">
        <v>135.7</v>
      </c>
      <c r="C1327" s="6">
        <v>6.13</v>
      </c>
      <c r="D1327" s="6">
        <f t="shared" si="9"/>
        <v>11.63</v>
      </c>
      <c r="E1327" s="5">
        <v>14.76</v>
      </c>
      <c r="F1327" s="5">
        <v>85.5</v>
      </c>
      <c r="G1327" s="6">
        <f t="shared" si="10"/>
        <v>1980.875</v>
      </c>
      <c r="H1327" s="7">
        <v>12.68</v>
      </c>
      <c r="I1327" s="6">
        <f t="shared" si="1"/>
        <v>483.599883</v>
      </c>
      <c r="J1327" s="6">
        <f t="shared" si="2"/>
        <v>21.84574269</v>
      </c>
      <c r="K1327" s="8">
        <f t="shared" si="11"/>
        <v>110921.4101</v>
      </c>
      <c r="L1327" s="6">
        <f t="shared" si="12"/>
        <v>52.60084211</v>
      </c>
      <c r="M1327" s="8">
        <f t="shared" si="3"/>
        <v>12064.84903</v>
      </c>
      <c r="N1327" s="29">
        <f t="shared" si="14"/>
        <v>9.654043663</v>
      </c>
      <c r="O1327" s="9"/>
      <c r="P1327" s="10">
        <f t="shared" si="15"/>
        <v>11.92756774</v>
      </c>
      <c r="Q1327" s="10"/>
      <c r="R1327" s="31">
        <f t="shared" si="16"/>
        <v>0.05679183757</v>
      </c>
      <c r="S1327" s="7">
        <f t="shared" si="4"/>
        <v>1.00161721</v>
      </c>
      <c r="T1327" s="7">
        <f t="shared" si="13"/>
        <v>7.56775417</v>
      </c>
      <c r="U1327" s="13">
        <f t="shared" si="5"/>
        <v>0.08327766482</v>
      </c>
      <c r="V1327" s="13">
        <f t="shared" si="6"/>
        <v>0.08706099173</v>
      </c>
      <c r="W1327" s="13">
        <f t="shared" si="7"/>
        <v>-0.003783326902</v>
      </c>
      <c r="X1327" s="13">
        <f t="shared" si="8"/>
        <v>0.002612517374</v>
      </c>
      <c r="Y1327" s="14"/>
      <c r="Z1327" s="30"/>
      <c r="AA1327" s="30"/>
    </row>
    <row r="1328" ht="12.75" customHeight="1">
      <c r="A1328" s="4">
        <v>1980.12</v>
      </c>
      <c r="B1328" s="5">
        <v>133.5</v>
      </c>
      <c r="C1328" s="6">
        <v>6.16</v>
      </c>
      <c r="D1328" s="6">
        <f t="shared" si="9"/>
        <v>3.96</v>
      </c>
      <c r="E1328" s="5">
        <v>14.82</v>
      </c>
      <c r="F1328" s="5">
        <v>86.3</v>
      </c>
      <c r="G1328" s="6">
        <f t="shared" si="10"/>
        <v>1980.958333</v>
      </c>
      <c r="H1328" s="7">
        <v>12.84</v>
      </c>
      <c r="I1328" s="6">
        <f t="shared" si="1"/>
        <v>471.3493627</v>
      </c>
      <c r="J1328" s="6">
        <f t="shared" si="2"/>
        <v>21.74915411</v>
      </c>
      <c r="K1328" s="8">
        <f t="shared" si="11"/>
        <v>108527.2661</v>
      </c>
      <c r="L1328" s="6">
        <f t="shared" si="12"/>
        <v>52.32507532</v>
      </c>
      <c r="M1328" s="8">
        <f t="shared" si="3"/>
        <v>12047.74594</v>
      </c>
      <c r="N1328" s="29">
        <f t="shared" si="14"/>
        <v>9.389902085</v>
      </c>
      <c r="O1328" s="9"/>
      <c r="P1328" s="10">
        <f t="shared" si="15"/>
        <v>11.60800697</v>
      </c>
      <c r="Q1328" s="10"/>
      <c r="R1328" s="31">
        <f t="shared" si="16"/>
        <v>0.05856753108</v>
      </c>
      <c r="S1328" s="7">
        <f t="shared" si="4"/>
        <v>1.025964082</v>
      </c>
      <c r="T1328" s="7">
        <f t="shared" si="13"/>
        <v>7.509726371</v>
      </c>
      <c r="U1328" s="13">
        <f t="shared" si="5"/>
        <v>0.09052566095</v>
      </c>
      <c r="V1328" s="13">
        <f t="shared" si="6"/>
        <v>0.09091647924</v>
      </c>
      <c r="W1328" s="13">
        <f t="shared" si="7"/>
        <v>-0.0003908182873</v>
      </c>
      <c r="X1328" s="13">
        <f t="shared" si="8"/>
        <v>-0.00195788984</v>
      </c>
      <c r="Y1328" s="14"/>
      <c r="Z1328" s="30"/>
      <c r="AA1328" s="30"/>
    </row>
    <row r="1329" ht="12.75" customHeight="1">
      <c r="A1329" s="4">
        <v>1981.01</v>
      </c>
      <c r="B1329" s="5">
        <v>133.0</v>
      </c>
      <c r="C1329" s="6">
        <v>6.2</v>
      </c>
      <c r="D1329" s="6">
        <f t="shared" si="9"/>
        <v>5.7</v>
      </c>
      <c r="E1329" s="5">
        <v>14.74</v>
      </c>
      <c r="F1329" s="5">
        <v>87.0</v>
      </c>
      <c r="G1329" s="6">
        <f t="shared" si="10"/>
        <v>1981.041667</v>
      </c>
      <c r="H1329" s="7">
        <v>12.57</v>
      </c>
      <c r="I1329" s="6">
        <f t="shared" si="1"/>
        <v>465.8057471</v>
      </c>
      <c r="J1329" s="6">
        <f t="shared" si="2"/>
        <v>21.71425287</v>
      </c>
      <c r="K1329" s="8">
        <f t="shared" si="11"/>
        <v>107667.4982</v>
      </c>
      <c r="L1329" s="6">
        <f t="shared" si="12"/>
        <v>51.62388506</v>
      </c>
      <c r="M1329" s="8">
        <f t="shared" si="3"/>
        <v>11932.47311</v>
      </c>
      <c r="N1329" s="29">
        <f t="shared" si="14"/>
        <v>9.259404531</v>
      </c>
      <c r="O1329" s="9"/>
      <c r="P1329" s="10">
        <f t="shared" si="15"/>
        <v>11.45420928</v>
      </c>
      <c r="Q1329" s="10"/>
      <c r="R1329" s="31">
        <f t="shared" si="16"/>
        <v>0.06364166622</v>
      </c>
      <c r="S1329" s="7">
        <f t="shared" si="4"/>
        <v>0.9762689679</v>
      </c>
      <c r="T1329" s="7">
        <f t="shared" si="13"/>
        <v>7.642717605</v>
      </c>
      <c r="U1329" s="13">
        <f t="shared" si="5"/>
        <v>0.08999376528</v>
      </c>
      <c r="V1329" s="13">
        <f t="shared" si="6"/>
        <v>0.08901113154</v>
      </c>
      <c r="W1329" s="13">
        <f t="shared" si="7"/>
        <v>0.0009826337432</v>
      </c>
      <c r="X1329" s="13">
        <f t="shared" si="8"/>
        <v>0.004710444618</v>
      </c>
      <c r="Y1329" s="14"/>
      <c r="Z1329" s="30"/>
      <c r="AA1329" s="30"/>
    </row>
    <row r="1330" ht="12.75" customHeight="1">
      <c r="A1330" s="4">
        <v>1981.02</v>
      </c>
      <c r="B1330" s="5">
        <v>128.4</v>
      </c>
      <c r="C1330" s="6">
        <v>6.24</v>
      </c>
      <c r="D1330" s="6">
        <f t="shared" si="9"/>
        <v>1.64</v>
      </c>
      <c r="E1330" s="5">
        <v>14.66</v>
      </c>
      <c r="F1330" s="5">
        <v>87.9</v>
      </c>
      <c r="G1330" s="6">
        <f t="shared" si="10"/>
        <v>1981.125</v>
      </c>
      <c r="H1330" s="7">
        <v>13.19</v>
      </c>
      <c r="I1330" s="6">
        <f t="shared" si="1"/>
        <v>445.090785</v>
      </c>
      <c r="J1330" s="6">
        <f t="shared" si="2"/>
        <v>21.6305802</v>
      </c>
      <c r="K1330" s="8">
        <f t="shared" si="11"/>
        <v>103296.0358</v>
      </c>
      <c r="L1330" s="6">
        <f t="shared" si="12"/>
        <v>50.81799772</v>
      </c>
      <c r="M1330" s="8">
        <f t="shared" si="3"/>
        <v>11793.76858</v>
      </c>
      <c r="N1330" s="29">
        <f t="shared" si="14"/>
        <v>8.829899354</v>
      </c>
      <c r="O1330" s="9"/>
      <c r="P1330" s="10">
        <f t="shared" si="15"/>
        <v>10.93206915</v>
      </c>
      <c r="Q1330" s="10"/>
      <c r="R1330" s="31">
        <f t="shared" si="16"/>
        <v>0.06353679324</v>
      </c>
      <c r="S1330" s="7">
        <f t="shared" si="4"/>
        <v>1.014864233</v>
      </c>
      <c r="T1330" s="7">
        <f t="shared" si="13"/>
        <v>7.384951974</v>
      </c>
      <c r="U1330" s="13">
        <f t="shared" si="5"/>
        <v>0.1064422441</v>
      </c>
      <c r="V1330" s="13">
        <f t="shared" si="6"/>
        <v>0.09510488204</v>
      </c>
      <c r="W1330" s="13">
        <f t="shared" si="7"/>
        <v>0.01133736207</v>
      </c>
      <c r="X1330" s="13">
        <f t="shared" si="8"/>
        <v>-0.002591816075</v>
      </c>
      <c r="Y1330" s="14"/>
      <c r="Z1330" s="30"/>
      <c r="AA1330" s="30"/>
    </row>
    <row r="1331" ht="12.75" customHeight="1">
      <c r="A1331" s="4">
        <v>1981.03</v>
      </c>
      <c r="B1331" s="5">
        <v>133.2</v>
      </c>
      <c r="C1331" s="6">
        <v>6.28</v>
      </c>
      <c r="D1331" s="6">
        <f t="shared" si="9"/>
        <v>11.08</v>
      </c>
      <c r="E1331" s="5">
        <v>14.58</v>
      </c>
      <c r="F1331" s="5">
        <v>88.5</v>
      </c>
      <c r="G1331" s="6">
        <f t="shared" si="10"/>
        <v>1981.208333</v>
      </c>
      <c r="H1331" s="7">
        <v>13.12</v>
      </c>
      <c r="I1331" s="6">
        <f t="shared" si="1"/>
        <v>458.599322</v>
      </c>
      <c r="J1331" s="6">
        <f t="shared" si="2"/>
        <v>21.62164972</v>
      </c>
      <c r="K1331" s="8">
        <f t="shared" si="11"/>
        <v>106849.238</v>
      </c>
      <c r="L1331" s="6">
        <f t="shared" si="12"/>
        <v>50.1980339</v>
      </c>
      <c r="M1331" s="8">
        <f t="shared" si="3"/>
        <v>11695.65984</v>
      </c>
      <c r="N1331" s="29">
        <f t="shared" si="14"/>
        <v>9.081096884</v>
      </c>
      <c r="O1331" s="9"/>
      <c r="P1331" s="10">
        <f t="shared" si="15"/>
        <v>11.25140377</v>
      </c>
      <c r="Q1331" s="10"/>
      <c r="R1331" s="31">
        <f t="shared" si="16"/>
        <v>0.0615694735</v>
      </c>
      <c r="S1331" s="7">
        <f t="shared" si="4"/>
        <v>0.9806212425</v>
      </c>
      <c r="T1331" s="7">
        <f t="shared" si="13"/>
        <v>7.443911937</v>
      </c>
      <c r="U1331" s="13">
        <f t="shared" si="5"/>
        <v>0.1058547409</v>
      </c>
      <c r="V1331" s="13">
        <f t="shared" si="6"/>
        <v>0.0928478303</v>
      </c>
      <c r="W1331" s="13">
        <f t="shared" si="7"/>
        <v>0.01300691056</v>
      </c>
      <c r="X1331" s="13">
        <f t="shared" si="8"/>
        <v>0.003108292285</v>
      </c>
      <c r="Y1331" s="14"/>
      <c r="Z1331" s="30"/>
      <c r="AA1331" s="30"/>
    </row>
    <row r="1332" ht="12.75" customHeight="1">
      <c r="A1332" s="4">
        <v>1981.04</v>
      </c>
      <c r="B1332" s="5">
        <v>134.4</v>
      </c>
      <c r="C1332" s="6">
        <v>6.31667</v>
      </c>
      <c r="D1332" s="6">
        <f t="shared" si="9"/>
        <v>7.51667</v>
      </c>
      <c r="E1332" s="5">
        <v>14.7233</v>
      </c>
      <c r="F1332" s="5">
        <v>89.1</v>
      </c>
      <c r="G1332" s="6">
        <f t="shared" si="10"/>
        <v>1981.291667</v>
      </c>
      <c r="H1332" s="7">
        <v>13.68</v>
      </c>
      <c r="I1332" s="6">
        <f t="shared" si="1"/>
        <v>459.6148148</v>
      </c>
      <c r="J1332" s="6">
        <f t="shared" si="2"/>
        <v>21.60145173</v>
      </c>
      <c r="K1332" s="8">
        <f t="shared" si="11"/>
        <v>107505.249</v>
      </c>
      <c r="L1332" s="6">
        <f t="shared" si="12"/>
        <v>50.35005062</v>
      </c>
      <c r="M1332" s="8">
        <f t="shared" si="3"/>
        <v>11777.02405</v>
      </c>
      <c r="N1332" s="29">
        <f t="shared" si="14"/>
        <v>9.085561231</v>
      </c>
      <c r="O1332" s="9"/>
      <c r="P1332" s="10">
        <f t="shared" si="15"/>
        <v>11.2653111</v>
      </c>
      <c r="Q1332" s="10"/>
      <c r="R1332" s="31">
        <f t="shared" si="16"/>
        <v>0.05637666153</v>
      </c>
      <c r="S1332" s="7">
        <f t="shared" si="4"/>
        <v>0.9890312954</v>
      </c>
      <c r="T1332" s="7">
        <f t="shared" si="13"/>
        <v>7.250502226</v>
      </c>
      <c r="U1332" s="13">
        <f t="shared" si="5"/>
        <v>0.1074859856</v>
      </c>
      <c r="V1332" s="13">
        <f t="shared" si="6"/>
        <v>0.09682329568</v>
      </c>
      <c r="W1332" s="13">
        <f t="shared" si="7"/>
        <v>0.01066268989</v>
      </c>
      <c r="X1332" s="13">
        <f t="shared" si="8"/>
        <v>0.001568770291</v>
      </c>
      <c r="Y1332" s="14"/>
      <c r="Z1332" s="30"/>
      <c r="AA1332" s="30"/>
    </row>
    <row r="1333" ht="12.75" customHeight="1">
      <c r="A1333" s="4">
        <v>1981.05</v>
      </c>
      <c r="B1333" s="5">
        <v>131.7</v>
      </c>
      <c r="C1333" s="6">
        <v>6.35333</v>
      </c>
      <c r="D1333" s="6">
        <f t="shared" si="9"/>
        <v>3.65333</v>
      </c>
      <c r="E1333" s="5">
        <v>14.8667</v>
      </c>
      <c r="F1333" s="5">
        <v>89.8</v>
      </c>
      <c r="G1333" s="6">
        <f t="shared" si="10"/>
        <v>1981.375</v>
      </c>
      <c r="H1333" s="7">
        <v>14.1</v>
      </c>
      <c r="I1333" s="6">
        <f t="shared" si="1"/>
        <v>446.8707127</v>
      </c>
      <c r="J1333" s="6">
        <f t="shared" si="2"/>
        <v>21.55745714</v>
      </c>
      <c r="K1333" s="8">
        <f t="shared" si="11"/>
        <v>104944.5623</v>
      </c>
      <c r="L1333" s="6">
        <f t="shared" si="12"/>
        <v>50.44413686</v>
      </c>
      <c r="M1333" s="8">
        <f t="shared" si="3"/>
        <v>11846.46412</v>
      </c>
      <c r="N1333" s="29">
        <f t="shared" si="14"/>
        <v>8.818483467</v>
      </c>
      <c r="O1333" s="9"/>
      <c r="P1333" s="10">
        <f t="shared" si="15"/>
        <v>10.94324379</v>
      </c>
      <c r="Q1333" s="10"/>
      <c r="R1333" s="31">
        <f t="shared" si="16"/>
        <v>0.05581888285</v>
      </c>
      <c r="S1333" s="7">
        <f t="shared" si="4"/>
        <v>1.046130211</v>
      </c>
      <c r="T1333" s="7">
        <f t="shared" si="13"/>
        <v>7.115075151</v>
      </c>
      <c r="U1333" s="13">
        <f t="shared" si="5"/>
        <v>0.1096327145</v>
      </c>
      <c r="V1333" s="13">
        <f t="shared" si="6"/>
        <v>0.09907923773</v>
      </c>
      <c r="W1333" s="13">
        <f t="shared" si="7"/>
        <v>0.01055347677</v>
      </c>
      <c r="X1333" s="13">
        <f t="shared" si="8"/>
        <v>-0.005243548165</v>
      </c>
      <c r="Y1333" s="14"/>
      <c r="Z1333" s="30"/>
      <c r="AA1333" s="30"/>
    </row>
    <row r="1334" ht="12.75" customHeight="1">
      <c r="A1334" s="4">
        <v>1981.06</v>
      </c>
      <c r="B1334" s="5">
        <v>132.3</v>
      </c>
      <c r="C1334" s="6">
        <v>6.39</v>
      </c>
      <c r="D1334" s="6">
        <f t="shared" si="9"/>
        <v>6.99</v>
      </c>
      <c r="E1334" s="5">
        <v>15.01</v>
      </c>
      <c r="F1334" s="5">
        <v>90.6</v>
      </c>
      <c r="G1334" s="6">
        <f t="shared" si="10"/>
        <v>1981.458333</v>
      </c>
      <c r="H1334" s="7">
        <v>13.47</v>
      </c>
      <c r="I1334" s="6">
        <f t="shared" si="1"/>
        <v>444.9427152</v>
      </c>
      <c r="J1334" s="6">
        <f t="shared" si="2"/>
        <v>21.49043046</v>
      </c>
      <c r="K1334" s="8">
        <f t="shared" si="11"/>
        <v>104912.3586</v>
      </c>
      <c r="L1334" s="6">
        <f t="shared" si="12"/>
        <v>50.48065121</v>
      </c>
      <c r="M1334" s="8">
        <f t="shared" si="3"/>
        <v>11902.75513</v>
      </c>
      <c r="N1334" s="29">
        <f t="shared" si="14"/>
        <v>8.765340744</v>
      </c>
      <c r="O1334" s="9"/>
      <c r="P1334" s="10">
        <f t="shared" si="15"/>
        <v>10.88626009</v>
      </c>
      <c r="Q1334" s="10"/>
      <c r="R1334" s="31">
        <f t="shared" si="16"/>
        <v>0.06296378959</v>
      </c>
      <c r="S1334" s="7">
        <f t="shared" si="4"/>
        <v>0.968382101</v>
      </c>
      <c r="T1334" s="7">
        <f t="shared" si="13"/>
        <v>7.377570606</v>
      </c>
      <c r="U1334" s="13">
        <f t="shared" si="5"/>
        <v>0.1097245626</v>
      </c>
      <c r="V1334" s="13">
        <f t="shared" si="6"/>
        <v>0.09396400538</v>
      </c>
      <c r="W1334" s="13">
        <f t="shared" si="7"/>
        <v>0.0157605572</v>
      </c>
      <c r="X1334" s="13">
        <f t="shared" si="8"/>
        <v>0.003975398165</v>
      </c>
      <c r="Y1334" s="14"/>
      <c r="Z1334" s="30"/>
      <c r="AA1334" s="30"/>
    </row>
    <row r="1335" ht="12.75" customHeight="1">
      <c r="A1335" s="4">
        <v>1981.07</v>
      </c>
      <c r="B1335" s="5">
        <v>129.1</v>
      </c>
      <c r="C1335" s="6">
        <v>6.43333</v>
      </c>
      <c r="D1335" s="6">
        <f t="shared" si="9"/>
        <v>3.23333</v>
      </c>
      <c r="E1335" s="5">
        <v>15.0967</v>
      </c>
      <c r="F1335" s="5">
        <v>91.6</v>
      </c>
      <c r="G1335" s="6">
        <f t="shared" si="10"/>
        <v>1981.541667</v>
      </c>
      <c r="H1335" s="7">
        <v>14.28</v>
      </c>
      <c r="I1335" s="6">
        <f t="shared" si="1"/>
        <v>429.4407205</v>
      </c>
      <c r="J1335" s="6">
        <f t="shared" si="2"/>
        <v>21.39995252</v>
      </c>
      <c r="K1335" s="8">
        <f t="shared" si="11"/>
        <v>101677.6556</v>
      </c>
      <c r="L1335" s="6">
        <f t="shared" si="12"/>
        <v>50.21795295</v>
      </c>
      <c r="M1335" s="8">
        <f t="shared" si="3"/>
        <v>11889.985</v>
      </c>
      <c r="N1335" s="29">
        <f t="shared" si="14"/>
        <v>8.445319468</v>
      </c>
      <c r="O1335" s="9"/>
      <c r="P1335" s="10">
        <f t="shared" si="15"/>
        <v>10.49871781</v>
      </c>
      <c r="Q1335" s="10"/>
      <c r="R1335" s="31">
        <f t="shared" si="16"/>
        <v>0.06011015664</v>
      </c>
      <c r="S1335" s="7">
        <f t="shared" si="4"/>
        <v>0.9778562632</v>
      </c>
      <c r="T1335" s="7">
        <f t="shared" si="13"/>
        <v>7.066312703</v>
      </c>
      <c r="U1335" s="13">
        <f t="shared" si="5"/>
        <v>0.1139085754</v>
      </c>
      <c r="V1335" s="13">
        <f t="shared" si="6"/>
        <v>0.09935767103</v>
      </c>
      <c r="W1335" s="13">
        <f t="shared" si="7"/>
        <v>0.01455090437</v>
      </c>
      <c r="X1335" s="13">
        <f t="shared" si="8"/>
        <v>0.005430527942</v>
      </c>
      <c r="Y1335" s="14"/>
      <c r="Z1335" s="30"/>
      <c r="AA1335" s="30"/>
    </row>
    <row r="1336" ht="12.75" customHeight="1">
      <c r="A1336" s="4">
        <v>1981.08</v>
      </c>
      <c r="B1336" s="5">
        <v>129.6</v>
      </c>
      <c r="C1336" s="6">
        <v>6.47667</v>
      </c>
      <c r="D1336" s="6">
        <f t="shared" si="9"/>
        <v>6.97667</v>
      </c>
      <c r="E1336" s="5">
        <v>15.1833</v>
      </c>
      <c r="F1336" s="5">
        <v>92.3</v>
      </c>
      <c r="G1336" s="6">
        <f t="shared" si="10"/>
        <v>1981.625</v>
      </c>
      <c r="H1336" s="7">
        <v>14.94</v>
      </c>
      <c r="I1336" s="6">
        <f t="shared" si="1"/>
        <v>427.8344529</v>
      </c>
      <c r="J1336" s="6">
        <f t="shared" si="2"/>
        <v>21.38072967</v>
      </c>
      <c r="K1336" s="8">
        <f t="shared" si="11"/>
        <v>101719.1988</v>
      </c>
      <c r="L1336" s="6">
        <f t="shared" si="12"/>
        <v>50.12298494</v>
      </c>
      <c r="M1336" s="8">
        <f t="shared" si="3"/>
        <v>11916.92216</v>
      </c>
      <c r="N1336" s="29">
        <f t="shared" si="14"/>
        <v>8.399806317</v>
      </c>
      <c r="O1336" s="9"/>
      <c r="P1336" s="10">
        <f t="shared" si="15"/>
        <v>10.4521058</v>
      </c>
      <c r="Q1336" s="10"/>
      <c r="R1336" s="31">
        <f t="shared" si="16"/>
        <v>0.05471136341</v>
      </c>
      <c r="S1336" s="7">
        <f t="shared" si="4"/>
        <v>0.9931274101</v>
      </c>
      <c r="T1336" s="7">
        <f t="shared" si="13"/>
        <v>6.857434161</v>
      </c>
      <c r="U1336" s="13">
        <f t="shared" si="5"/>
        <v>0.1164852365</v>
      </c>
      <c r="V1336" s="13">
        <f t="shared" si="6"/>
        <v>0.105845213</v>
      </c>
      <c r="W1336" s="13">
        <f t="shared" si="7"/>
        <v>0.01064002346</v>
      </c>
      <c r="X1336" s="13">
        <f t="shared" si="8"/>
        <v>0.003058327119</v>
      </c>
      <c r="Y1336" s="14"/>
      <c r="Z1336" s="30"/>
      <c r="AA1336" s="30"/>
    </row>
    <row r="1337" ht="12.75" customHeight="1">
      <c r="A1337" s="4">
        <v>1981.09</v>
      </c>
      <c r="B1337" s="5">
        <v>118.3</v>
      </c>
      <c r="C1337" s="6">
        <v>6.52</v>
      </c>
      <c r="D1337" s="6">
        <f t="shared" si="9"/>
        <v>-4.78</v>
      </c>
      <c r="E1337" s="5">
        <v>15.27</v>
      </c>
      <c r="F1337" s="5">
        <v>93.2</v>
      </c>
      <c r="G1337" s="6">
        <f t="shared" si="10"/>
        <v>1981.708333</v>
      </c>
      <c r="H1337" s="7">
        <v>15.32</v>
      </c>
      <c r="I1337" s="6">
        <f t="shared" si="1"/>
        <v>386.7597639</v>
      </c>
      <c r="J1337" s="6">
        <f t="shared" si="2"/>
        <v>21.31592275</v>
      </c>
      <c r="K1337" s="8">
        <f t="shared" si="11"/>
        <v>92375.87018</v>
      </c>
      <c r="L1337" s="6">
        <f t="shared" si="12"/>
        <v>49.92241416</v>
      </c>
      <c r="M1337" s="8">
        <f t="shared" si="3"/>
        <v>11923.74926</v>
      </c>
      <c r="N1337" s="29">
        <f t="shared" si="14"/>
        <v>7.581163052</v>
      </c>
      <c r="O1337" s="9"/>
      <c r="P1337" s="10">
        <f t="shared" si="15"/>
        <v>9.446392732</v>
      </c>
      <c r="Q1337" s="10"/>
      <c r="R1337" s="31">
        <f t="shared" si="16"/>
        <v>0.06482029014</v>
      </c>
      <c r="S1337" s="7">
        <f t="shared" si="4"/>
        <v>1.021466355</v>
      </c>
      <c r="T1337" s="7">
        <f t="shared" si="13"/>
        <v>6.744541072</v>
      </c>
      <c r="U1337" s="13">
        <f t="shared" si="5"/>
        <v>0.126459679</v>
      </c>
      <c r="V1337" s="13">
        <f t="shared" si="6"/>
        <v>0.1098176055</v>
      </c>
      <c r="W1337" s="13">
        <f t="shared" si="7"/>
        <v>0.01664207358</v>
      </c>
      <c r="X1337" s="13">
        <f t="shared" si="8"/>
        <v>-0.000660344565</v>
      </c>
      <c r="Y1337" s="14"/>
      <c r="Z1337" s="30"/>
      <c r="AA1337" s="30"/>
    </row>
    <row r="1338" ht="12.75" customHeight="1">
      <c r="A1338" s="4">
        <v>1981.1</v>
      </c>
      <c r="B1338" s="5">
        <v>119.8</v>
      </c>
      <c r="C1338" s="6">
        <v>6.55667</v>
      </c>
      <c r="D1338" s="6">
        <f t="shared" si="9"/>
        <v>8.05667</v>
      </c>
      <c r="E1338" s="5">
        <v>15.3</v>
      </c>
      <c r="F1338" s="5">
        <v>93.4</v>
      </c>
      <c r="G1338" s="6">
        <f t="shared" si="10"/>
        <v>1981.791667</v>
      </c>
      <c r="H1338" s="7">
        <v>15.15</v>
      </c>
      <c r="I1338" s="6">
        <f t="shared" si="1"/>
        <v>390.8250535</v>
      </c>
      <c r="J1338" s="6">
        <f t="shared" si="2"/>
        <v>21.38990738</v>
      </c>
      <c r="K1338" s="8">
        <f t="shared" si="11"/>
        <v>93772.58718</v>
      </c>
      <c r="L1338" s="6">
        <f t="shared" si="12"/>
        <v>49.9133833</v>
      </c>
      <c r="M1338" s="8">
        <f t="shared" si="3"/>
        <v>11975.96481</v>
      </c>
      <c r="N1338" s="29">
        <f t="shared" si="14"/>
        <v>7.649141713</v>
      </c>
      <c r="O1338" s="9"/>
      <c r="P1338" s="10">
        <f t="shared" si="15"/>
        <v>9.5437534</v>
      </c>
      <c r="Q1338" s="10"/>
      <c r="R1338" s="31">
        <f t="shared" si="16"/>
        <v>0.06531497355</v>
      </c>
      <c r="S1338" s="7">
        <f t="shared" si="4"/>
        <v>1.108970876</v>
      </c>
      <c r="T1338" s="7">
        <f t="shared" si="13"/>
        <v>6.874569492</v>
      </c>
      <c r="U1338" s="13">
        <f t="shared" si="5"/>
        <v>0.124810134</v>
      </c>
      <c r="V1338" s="13">
        <f t="shared" si="6"/>
        <v>0.1091609356</v>
      </c>
      <c r="W1338" s="13">
        <f t="shared" si="7"/>
        <v>0.01564919839</v>
      </c>
      <c r="X1338" s="13">
        <f t="shared" si="8"/>
        <v>-0.008914860767</v>
      </c>
      <c r="Y1338" s="14"/>
      <c r="Z1338" s="30"/>
      <c r="AA1338" s="30"/>
    </row>
    <row r="1339" ht="12.75" customHeight="1">
      <c r="A1339" s="4">
        <v>1981.11</v>
      </c>
      <c r="B1339" s="5">
        <v>122.9</v>
      </c>
      <c r="C1339" s="6">
        <v>6.59333</v>
      </c>
      <c r="D1339" s="6">
        <f t="shared" si="9"/>
        <v>9.69333</v>
      </c>
      <c r="E1339" s="5">
        <v>15.33</v>
      </c>
      <c r="F1339" s="5">
        <v>93.7</v>
      </c>
      <c r="G1339" s="6">
        <f t="shared" si="10"/>
        <v>1981.875</v>
      </c>
      <c r="H1339" s="7">
        <v>13.39</v>
      </c>
      <c r="I1339" s="6">
        <f t="shared" si="1"/>
        <v>399.6545358</v>
      </c>
      <c r="J1339" s="6">
        <f t="shared" si="2"/>
        <v>21.44063662</v>
      </c>
      <c r="K1339" s="8">
        <f t="shared" si="11"/>
        <v>96319.785</v>
      </c>
      <c r="L1339" s="6">
        <f t="shared" si="12"/>
        <v>49.85113127</v>
      </c>
      <c r="M1339" s="8">
        <f t="shared" si="3"/>
        <v>12014.50207</v>
      </c>
      <c r="N1339" s="29">
        <f t="shared" si="14"/>
        <v>7.810752566</v>
      </c>
      <c r="O1339" s="9"/>
      <c r="P1339" s="10">
        <f t="shared" si="15"/>
        <v>9.757177879</v>
      </c>
      <c r="Q1339" s="10"/>
      <c r="R1339" s="31">
        <f t="shared" si="16"/>
        <v>0.0805583333</v>
      </c>
      <c r="S1339" s="7">
        <f t="shared" si="4"/>
        <v>0.9933234957</v>
      </c>
      <c r="T1339" s="7">
        <f t="shared" si="13"/>
        <v>7.599288504</v>
      </c>
      <c r="U1339" s="13">
        <f t="shared" si="5"/>
        <v>0.1214905587</v>
      </c>
      <c r="V1339" s="13">
        <f t="shared" si="6"/>
        <v>0.09930588418</v>
      </c>
      <c r="W1339" s="13">
        <f t="shared" si="7"/>
        <v>0.02218467449</v>
      </c>
      <c r="X1339" s="13">
        <f t="shared" si="8"/>
        <v>0.003597082325</v>
      </c>
      <c r="Y1339" s="14"/>
      <c r="Z1339" s="30"/>
      <c r="AA1339" s="30"/>
    </row>
    <row r="1340" ht="12.75" customHeight="1">
      <c r="A1340" s="4">
        <v>1981.12</v>
      </c>
      <c r="B1340" s="5">
        <v>123.8</v>
      </c>
      <c r="C1340" s="6">
        <v>6.63</v>
      </c>
      <c r="D1340" s="6">
        <f t="shared" si="9"/>
        <v>7.53</v>
      </c>
      <c r="E1340" s="5">
        <v>15.36</v>
      </c>
      <c r="F1340" s="5">
        <v>94.0</v>
      </c>
      <c r="G1340" s="6">
        <f t="shared" si="10"/>
        <v>1981.958333</v>
      </c>
      <c r="H1340" s="7">
        <v>13.72</v>
      </c>
      <c r="I1340" s="6">
        <f t="shared" si="1"/>
        <v>401.296383</v>
      </c>
      <c r="J1340" s="6">
        <f t="shared" si="2"/>
        <v>21.49107447</v>
      </c>
      <c r="K1340" s="8">
        <f t="shared" si="11"/>
        <v>97147.10872</v>
      </c>
      <c r="L1340" s="6">
        <f t="shared" si="12"/>
        <v>49.7892766</v>
      </c>
      <c r="M1340" s="8">
        <f t="shared" si="3"/>
        <v>12053.14693</v>
      </c>
      <c r="N1340" s="29">
        <f t="shared" si="14"/>
        <v>7.832562137</v>
      </c>
      <c r="O1340" s="9"/>
      <c r="P1340" s="10">
        <f t="shared" si="15"/>
        <v>9.795899962</v>
      </c>
      <c r="Q1340" s="10"/>
      <c r="R1340" s="31">
        <f t="shared" si="16"/>
        <v>0.07671917675</v>
      </c>
      <c r="S1340" s="7">
        <f t="shared" si="4"/>
        <v>0.9659580564</v>
      </c>
      <c r="T1340" s="7">
        <f t="shared" si="13"/>
        <v>7.524460698</v>
      </c>
      <c r="U1340" s="13">
        <f t="shared" si="5"/>
        <v>0.1214932661</v>
      </c>
      <c r="V1340" s="13">
        <f t="shared" si="6"/>
        <v>0.1035328456</v>
      </c>
      <c r="W1340" s="13">
        <f t="shared" si="7"/>
        <v>0.01796042049</v>
      </c>
      <c r="X1340" s="13">
        <f t="shared" si="8"/>
        <v>0.004486782913</v>
      </c>
      <c r="Y1340" s="14"/>
      <c r="Z1340" s="30"/>
      <c r="AA1340" s="30"/>
    </row>
    <row r="1341" ht="12.75" customHeight="1">
      <c r="A1341" s="4">
        <v>1982.01</v>
      </c>
      <c r="B1341" s="5">
        <v>117.3</v>
      </c>
      <c r="C1341" s="6">
        <v>6.66</v>
      </c>
      <c r="D1341" s="6">
        <f t="shared" si="9"/>
        <v>0.16</v>
      </c>
      <c r="E1341" s="5">
        <v>15.1767</v>
      </c>
      <c r="F1341" s="5">
        <v>94.3</v>
      </c>
      <c r="G1341" s="6">
        <f t="shared" si="10"/>
        <v>1982.041667</v>
      </c>
      <c r="H1341" s="7">
        <v>14.59</v>
      </c>
      <c r="I1341" s="6">
        <f t="shared" si="1"/>
        <v>379.0170732</v>
      </c>
      <c r="J1341" s="6">
        <f t="shared" si="2"/>
        <v>21.51963945</v>
      </c>
      <c r="K1341" s="8">
        <f t="shared" si="11"/>
        <v>92187.7909</v>
      </c>
      <c r="L1341" s="6">
        <f t="shared" si="12"/>
        <v>49.03860541</v>
      </c>
      <c r="M1341" s="8">
        <f t="shared" si="3"/>
        <v>11927.59119</v>
      </c>
      <c r="N1341" s="29">
        <f t="shared" si="14"/>
        <v>7.388659973</v>
      </c>
      <c r="O1341" s="9"/>
      <c r="P1341" s="10">
        <f t="shared" si="15"/>
        <v>9.253826807</v>
      </c>
      <c r="Q1341" s="10"/>
      <c r="R1341" s="31">
        <f t="shared" si="16"/>
        <v>0.07603574951</v>
      </c>
      <c r="S1341" s="7">
        <f t="shared" si="4"/>
        <v>1.020572747</v>
      </c>
      <c r="T1341" s="7">
        <f t="shared" si="13"/>
        <v>7.245190484</v>
      </c>
      <c r="U1341" s="13">
        <f t="shared" si="5"/>
        <v>0.1352543508</v>
      </c>
      <c r="V1341" s="13">
        <f t="shared" si="6"/>
        <v>0.108676733</v>
      </c>
      <c r="W1341" s="13">
        <f t="shared" si="7"/>
        <v>0.02657761782</v>
      </c>
      <c r="X1341" s="13">
        <f t="shared" si="8"/>
        <v>-0.00363605387</v>
      </c>
      <c r="Y1341" s="14"/>
      <c r="Z1341" s="30"/>
      <c r="AA1341" s="30"/>
    </row>
    <row r="1342" ht="12.75" customHeight="1">
      <c r="A1342" s="4">
        <v>1982.02</v>
      </c>
      <c r="B1342" s="5">
        <v>114.5</v>
      </c>
      <c r="C1342" s="6">
        <v>6.69</v>
      </c>
      <c r="D1342" s="6">
        <f t="shared" si="9"/>
        <v>3.89</v>
      </c>
      <c r="E1342" s="5">
        <v>14.9933</v>
      </c>
      <c r="F1342" s="5">
        <v>94.6</v>
      </c>
      <c r="G1342" s="6">
        <f t="shared" si="10"/>
        <v>1982.125</v>
      </c>
      <c r="H1342" s="7">
        <v>14.43</v>
      </c>
      <c r="I1342" s="6">
        <f t="shared" si="1"/>
        <v>368.7965116</v>
      </c>
      <c r="J1342" s="6">
        <f t="shared" si="2"/>
        <v>21.54802326</v>
      </c>
      <c r="K1342" s="8">
        <f t="shared" si="11"/>
        <v>90138.61601</v>
      </c>
      <c r="L1342" s="6">
        <f t="shared" si="12"/>
        <v>48.29237326</v>
      </c>
      <c r="M1342" s="8">
        <f t="shared" si="3"/>
        <v>11803.27783</v>
      </c>
      <c r="N1342" s="29">
        <f t="shared" si="14"/>
        <v>7.181823451</v>
      </c>
      <c r="O1342" s="9"/>
      <c r="P1342" s="10">
        <f t="shared" si="15"/>
        <v>9.008823811</v>
      </c>
      <c r="Q1342" s="10"/>
      <c r="R1342" s="31">
        <f t="shared" si="16"/>
        <v>0.08135128973</v>
      </c>
      <c r="S1342" s="7">
        <f t="shared" si="4"/>
        <v>1.042664382</v>
      </c>
      <c r="T1342" s="7">
        <f t="shared" si="13"/>
        <v>7.37079498</v>
      </c>
      <c r="U1342" s="13">
        <f t="shared" si="5"/>
        <v>0.1367136912</v>
      </c>
      <c r="V1342" s="13">
        <f t="shared" si="6"/>
        <v>0.104597171</v>
      </c>
      <c r="W1342" s="13">
        <f t="shared" si="7"/>
        <v>0.03211652022</v>
      </c>
      <c r="X1342" s="13">
        <f t="shared" si="8"/>
        <v>-0.00495079898</v>
      </c>
      <c r="Y1342" s="14"/>
      <c r="Z1342" s="30"/>
      <c r="AA1342" s="30"/>
    </row>
    <row r="1343" ht="12.75" customHeight="1">
      <c r="A1343" s="4">
        <v>1982.03</v>
      </c>
      <c r="B1343" s="5">
        <v>110.8</v>
      </c>
      <c r="C1343" s="6">
        <v>6.72</v>
      </c>
      <c r="D1343" s="6">
        <f t="shared" si="9"/>
        <v>3.02</v>
      </c>
      <c r="E1343" s="5">
        <v>14.81</v>
      </c>
      <c r="F1343" s="5">
        <v>94.5</v>
      </c>
      <c r="G1343" s="6">
        <f t="shared" si="10"/>
        <v>1982.208333</v>
      </c>
      <c r="H1343" s="7">
        <v>13.86</v>
      </c>
      <c r="I1343" s="6">
        <f t="shared" si="1"/>
        <v>357.2567196</v>
      </c>
      <c r="J1343" s="6">
        <f t="shared" si="2"/>
        <v>21.66755556</v>
      </c>
      <c r="K1343" s="8">
        <f t="shared" si="11"/>
        <v>87759.46138</v>
      </c>
      <c r="L1343" s="6">
        <f t="shared" si="12"/>
        <v>47.75245503</v>
      </c>
      <c r="M1343" s="8">
        <f t="shared" si="3"/>
        <v>11730.30346</v>
      </c>
      <c r="N1343" s="29">
        <f t="shared" si="14"/>
        <v>6.950673794</v>
      </c>
      <c r="O1343" s="9"/>
      <c r="P1343" s="10">
        <f t="shared" si="15"/>
        <v>8.734195921</v>
      </c>
      <c r="Q1343" s="10"/>
      <c r="R1343" s="31">
        <f t="shared" si="16"/>
        <v>0.0913042563</v>
      </c>
      <c r="S1343" s="7">
        <f t="shared" si="4"/>
        <v>1.011012674</v>
      </c>
      <c r="T1343" s="7">
        <f t="shared" si="13"/>
        <v>7.693397947</v>
      </c>
      <c r="U1343" s="13">
        <f t="shared" si="5"/>
        <v>0.1380266688</v>
      </c>
      <c r="V1343" s="13">
        <f t="shared" si="6"/>
        <v>0.09845876984</v>
      </c>
      <c r="W1343" s="13">
        <f t="shared" si="7"/>
        <v>0.03956789895</v>
      </c>
      <c r="X1343" s="13">
        <f t="shared" si="8"/>
        <v>-0.00005313944363</v>
      </c>
      <c r="Y1343" s="14"/>
      <c r="Z1343" s="30"/>
      <c r="AA1343" s="30"/>
    </row>
    <row r="1344" ht="12.75" customHeight="1">
      <c r="A1344" s="4">
        <v>1982.04</v>
      </c>
      <c r="B1344" s="5">
        <v>116.3</v>
      </c>
      <c r="C1344" s="6">
        <v>6.75</v>
      </c>
      <c r="D1344" s="6">
        <f t="shared" si="9"/>
        <v>12.25</v>
      </c>
      <c r="E1344" s="5">
        <v>14.5967</v>
      </c>
      <c r="F1344" s="5">
        <v>94.9</v>
      </c>
      <c r="G1344" s="6">
        <f t="shared" si="10"/>
        <v>1982.291667</v>
      </c>
      <c r="H1344" s="7">
        <v>13.87</v>
      </c>
      <c r="I1344" s="6">
        <f t="shared" si="1"/>
        <v>373.4100105</v>
      </c>
      <c r="J1344" s="6">
        <f t="shared" si="2"/>
        <v>21.67255005</v>
      </c>
      <c r="K1344" s="8">
        <f t="shared" si="11"/>
        <v>92171.1397</v>
      </c>
      <c r="L1344" s="6">
        <f t="shared" si="12"/>
        <v>46.86632761</v>
      </c>
      <c r="M1344" s="8">
        <f t="shared" si="3"/>
        <v>11568.31019</v>
      </c>
      <c r="N1344" s="29">
        <f t="shared" si="14"/>
        <v>7.259072625</v>
      </c>
      <c r="O1344" s="9"/>
      <c r="P1344" s="10">
        <f t="shared" si="15"/>
        <v>9.1357623</v>
      </c>
      <c r="Q1344" s="10"/>
      <c r="R1344" s="31">
        <f t="shared" si="16"/>
        <v>0.08528868981</v>
      </c>
      <c r="S1344" s="7">
        <f t="shared" si="4"/>
        <v>1.025122023</v>
      </c>
      <c r="T1344" s="7">
        <f t="shared" si="13"/>
        <v>7.745338333</v>
      </c>
      <c r="U1344" s="13">
        <f t="shared" si="5"/>
        <v>0.1325950617</v>
      </c>
      <c r="V1344" s="13">
        <f t="shared" si="6"/>
        <v>0.0987068015</v>
      </c>
      <c r="W1344" s="13">
        <f t="shared" si="7"/>
        <v>0.03388826019</v>
      </c>
      <c r="X1344" s="13">
        <f t="shared" si="8"/>
        <v>-0.001233563816</v>
      </c>
      <c r="Y1344" s="14"/>
      <c r="Z1344" s="30"/>
      <c r="AA1344" s="30"/>
    </row>
    <row r="1345" ht="12.75" customHeight="1">
      <c r="A1345" s="4">
        <v>1982.05</v>
      </c>
      <c r="B1345" s="5">
        <v>116.4</v>
      </c>
      <c r="C1345" s="6">
        <v>6.78</v>
      </c>
      <c r="D1345" s="6">
        <f t="shared" si="9"/>
        <v>6.88</v>
      </c>
      <c r="E1345" s="5">
        <v>14.3833</v>
      </c>
      <c r="F1345" s="5">
        <v>95.8</v>
      </c>
      <c r="G1345" s="6">
        <f t="shared" si="10"/>
        <v>1982.375</v>
      </c>
      <c r="H1345" s="7">
        <v>13.62</v>
      </c>
      <c r="I1345" s="6">
        <f t="shared" si="1"/>
        <v>370.2200418</v>
      </c>
      <c r="J1345" s="6">
        <f t="shared" si="2"/>
        <v>21.56436326</v>
      </c>
      <c r="K1345" s="8">
        <f t="shared" si="11"/>
        <v>91827.31193</v>
      </c>
      <c r="L1345" s="6">
        <f t="shared" si="12"/>
        <v>45.74730177</v>
      </c>
      <c r="M1345" s="8">
        <f t="shared" si="3"/>
        <v>11346.90529</v>
      </c>
      <c r="N1345" s="29">
        <f t="shared" si="14"/>
        <v>7.192612484</v>
      </c>
      <c r="O1345" s="9"/>
      <c r="P1345" s="10">
        <f t="shared" si="15"/>
        <v>9.066293563</v>
      </c>
      <c r="Q1345" s="10"/>
      <c r="R1345" s="31">
        <f t="shared" si="16"/>
        <v>0.08982571899</v>
      </c>
      <c r="S1345" s="7">
        <f t="shared" si="4"/>
        <v>0.9754106413</v>
      </c>
      <c r="T1345" s="7">
        <f t="shared" si="13"/>
        <v>7.865324778</v>
      </c>
      <c r="U1345" s="13">
        <f t="shared" si="5"/>
        <v>0.1351777289</v>
      </c>
      <c r="V1345" s="13">
        <f t="shared" si="6"/>
        <v>0.09823040243</v>
      </c>
      <c r="W1345" s="13">
        <f t="shared" si="7"/>
        <v>0.03694732645</v>
      </c>
      <c r="X1345" s="13">
        <f t="shared" si="8"/>
        <v>0.004019032285</v>
      </c>
      <c r="Y1345" s="14"/>
      <c r="Z1345" s="30"/>
      <c r="AA1345" s="30"/>
    </row>
    <row r="1346" ht="12.75" customHeight="1">
      <c r="A1346" s="4">
        <v>1982.06</v>
      </c>
      <c r="B1346" s="5">
        <v>109.7</v>
      </c>
      <c r="C1346" s="6">
        <v>6.81</v>
      </c>
      <c r="D1346" s="6">
        <f t="shared" si="9"/>
        <v>0.11</v>
      </c>
      <c r="E1346" s="5">
        <v>14.17</v>
      </c>
      <c r="F1346" s="5">
        <v>97.0</v>
      </c>
      <c r="G1346" s="6">
        <f t="shared" si="10"/>
        <v>1982.458333</v>
      </c>
      <c r="H1346" s="7">
        <v>14.3</v>
      </c>
      <c r="I1346" s="6">
        <f t="shared" si="1"/>
        <v>344.5937113</v>
      </c>
      <c r="J1346" s="6">
        <f t="shared" si="2"/>
        <v>21.39182474</v>
      </c>
      <c r="K1346" s="8">
        <f t="shared" si="11"/>
        <v>85913.25909</v>
      </c>
      <c r="L1346" s="6">
        <f t="shared" si="12"/>
        <v>44.5113299</v>
      </c>
      <c r="M1346" s="8">
        <f t="shared" si="3"/>
        <v>11097.45562</v>
      </c>
      <c r="N1346" s="29">
        <f t="shared" si="14"/>
        <v>6.692133988</v>
      </c>
      <c r="O1346" s="9"/>
      <c r="P1346" s="10">
        <f t="shared" si="15"/>
        <v>8.451496754</v>
      </c>
      <c r="Q1346" s="10"/>
      <c r="R1346" s="31">
        <f t="shared" si="16"/>
        <v>0.09451603153</v>
      </c>
      <c r="S1346" s="7">
        <f t="shared" si="4"/>
        <v>1.030665138</v>
      </c>
      <c r="T1346" s="7">
        <f t="shared" si="13"/>
        <v>7.577011117</v>
      </c>
      <c r="U1346" s="13">
        <f t="shared" si="5"/>
        <v>0.1408243127</v>
      </c>
      <c r="V1346" s="13">
        <f t="shared" si="6"/>
        <v>0.1036233216</v>
      </c>
      <c r="W1346" s="13">
        <f t="shared" si="7"/>
        <v>0.03720099108</v>
      </c>
      <c r="X1346" s="13">
        <f t="shared" si="8"/>
        <v>0.0005388584278</v>
      </c>
      <c r="Y1346" s="14"/>
      <c r="Z1346" s="30"/>
      <c r="AA1346" s="30"/>
    </row>
    <row r="1347" ht="12.75" customHeight="1">
      <c r="A1347" s="4">
        <v>1982.07</v>
      </c>
      <c r="B1347" s="5">
        <v>109.4</v>
      </c>
      <c r="C1347" s="6">
        <v>6.82333</v>
      </c>
      <c r="D1347" s="6">
        <f t="shared" si="9"/>
        <v>6.52333</v>
      </c>
      <c r="E1347" s="5">
        <v>13.9667</v>
      </c>
      <c r="F1347" s="5">
        <v>97.5</v>
      </c>
      <c r="G1347" s="6">
        <f t="shared" si="10"/>
        <v>1982.541667</v>
      </c>
      <c r="H1347" s="7">
        <v>13.95</v>
      </c>
      <c r="I1347" s="6">
        <f t="shared" si="1"/>
        <v>341.8890256</v>
      </c>
      <c r="J1347" s="6">
        <f t="shared" si="2"/>
        <v>21.32378104</v>
      </c>
      <c r="K1347" s="8">
        <f t="shared" si="11"/>
        <v>85681.96622</v>
      </c>
      <c r="L1347" s="6">
        <f t="shared" si="12"/>
        <v>43.6477281</v>
      </c>
      <c r="M1347" s="8">
        <f t="shared" si="3"/>
        <v>10938.70491</v>
      </c>
      <c r="N1347" s="29">
        <f t="shared" si="14"/>
        <v>6.6386531</v>
      </c>
      <c r="O1347" s="9"/>
      <c r="P1347" s="10">
        <f t="shared" si="15"/>
        <v>8.400296954</v>
      </c>
      <c r="Q1347" s="10"/>
      <c r="R1347" s="31">
        <f t="shared" si="16"/>
        <v>0.09925864351</v>
      </c>
      <c r="S1347" s="7">
        <f t="shared" si="4"/>
        <v>1.060977828</v>
      </c>
      <c r="T1347" s="7">
        <f t="shared" si="13"/>
        <v>7.7693132</v>
      </c>
      <c r="U1347" s="13">
        <f t="shared" si="5"/>
        <v>0.1430515212</v>
      </c>
      <c r="V1347" s="13">
        <f t="shared" si="6"/>
        <v>0.1045497626</v>
      </c>
      <c r="W1347" s="13">
        <f t="shared" si="7"/>
        <v>0.03850175863</v>
      </c>
      <c r="X1347" s="13">
        <f t="shared" si="8"/>
        <v>-0.003554214532</v>
      </c>
      <c r="Y1347" s="14"/>
      <c r="Z1347" s="30"/>
      <c r="AA1347" s="30"/>
    </row>
    <row r="1348" ht="12.75" customHeight="1">
      <c r="A1348" s="4">
        <v>1982.08</v>
      </c>
      <c r="B1348" s="5">
        <v>109.7</v>
      </c>
      <c r="C1348" s="6">
        <v>6.83667</v>
      </c>
      <c r="D1348" s="6">
        <f t="shared" si="9"/>
        <v>7.13667</v>
      </c>
      <c r="E1348" s="5">
        <v>13.7633</v>
      </c>
      <c r="F1348" s="5">
        <v>97.7</v>
      </c>
      <c r="G1348" s="6">
        <f t="shared" si="10"/>
        <v>1982.625</v>
      </c>
      <c r="H1348" s="7">
        <v>13.06</v>
      </c>
      <c r="I1348" s="6">
        <f t="shared" si="1"/>
        <v>342.1247697</v>
      </c>
      <c r="J1348" s="6">
        <f t="shared" si="2"/>
        <v>21.32173336</v>
      </c>
      <c r="K1348" s="8">
        <f t="shared" si="11"/>
        <v>86186.33949</v>
      </c>
      <c r="L1348" s="6">
        <f t="shared" si="12"/>
        <v>42.92402774</v>
      </c>
      <c r="M1348" s="8">
        <f t="shared" si="3"/>
        <v>10813.2037</v>
      </c>
      <c r="N1348" s="29">
        <f t="shared" si="14"/>
        <v>6.643422752</v>
      </c>
      <c r="O1348" s="9"/>
      <c r="P1348" s="10">
        <f t="shared" si="15"/>
        <v>8.422750759</v>
      </c>
      <c r="Q1348" s="10"/>
      <c r="R1348" s="31">
        <f t="shared" si="16"/>
        <v>0.1080140872</v>
      </c>
      <c r="S1348" s="7">
        <f t="shared" si="4"/>
        <v>1.051960747</v>
      </c>
      <c r="T1348" s="7">
        <f t="shared" si="13"/>
        <v>8.226194799</v>
      </c>
      <c r="U1348" s="13">
        <f t="shared" si="5"/>
        <v>0.1431275985</v>
      </c>
      <c r="V1348" s="13">
        <f t="shared" si="6"/>
        <v>0.1005365973</v>
      </c>
      <c r="W1348" s="13">
        <f t="shared" si="7"/>
        <v>0.04259100125</v>
      </c>
      <c r="X1348" s="13">
        <f t="shared" si="8"/>
        <v>-0.003282260881</v>
      </c>
      <c r="Y1348" s="14"/>
      <c r="Z1348" s="30"/>
      <c r="AA1348" s="30"/>
    </row>
    <row r="1349" ht="12.75" customHeight="1">
      <c r="A1349" s="4">
        <v>1982.09</v>
      </c>
      <c r="B1349" s="5">
        <v>122.4</v>
      </c>
      <c r="C1349" s="6">
        <v>6.85</v>
      </c>
      <c r="D1349" s="6">
        <f t="shared" si="9"/>
        <v>19.55</v>
      </c>
      <c r="E1349" s="5">
        <v>13.56</v>
      </c>
      <c r="F1349" s="5">
        <v>97.9</v>
      </c>
      <c r="G1349" s="6">
        <f t="shared" si="10"/>
        <v>1982.708333</v>
      </c>
      <c r="H1349" s="7">
        <v>12.34</v>
      </c>
      <c r="I1349" s="6">
        <f t="shared" si="1"/>
        <v>380.952809</v>
      </c>
      <c r="J1349" s="6">
        <f t="shared" si="2"/>
        <v>21.31966292</v>
      </c>
      <c r="K1349" s="8">
        <f t="shared" si="11"/>
        <v>96415.26431</v>
      </c>
      <c r="L1349" s="6">
        <f t="shared" si="12"/>
        <v>42.20359551</v>
      </c>
      <c r="M1349" s="8">
        <f t="shared" si="3"/>
        <v>10681.29889</v>
      </c>
      <c r="N1349" s="29">
        <f t="shared" si="14"/>
        <v>7.3988382</v>
      </c>
      <c r="O1349" s="9"/>
      <c r="P1349" s="10">
        <f t="shared" si="15"/>
        <v>9.393844285</v>
      </c>
      <c r="Q1349" s="10"/>
      <c r="R1349" s="31">
        <f t="shared" si="16"/>
        <v>0.09980937688</v>
      </c>
      <c r="S1349" s="7">
        <f t="shared" si="4"/>
        <v>1.096711287</v>
      </c>
      <c r="T1349" s="7">
        <f t="shared" si="13"/>
        <v>8.635955507</v>
      </c>
      <c r="U1349" s="13">
        <f t="shared" si="5"/>
        <v>0.130485716</v>
      </c>
      <c r="V1349" s="13">
        <f t="shared" si="6"/>
        <v>0.0968377086</v>
      </c>
      <c r="W1349" s="13">
        <f t="shared" si="7"/>
        <v>0.03364800741</v>
      </c>
      <c r="X1349" s="13">
        <f t="shared" si="8"/>
        <v>-0.00988515445</v>
      </c>
      <c r="Y1349" s="14"/>
      <c r="Z1349" s="30"/>
      <c r="AA1349" s="30"/>
    </row>
    <row r="1350" ht="12.75" customHeight="1">
      <c r="A1350" s="4">
        <v>1982.1</v>
      </c>
      <c r="B1350" s="5">
        <v>132.7</v>
      </c>
      <c r="C1350" s="6">
        <v>6.85667</v>
      </c>
      <c r="D1350" s="6">
        <f t="shared" si="9"/>
        <v>17.15667</v>
      </c>
      <c r="E1350" s="5">
        <v>13.2533</v>
      </c>
      <c r="F1350" s="5">
        <v>98.2</v>
      </c>
      <c r="G1350" s="6">
        <f t="shared" si="10"/>
        <v>1982.791667</v>
      </c>
      <c r="H1350" s="7">
        <v>10.91</v>
      </c>
      <c r="I1350" s="6">
        <f t="shared" si="1"/>
        <v>411.7483707</v>
      </c>
      <c r="J1350" s="6">
        <f t="shared" si="2"/>
        <v>21.27522759</v>
      </c>
      <c r="K1350" s="8">
        <f t="shared" si="11"/>
        <v>104658.0183</v>
      </c>
      <c r="L1350" s="6">
        <f t="shared" si="12"/>
        <v>41.12301945</v>
      </c>
      <c r="M1350" s="8">
        <f t="shared" si="3"/>
        <v>10452.63085</v>
      </c>
      <c r="N1350" s="29">
        <f t="shared" si="14"/>
        <v>7.999840995</v>
      </c>
      <c r="O1350" s="9"/>
      <c r="P1350" s="10">
        <f t="shared" si="15"/>
        <v>10.16776691</v>
      </c>
      <c r="Q1350" s="10"/>
      <c r="R1350" s="31">
        <f t="shared" si="16"/>
        <v>0.103772764</v>
      </c>
      <c r="S1350" s="7">
        <f t="shared" si="4"/>
        <v>1.031173594</v>
      </c>
      <c r="T1350" s="7">
        <f t="shared" si="13"/>
        <v>9.442215611</v>
      </c>
      <c r="U1350" s="13">
        <f t="shared" si="5"/>
        <v>0.1195215721</v>
      </c>
      <c r="V1350" s="13">
        <f t="shared" si="6"/>
        <v>0.08594396916</v>
      </c>
      <c r="W1350" s="13">
        <f t="shared" si="7"/>
        <v>0.0335776029</v>
      </c>
      <c r="X1350" s="13">
        <f t="shared" si="8"/>
        <v>-0.004530561236</v>
      </c>
      <c r="Y1350" s="14"/>
      <c r="Z1350" s="30"/>
      <c r="AA1350" s="30"/>
    </row>
    <row r="1351" ht="12.75" customHeight="1">
      <c r="A1351" s="4">
        <v>1982.11</v>
      </c>
      <c r="B1351" s="5">
        <v>138.1</v>
      </c>
      <c r="C1351" s="6">
        <v>6.86333</v>
      </c>
      <c r="D1351" s="6">
        <f t="shared" si="9"/>
        <v>12.26333</v>
      </c>
      <c r="E1351" s="5">
        <v>12.9467</v>
      </c>
      <c r="F1351" s="5">
        <v>98.0</v>
      </c>
      <c r="G1351" s="6">
        <f t="shared" si="10"/>
        <v>1982.875</v>
      </c>
      <c r="H1351" s="7">
        <v>10.55</v>
      </c>
      <c r="I1351" s="6">
        <f t="shared" si="1"/>
        <v>429.3782653</v>
      </c>
      <c r="J1351" s="6">
        <f t="shared" si="2"/>
        <v>21.33935358</v>
      </c>
      <c r="K1351" s="8">
        <f t="shared" si="11"/>
        <v>109591.1794</v>
      </c>
      <c r="L1351" s="6">
        <f t="shared" si="12"/>
        <v>40.25366827</v>
      </c>
      <c r="M1351" s="8">
        <f t="shared" si="3"/>
        <v>10274.03419</v>
      </c>
      <c r="N1351" s="29">
        <f t="shared" si="14"/>
        <v>8.347476938</v>
      </c>
      <c r="O1351" s="9"/>
      <c r="P1351" s="10">
        <f t="shared" si="15"/>
        <v>10.61939967</v>
      </c>
      <c r="Q1351" s="10"/>
      <c r="R1351" s="31">
        <f t="shared" si="16"/>
        <v>0.1016883977</v>
      </c>
      <c r="S1351" s="7">
        <f t="shared" si="4"/>
        <v>1.009405306</v>
      </c>
      <c r="T1351" s="7">
        <f t="shared" si="13"/>
        <v>9.756433946</v>
      </c>
      <c r="U1351" s="13">
        <f t="shared" si="5"/>
        <v>0.1172542551</v>
      </c>
      <c r="V1351" s="13">
        <f t="shared" si="6"/>
        <v>0.0806513412</v>
      </c>
      <c r="W1351" s="13">
        <f t="shared" si="7"/>
        <v>0.03660291385</v>
      </c>
      <c r="X1351" s="13">
        <f t="shared" si="8"/>
        <v>0.0003489914308</v>
      </c>
      <c r="Y1351" s="14"/>
      <c r="Z1351" s="30"/>
      <c r="AA1351" s="30"/>
    </row>
    <row r="1352" ht="12.75" customHeight="1">
      <c r="A1352" s="4">
        <v>1982.12</v>
      </c>
      <c r="B1352" s="5">
        <v>139.4</v>
      </c>
      <c r="C1352" s="6">
        <v>6.87</v>
      </c>
      <c r="D1352" s="6">
        <f t="shared" si="9"/>
        <v>8.17</v>
      </c>
      <c r="E1352" s="5">
        <v>12.64</v>
      </c>
      <c r="F1352" s="5">
        <v>97.6</v>
      </c>
      <c r="G1352" s="6">
        <f t="shared" si="10"/>
        <v>1982.958333</v>
      </c>
      <c r="H1352" s="7">
        <v>10.54</v>
      </c>
      <c r="I1352" s="6">
        <f t="shared" si="1"/>
        <v>435.1965164</v>
      </c>
      <c r="J1352" s="6">
        <f t="shared" si="2"/>
        <v>21.4476332</v>
      </c>
      <c r="K1352" s="8">
        <f t="shared" si="11"/>
        <v>111532.362</v>
      </c>
      <c r="L1352" s="6">
        <f t="shared" si="12"/>
        <v>39.46114754</v>
      </c>
      <c r="M1352" s="8">
        <f t="shared" si="3"/>
        <v>10113.12091</v>
      </c>
      <c r="N1352" s="29">
        <f t="shared" si="14"/>
        <v>8.467738401</v>
      </c>
      <c r="O1352" s="9"/>
      <c r="P1352" s="10">
        <f t="shared" si="15"/>
        <v>10.78200724</v>
      </c>
      <c r="Q1352" s="10"/>
      <c r="R1352" s="31">
        <f t="shared" si="16"/>
        <v>0.09938633373</v>
      </c>
      <c r="S1352" s="7">
        <f t="shared" si="4"/>
        <v>1.013708666</v>
      </c>
      <c r="T1352" s="7">
        <f t="shared" si="13"/>
        <v>9.888557654</v>
      </c>
      <c r="U1352" s="13">
        <f t="shared" si="5"/>
        <v>0.1189690134</v>
      </c>
      <c r="V1352" s="13">
        <f t="shared" si="6"/>
        <v>0.08066255774</v>
      </c>
      <c r="W1352" s="13">
        <f t="shared" si="7"/>
        <v>0.0383064557</v>
      </c>
      <c r="X1352" s="13">
        <f t="shared" si="8"/>
        <v>0.0004214404765</v>
      </c>
      <c r="Y1352" s="14"/>
      <c r="Z1352" s="30"/>
      <c r="AA1352" s="30"/>
    </row>
    <row r="1353" ht="12.75" customHeight="1">
      <c r="A1353" s="4">
        <v>1983.01</v>
      </c>
      <c r="B1353" s="5">
        <v>144.3</v>
      </c>
      <c r="C1353" s="6">
        <v>6.88333</v>
      </c>
      <c r="D1353" s="6">
        <f t="shared" si="9"/>
        <v>11.78333</v>
      </c>
      <c r="E1353" s="5">
        <v>12.5667</v>
      </c>
      <c r="F1353" s="5">
        <v>97.8</v>
      </c>
      <c r="G1353" s="6">
        <f t="shared" si="10"/>
        <v>1983.041667</v>
      </c>
      <c r="H1353" s="7">
        <v>10.46</v>
      </c>
      <c r="I1353" s="6">
        <f t="shared" si="1"/>
        <v>449.5726994</v>
      </c>
      <c r="J1353" s="6">
        <f t="shared" si="2"/>
        <v>21.44530318</v>
      </c>
      <c r="K1353" s="8">
        <f t="shared" si="11"/>
        <v>115674.6977</v>
      </c>
      <c r="L1353" s="6">
        <f t="shared" si="12"/>
        <v>39.15208067</v>
      </c>
      <c r="M1353" s="8">
        <f t="shared" si="3"/>
        <v>10073.79919</v>
      </c>
      <c r="N1353" s="29">
        <f t="shared" si="14"/>
        <v>8.756783224</v>
      </c>
      <c r="O1353" s="9"/>
      <c r="P1353" s="10">
        <f t="shared" si="15"/>
        <v>11.15854426</v>
      </c>
      <c r="Q1353" s="10"/>
      <c r="R1353" s="31">
        <f t="shared" si="16"/>
        <v>0.09625529563</v>
      </c>
      <c r="S1353" s="7">
        <f t="shared" si="4"/>
        <v>0.992879688</v>
      </c>
      <c r="T1353" s="7">
        <f t="shared" si="13"/>
        <v>10.00361737</v>
      </c>
      <c r="U1353" s="13">
        <f t="shared" si="5"/>
        <v>0.1145070154</v>
      </c>
      <c r="V1353" s="13">
        <f t="shared" si="6"/>
        <v>0.08080734129</v>
      </c>
      <c r="W1353" s="13">
        <f t="shared" si="7"/>
        <v>0.03369967408</v>
      </c>
      <c r="X1353" s="13">
        <f t="shared" si="8"/>
        <v>0.003732868792</v>
      </c>
      <c r="Y1353" s="14"/>
      <c r="Z1353" s="30"/>
      <c r="AA1353" s="30"/>
    </row>
    <row r="1354" ht="12.75" customHeight="1">
      <c r="A1354" s="4">
        <v>1983.02</v>
      </c>
      <c r="B1354" s="5">
        <v>146.8</v>
      </c>
      <c r="C1354" s="6">
        <v>6.89667</v>
      </c>
      <c r="D1354" s="6">
        <f t="shared" si="9"/>
        <v>9.39667</v>
      </c>
      <c r="E1354" s="5">
        <v>12.4933</v>
      </c>
      <c r="F1354" s="5">
        <v>97.9</v>
      </c>
      <c r="G1354" s="6">
        <f t="shared" si="10"/>
        <v>1983.125</v>
      </c>
      <c r="H1354" s="7">
        <v>10.72</v>
      </c>
      <c r="I1354" s="6">
        <f t="shared" si="1"/>
        <v>456.894382</v>
      </c>
      <c r="J1354" s="6">
        <f t="shared" si="2"/>
        <v>21.46491674</v>
      </c>
      <c r="K1354" s="8">
        <f t="shared" si="11"/>
        <v>118018.803</v>
      </c>
      <c r="L1354" s="6">
        <f t="shared" si="12"/>
        <v>38.88364157</v>
      </c>
      <c r="M1354" s="8">
        <f t="shared" si="3"/>
        <v>10043.89858</v>
      </c>
      <c r="N1354" s="29">
        <f t="shared" si="14"/>
        <v>8.910493437</v>
      </c>
      <c r="O1354" s="9"/>
      <c r="P1354" s="10">
        <f t="shared" si="15"/>
        <v>11.36206827</v>
      </c>
      <c r="Q1354" s="10"/>
      <c r="R1354" s="31">
        <f t="shared" si="16"/>
        <v>0.09103401886</v>
      </c>
      <c r="S1354" s="7">
        <f t="shared" si="4"/>
        <v>1.021835702</v>
      </c>
      <c r="T1354" s="7">
        <f t="shared" si="13"/>
        <v>9.922243049</v>
      </c>
      <c r="U1354" s="13">
        <f t="shared" si="5"/>
        <v>0.1137872295</v>
      </c>
      <c r="V1354" s="13">
        <f t="shared" si="6"/>
        <v>0.08457304042</v>
      </c>
      <c r="W1354" s="13">
        <f t="shared" si="7"/>
        <v>0.02921418906</v>
      </c>
      <c r="X1354" s="13">
        <f t="shared" si="8"/>
        <v>0.0004189076112</v>
      </c>
      <c r="Y1354" s="14"/>
      <c r="Z1354" s="30"/>
      <c r="AA1354" s="30"/>
    </row>
    <row r="1355" ht="12.75" customHeight="1">
      <c r="A1355" s="4">
        <v>1983.03</v>
      </c>
      <c r="B1355" s="5">
        <v>151.9</v>
      </c>
      <c r="C1355" s="6">
        <v>6.91</v>
      </c>
      <c r="D1355" s="6">
        <f t="shared" si="9"/>
        <v>12.01</v>
      </c>
      <c r="E1355" s="5">
        <v>12.42</v>
      </c>
      <c r="F1355" s="5">
        <v>97.9</v>
      </c>
      <c r="G1355" s="6">
        <f t="shared" si="10"/>
        <v>1983.208333</v>
      </c>
      <c r="H1355" s="7">
        <v>10.51</v>
      </c>
      <c r="I1355" s="6">
        <f t="shared" si="1"/>
        <v>472.7674157</v>
      </c>
      <c r="J1355" s="6">
        <f t="shared" si="2"/>
        <v>21.50640449</v>
      </c>
      <c r="K1355" s="8">
        <f t="shared" si="11"/>
        <v>122581.8483</v>
      </c>
      <c r="L1355" s="6">
        <f t="shared" si="12"/>
        <v>38.65550562</v>
      </c>
      <c r="M1355" s="8">
        <f t="shared" si="3"/>
        <v>10022.82131</v>
      </c>
      <c r="N1355" s="29">
        <f t="shared" si="14"/>
        <v>9.232829705</v>
      </c>
      <c r="O1355" s="9"/>
      <c r="P1355" s="10">
        <f t="shared" si="15"/>
        <v>11.77931272</v>
      </c>
      <c r="Q1355" s="10"/>
      <c r="R1355" s="31">
        <f t="shared" si="16"/>
        <v>0.08820851061</v>
      </c>
      <c r="S1355" s="7">
        <f t="shared" si="4"/>
        <v>1.015547459</v>
      </c>
      <c r="T1355" s="7">
        <f t="shared" si="13"/>
        <v>10.1389022</v>
      </c>
      <c r="U1355" s="13">
        <f t="shared" si="5"/>
        <v>0.1115459652</v>
      </c>
      <c r="V1355" s="13">
        <f t="shared" si="6"/>
        <v>0.08464898802</v>
      </c>
      <c r="W1355" s="13">
        <f t="shared" si="7"/>
        <v>0.02689697722</v>
      </c>
      <c r="X1355" s="13">
        <f t="shared" si="8"/>
        <v>-0.0009709104301</v>
      </c>
      <c r="Y1355" s="14"/>
      <c r="Z1355" s="30"/>
      <c r="AA1355" s="30"/>
    </row>
    <row r="1356" ht="12.75" customHeight="1">
      <c r="A1356" s="4">
        <v>1983.04</v>
      </c>
      <c r="B1356" s="5">
        <v>157.7</v>
      </c>
      <c r="C1356" s="6">
        <v>6.92</v>
      </c>
      <c r="D1356" s="6">
        <f t="shared" si="9"/>
        <v>12.72</v>
      </c>
      <c r="E1356" s="5">
        <v>12.4767</v>
      </c>
      <c r="F1356" s="5">
        <v>98.6</v>
      </c>
      <c r="G1356" s="6">
        <f t="shared" si="10"/>
        <v>1983.291667</v>
      </c>
      <c r="H1356" s="7">
        <v>10.4</v>
      </c>
      <c r="I1356" s="6">
        <f t="shared" si="1"/>
        <v>487.3345842</v>
      </c>
      <c r="J1356" s="6">
        <f t="shared" si="2"/>
        <v>21.38462475</v>
      </c>
      <c r="K1356" s="8">
        <f t="shared" si="11"/>
        <v>126820.968</v>
      </c>
      <c r="L1356" s="6">
        <f t="shared" si="12"/>
        <v>38.556293</v>
      </c>
      <c r="M1356" s="8">
        <f t="shared" si="3"/>
        <v>10033.6536</v>
      </c>
      <c r="N1356" s="29">
        <f t="shared" si="14"/>
        <v>9.531581284</v>
      </c>
      <c r="O1356" s="9"/>
      <c r="P1356" s="10">
        <f t="shared" si="15"/>
        <v>12.16503159</v>
      </c>
      <c r="Q1356" s="10"/>
      <c r="R1356" s="31">
        <f t="shared" si="16"/>
        <v>0.08593763164</v>
      </c>
      <c r="S1356" s="7">
        <f t="shared" si="4"/>
        <v>1.009902073</v>
      </c>
      <c r="T1356" s="7">
        <f t="shared" si="13"/>
        <v>10.22343722</v>
      </c>
      <c r="U1356" s="13">
        <f t="shared" si="5"/>
        <v>0.1059706013</v>
      </c>
      <c r="V1356" s="13">
        <f t="shared" si="6"/>
        <v>0.0840666064</v>
      </c>
      <c r="W1356" s="13">
        <f t="shared" si="7"/>
        <v>0.02190399494</v>
      </c>
      <c r="X1356" s="13">
        <f t="shared" si="8"/>
        <v>-0.001008616321</v>
      </c>
      <c r="Y1356" s="14"/>
      <c r="Z1356" s="30"/>
      <c r="AA1356" s="30"/>
    </row>
    <row r="1357" ht="12.75" customHeight="1">
      <c r="A1357" s="4">
        <v>1983.05</v>
      </c>
      <c r="B1357" s="5">
        <v>164.1</v>
      </c>
      <c r="C1357" s="6">
        <v>6.93</v>
      </c>
      <c r="D1357" s="6">
        <f t="shared" si="9"/>
        <v>13.33</v>
      </c>
      <c r="E1357" s="5">
        <v>12.5333</v>
      </c>
      <c r="F1357" s="5">
        <v>99.2</v>
      </c>
      <c r="G1357" s="6">
        <f t="shared" si="10"/>
        <v>1983.375</v>
      </c>
      <c r="H1357" s="7">
        <v>10.38</v>
      </c>
      <c r="I1357" s="6">
        <f t="shared" si="1"/>
        <v>504.0450605</v>
      </c>
      <c r="J1357" s="6">
        <f t="shared" si="2"/>
        <v>21.28599798</v>
      </c>
      <c r="K1357" s="8">
        <f t="shared" si="11"/>
        <v>131631.2116</v>
      </c>
      <c r="L1357" s="6">
        <f t="shared" si="12"/>
        <v>38.49694063</v>
      </c>
      <c r="M1357" s="8">
        <f t="shared" si="3"/>
        <v>10053.46413</v>
      </c>
      <c r="N1357" s="29">
        <f t="shared" si="14"/>
        <v>9.874456505</v>
      </c>
      <c r="O1357" s="9"/>
      <c r="P1357" s="10">
        <f t="shared" si="15"/>
        <v>12.60525565</v>
      </c>
      <c r="Q1357" s="10"/>
      <c r="R1357" s="31">
        <f t="shared" si="16"/>
        <v>0.08240888325</v>
      </c>
      <c r="S1357" s="7">
        <f t="shared" si="4"/>
        <v>0.9801737811</v>
      </c>
      <c r="T1357" s="7">
        <f t="shared" si="13"/>
        <v>10.26222284</v>
      </c>
      <c r="U1357" s="13">
        <f t="shared" si="5"/>
        <v>0.1025041728</v>
      </c>
      <c r="V1357" s="13">
        <f t="shared" si="6"/>
        <v>0.08348002215</v>
      </c>
      <c r="W1357" s="13">
        <f t="shared" si="7"/>
        <v>0.01902415069</v>
      </c>
      <c r="X1357" s="13">
        <f t="shared" si="8"/>
        <v>0.00310255518</v>
      </c>
      <c r="Y1357" s="14"/>
      <c r="Z1357" s="30"/>
      <c r="AA1357" s="30"/>
    </row>
    <row r="1358" ht="12.75" customHeight="1">
      <c r="A1358" s="4">
        <v>1983.06</v>
      </c>
      <c r="B1358" s="5">
        <v>166.4</v>
      </c>
      <c r="C1358" s="6">
        <v>6.94</v>
      </c>
      <c r="D1358" s="6">
        <f t="shared" si="9"/>
        <v>9.24</v>
      </c>
      <c r="E1358" s="5">
        <v>12.59</v>
      </c>
      <c r="F1358" s="5">
        <v>99.5</v>
      </c>
      <c r="G1358" s="6">
        <f t="shared" si="10"/>
        <v>1983.458333</v>
      </c>
      <c r="H1358" s="7">
        <v>10.85</v>
      </c>
      <c r="I1358" s="6">
        <f t="shared" si="1"/>
        <v>509.5686432</v>
      </c>
      <c r="J1358" s="6">
        <f t="shared" si="2"/>
        <v>21.25244221</v>
      </c>
      <c r="K1358" s="8">
        <f t="shared" si="11"/>
        <v>133536.1992</v>
      </c>
      <c r="L1358" s="6">
        <f t="shared" si="12"/>
        <v>38.55450251</v>
      </c>
      <c r="M1358" s="8">
        <f t="shared" si="3"/>
        <v>10103.49007</v>
      </c>
      <c r="N1358" s="29">
        <f t="shared" si="14"/>
        <v>10.0001179</v>
      </c>
      <c r="O1358" s="9"/>
      <c r="P1358" s="10">
        <f t="shared" si="15"/>
        <v>12.76736277</v>
      </c>
      <c r="Q1358" s="10"/>
      <c r="R1358" s="31">
        <f t="shared" si="16"/>
        <v>0.07602510332</v>
      </c>
      <c r="S1358" s="7">
        <f t="shared" si="4"/>
        <v>0.9776160025</v>
      </c>
      <c r="T1358" s="7">
        <f t="shared" si="13"/>
        <v>10.02843384</v>
      </c>
      <c r="U1358" s="13">
        <f t="shared" si="5"/>
        <v>0.101717557</v>
      </c>
      <c r="V1358" s="13">
        <f t="shared" si="6"/>
        <v>0.08701914272</v>
      </c>
      <c r="W1358" s="13">
        <f t="shared" si="7"/>
        <v>0.01469841428</v>
      </c>
      <c r="X1358" s="13">
        <f t="shared" si="8"/>
        <v>0.003883605763</v>
      </c>
      <c r="Y1358" s="14"/>
      <c r="Z1358" s="30"/>
      <c r="AA1358" s="30"/>
    </row>
    <row r="1359" ht="12.75" customHeight="1">
      <c r="A1359" s="4">
        <v>1983.07</v>
      </c>
      <c r="B1359" s="5">
        <v>167.0</v>
      </c>
      <c r="C1359" s="6">
        <v>6.96</v>
      </c>
      <c r="D1359" s="6">
        <f t="shared" si="9"/>
        <v>7.56</v>
      </c>
      <c r="E1359" s="5">
        <v>12.8267</v>
      </c>
      <c r="F1359" s="5">
        <v>99.9</v>
      </c>
      <c r="G1359" s="6">
        <f t="shared" si="10"/>
        <v>1983.541667</v>
      </c>
      <c r="H1359" s="7">
        <v>11.38</v>
      </c>
      <c r="I1359" s="6">
        <f t="shared" si="1"/>
        <v>509.3583584</v>
      </c>
      <c r="J1359" s="6">
        <f t="shared" si="2"/>
        <v>21.22834835</v>
      </c>
      <c r="K1359" s="8">
        <f t="shared" si="11"/>
        <v>133944.6795</v>
      </c>
      <c r="L1359" s="6">
        <f t="shared" si="12"/>
        <v>39.12207698</v>
      </c>
      <c r="M1359" s="8">
        <f t="shared" si="3"/>
        <v>10287.83366</v>
      </c>
      <c r="N1359" s="29">
        <f t="shared" si="14"/>
        <v>10.014476</v>
      </c>
      <c r="O1359" s="9"/>
      <c r="P1359" s="10">
        <f t="shared" si="15"/>
        <v>12.78689604</v>
      </c>
      <c r="Q1359" s="10"/>
      <c r="R1359" s="31">
        <f t="shared" si="16"/>
        <v>0.07077177393</v>
      </c>
      <c r="S1359" s="7">
        <f t="shared" si="4"/>
        <v>0.9821386703</v>
      </c>
      <c r="T1359" s="7">
        <f t="shared" si="13"/>
        <v>9.764702318</v>
      </c>
      <c r="U1359" s="13">
        <f t="shared" si="5"/>
        <v>0.101448283</v>
      </c>
      <c r="V1359" s="13">
        <f t="shared" si="6"/>
        <v>0.09167859466</v>
      </c>
      <c r="W1359" s="13">
        <f t="shared" si="7"/>
        <v>0.009769688334</v>
      </c>
      <c r="X1359" s="13">
        <f t="shared" si="8"/>
        <v>0.003265008651</v>
      </c>
      <c r="Y1359" s="14"/>
      <c r="Z1359" s="30"/>
      <c r="AA1359" s="30"/>
    </row>
    <row r="1360" ht="12.75" customHeight="1">
      <c r="A1360" s="4">
        <v>1983.08</v>
      </c>
      <c r="B1360" s="5">
        <v>162.4</v>
      </c>
      <c r="C1360" s="6">
        <v>6.98</v>
      </c>
      <c r="D1360" s="6">
        <f t="shared" si="9"/>
        <v>2.38</v>
      </c>
      <c r="E1360" s="5">
        <v>13.0633</v>
      </c>
      <c r="F1360" s="5">
        <v>100.2</v>
      </c>
      <c r="G1360" s="6">
        <f t="shared" si="10"/>
        <v>1983.625</v>
      </c>
      <c r="H1360" s="7">
        <v>11.85</v>
      </c>
      <c r="I1360" s="6">
        <f t="shared" si="1"/>
        <v>493.8451098</v>
      </c>
      <c r="J1360" s="6">
        <f t="shared" si="2"/>
        <v>21.22560878</v>
      </c>
      <c r="K1360" s="8">
        <f t="shared" si="11"/>
        <v>130330.3368</v>
      </c>
      <c r="L1360" s="6">
        <f t="shared" si="12"/>
        <v>39.72442625</v>
      </c>
      <c r="M1360" s="8">
        <f t="shared" si="3"/>
        <v>10483.6471</v>
      </c>
      <c r="N1360" s="29">
        <f t="shared" si="14"/>
        <v>9.728056936</v>
      </c>
      <c r="O1360" s="9"/>
      <c r="P1360" s="10">
        <f t="shared" si="15"/>
        <v>12.42283748</v>
      </c>
      <c r="Q1360" s="10"/>
      <c r="R1360" s="31">
        <f t="shared" si="16"/>
        <v>0.06739685291</v>
      </c>
      <c r="S1360" s="7">
        <f t="shared" si="4"/>
        <v>1.021605034</v>
      </c>
      <c r="T1360" s="7">
        <f t="shared" si="13"/>
        <v>9.561578302</v>
      </c>
      <c r="U1360" s="13">
        <f t="shared" si="5"/>
        <v>0.1060906739</v>
      </c>
      <c r="V1360" s="13">
        <f t="shared" si="6"/>
        <v>0.09526837198</v>
      </c>
      <c r="W1360" s="13">
        <f t="shared" si="7"/>
        <v>0.01082230196</v>
      </c>
      <c r="X1360" s="13">
        <f t="shared" si="8"/>
        <v>0.0007513161247</v>
      </c>
      <c r="Y1360" s="14"/>
      <c r="Z1360" s="30"/>
      <c r="AA1360" s="30"/>
    </row>
    <row r="1361" ht="12.75" customHeight="1">
      <c r="A1361" s="4">
        <v>1983.09</v>
      </c>
      <c r="B1361" s="5">
        <v>167.2</v>
      </c>
      <c r="C1361" s="6">
        <v>7.0</v>
      </c>
      <c r="D1361" s="6">
        <f t="shared" si="9"/>
        <v>11.8</v>
      </c>
      <c r="E1361" s="5">
        <v>13.3</v>
      </c>
      <c r="F1361" s="5">
        <v>100.7</v>
      </c>
      <c r="G1361" s="6">
        <f t="shared" si="10"/>
        <v>1983.708333</v>
      </c>
      <c r="H1361" s="7">
        <v>11.65</v>
      </c>
      <c r="I1361" s="6">
        <f t="shared" si="1"/>
        <v>505.9169811</v>
      </c>
      <c r="J1361" s="6">
        <f t="shared" si="2"/>
        <v>21.18073486</v>
      </c>
      <c r="K1361" s="8">
        <f t="shared" si="11"/>
        <v>133982.0326</v>
      </c>
      <c r="L1361" s="6">
        <f t="shared" si="12"/>
        <v>40.24339623</v>
      </c>
      <c r="M1361" s="8">
        <f t="shared" si="3"/>
        <v>10657.66168</v>
      </c>
      <c r="N1361" s="29">
        <f t="shared" si="14"/>
        <v>9.984202458</v>
      </c>
      <c r="O1361" s="9"/>
      <c r="P1361" s="10">
        <f t="shared" si="15"/>
        <v>12.74988449</v>
      </c>
      <c r="Q1361" s="10"/>
      <c r="R1361" s="31">
        <f t="shared" si="16"/>
        <v>0.06705890472</v>
      </c>
      <c r="S1361" s="7">
        <f t="shared" si="4"/>
        <v>1.016188554</v>
      </c>
      <c r="T1361" s="7">
        <f t="shared" si="13"/>
        <v>9.719655251</v>
      </c>
      <c r="U1361" s="13">
        <f t="shared" si="5"/>
        <v>0.1042953585</v>
      </c>
      <c r="V1361" s="13">
        <f t="shared" si="6"/>
        <v>0.0964100469</v>
      </c>
      <c r="W1361" s="13">
        <f t="shared" si="7"/>
        <v>0.007885311619</v>
      </c>
      <c r="X1361" s="13">
        <f t="shared" si="8"/>
        <v>-0.0009303876985</v>
      </c>
      <c r="Y1361" s="14"/>
      <c r="Z1361" s="30"/>
      <c r="AA1361" s="30"/>
    </row>
    <row r="1362" ht="12.75" customHeight="1">
      <c r="A1362" s="4">
        <v>1983.1</v>
      </c>
      <c r="B1362" s="5">
        <v>167.7</v>
      </c>
      <c r="C1362" s="6">
        <v>7.03</v>
      </c>
      <c r="D1362" s="6">
        <f t="shared" si="9"/>
        <v>7.53</v>
      </c>
      <c r="E1362" s="5">
        <v>13.5433</v>
      </c>
      <c r="F1362" s="5">
        <v>101.0</v>
      </c>
      <c r="G1362" s="6">
        <f t="shared" si="10"/>
        <v>1983.791667</v>
      </c>
      <c r="H1362" s="7">
        <v>11.54</v>
      </c>
      <c r="I1362" s="6">
        <f t="shared" si="1"/>
        <v>505.9226733</v>
      </c>
      <c r="J1362" s="6">
        <f t="shared" si="2"/>
        <v>21.20832673</v>
      </c>
      <c r="K1362" s="8">
        <f t="shared" si="11"/>
        <v>134451.5903</v>
      </c>
      <c r="L1362" s="6">
        <f t="shared" si="12"/>
        <v>40.85785653</v>
      </c>
      <c r="M1362" s="8">
        <f t="shared" si="3"/>
        <v>10858.18857</v>
      </c>
      <c r="N1362" s="29">
        <f t="shared" si="14"/>
        <v>10.0033918</v>
      </c>
      <c r="O1362" s="9"/>
      <c r="P1362" s="10">
        <f t="shared" si="15"/>
        <v>12.77353964</v>
      </c>
      <c r="Q1362" s="10"/>
      <c r="R1362" s="31">
        <f t="shared" si="16"/>
        <v>0.06733469414</v>
      </c>
      <c r="S1362" s="7">
        <f t="shared" si="4"/>
        <v>1.00083331</v>
      </c>
      <c r="T1362" s="7">
        <f t="shared" si="13"/>
        <v>9.847664782</v>
      </c>
      <c r="U1362" s="13">
        <f t="shared" si="5"/>
        <v>0.1048168318</v>
      </c>
      <c r="V1362" s="13">
        <f t="shared" si="6"/>
        <v>0.09526379677</v>
      </c>
      <c r="W1362" s="13">
        <f t="shared" si="7"/>
        <v>0.009553035012</v>
      </c>
      <c r="X1362" s="13">
        <f t="shared" si="8"/>
        <v>-0.00261397583</v>
      </c>
      <c r="Y1362" s="14"/>
      <c r="Z1362" s="30"/>
      <c r="AA1362" s="30"/>
    </row>
    <row r="1363" ht="12.75" customHeight="1">
      <c r="A1363" s="4">
        <v>1983.11</v>
      </c>
      <c r="B1363" s="5">
        <v>165.2</v>
      </c>
      <c r="C1363" s="6">
        <v>7.06</v>
      </c>
      <c r="D1363" s="6">
        <f t="shared" si="9"/>
        <v>4.56</v>
      </c>
      <c r="E1363" s="5">
        <v>13.7867</v>
      </c>
      <c r="F1363" s="5">
        <v>101.2</v>
      </c>
      <c r="G1363" s="6">
        <f t="shared" si="10"/>
        <v>1983.875</v>
      </c>
      <c r="H1363" s="7">
        <v>11.69</v>
      </c>
      <c r="I1363" s="6">
        <f t="shared" si="1"/>
        <v>497.3956522</v>
      </c>
      <c r="J1363" s="6">
        <f t="shared" si="2"/>
        <v>21.25673913</v>
      </c>
      <c r="K1363" s="8">
        <f t="shared" si="11"/>
        <v>132656.2474</v>
      </c>
      <c r="L1363" s="6">
        <f t="shared" si="12"/>
        <v>41.50995543</v>
      </c>
      <c r="M1363" s="8">
        <f t="shared" si="3"/>
        <v>11070.77413</v>
      </c>
      <c r="N1363" s="29">
        <f t="shared" si="14"/>
        <v>9.853581649</v>
      </c>
      <c r="O1363" s="9"/>
      <c r="P1363" s="10">
        <f t="shared" si="15"/>
        <v>12.5814912</v>
      </c>
      <c r="Q1363" s="10"/>
      <c r="R1363" s="31">
        <f t="shared" si="16"/>
        <v>0.06685883742</v>
      </c>
      <c r="S1363" s="7">
        <f t="shared" si="4"/>
        <v>1.001589903</v>
      </c>
      <c r="T1363" s="7">
        <f t="shared" si="13"/>
        <v>9.836392932</v>
      </c>
      <c r="U1363" s="13">
        <f t="shared" si="5"/>
        <v>0.1062358814</v>
      </c>
      <c r="V1363" s="13">
        <f t="shared" si="6"/>
        <v>0.09254196558</v>
      </c>
      <c r="W1363" s="13">
        <f t="shared" si="7"/>
        <v>0.01369391577</v>
      </c>
      <c r="X1363" s="13">
        <f t="shared" si="8"/>
        <v>-0.00005914164469</v>
      </c>
      <c r="Y1363" s="14"/>
      <c r="Z1363" s="30"/>
      <c r="AA1363" s="30"/>
    </row>
    <row r="1364" ht="12.75" customHeight="1">
      <c r="A1364" s="4">
        <v>1983.12</v>
      </c>
      <c r="B1364" s="5">
        <v>164.4</v>
      </c>
      <c r="C1364" s="6">
        <v>7.09</v>
      </c>
      <c r="D1364" s="6">
        <f t="shared" si="9"/>
        <v>6.29</v>
      </c>
      <c r="E1364" s="5">
        <v>14.03</v>
      </c>
      <c r="F1364" s="5">
        <v>101.3</v>
      </c>
      <c r="G1364" s="6">
        <f t="shared" si="10"/>
        <v>1983.958333</v>
      </c>
      <c r="H1364" s="7">
        <v>11.83</v>
      </c>
      <c r="I1364" s="6">
        <f t="shared" si="1"/>
        <v>494.4983218</v>
      </c>
      <c r="J1364" s="6">
        <f t="shared" si="2"/>
        <v>21.3259921</v>
      </c>
      <c r="K1364" s="8">
        <f t="shared" si="11"/>
        <v>132357.4977</v>
      </c>
      <c r="L1364" s="6">
        <f t="shared" si="12"/>
        <v>42.20079961</v>
      </c>
      <c r="M1364" s="8">
        <f t="shared" si="3"/>
        <v>11295.47258</v>
      </c>
      <c r="N1364" s="29">
        <f t="shared" si="14"/>
        <v>9.815010904</v>
      </c>
      <c r="O1364" s="9"/>
      <c r="P1364" s="10">
        <f t="shared" si="15"/>
        <v>12.53107632</v>
      </c>
      <c r="Q1364" s="10"/>
      <c r="R1364" s="31">
        <f t="shared" si="16"/>
        <v>0.06525964409</v>
      </c>
      <c r="S1364" s="7">
        <f t="shared" si="4"/>
        <v>1.019234799</v>
      </c>
      <c r="T1364" s="7">
        <f t="shared" si="13"/>
        <v>9.842306241</v>
      </c>
      <c r="U1364" s="13">
        <f t="shared" si="5"/>
        <v>0.1074634708</v>
      </c>
      <c r="V1364" s="13">
        <f t="shared" si="6"/>
        <v>0.09258525519</v>
      </c>
      <c r="W1364" s="13">
        <f t="shared" si="7"/>
        <v>0.0148782156</v>
      </c>
      <c r="X1364" s="13">
        <f t="shared" si="8"/>
        <v>-0.001274660966</v>
      </c>
      <c r="Y1364" s="14"/>
      <c r="Z1364" s="30"/>
      <c r="AA1364" s="30"/>
    </row>
    <row r="1365" ht="12.75" customHeight="1">
      <c r="A1365" s="4">
        <v>1984.01</v>
      </c>
      <c r="B1365" s="5">
        <v>166.4</v>
      </c>
      <c r="C1365" s="6">
        <v>7.12</v>
      </c>
      <c r="D1365" s="6">
        <f t="shared" si="9"/>
        <v>9.12</v>
      </c>
      <c r="E1365" s="5">
        <v>14.44</v>
      </c>
      <c r="F1365" s="5">
        <v>101.9</v>
      </c>
      <c r="G1365" s="6">
        <f t="shared" si="10"/>
        <v>1984.041667</v>
      </c>
      <c r="H1365" s="7">
        <v>11.67</v>
      </c>
      <c r="I1365" s="6">
        <f t="shared" si="1"/>
        <v>497.5670265</v>
      </c>
      <c r="J1365" s="6">
        <f t="shared" si="2"/>
        <v>21.29012758</v>
      </c>
      <c r="K1365" s="8">
        <f t="shared" si="11"/>
        <v>133653.7442</v>
      </c>
      <c r="L1365" s="6">
        <f t="shared" si="12"/>
        <v>43.17829244</v>
      </c>
      <c r="M1365" s="8">
        <f t="shared" si="3"/>
        <v>11598.31771</v>
      </c>
      <c r="N1365" s="29">
        <f t="shared" si="14"/>
        <v>9.894931809</v>
      </c>
      <c r="O1365" s="9"/>
      <c r="P1365" s="10">
        <f t="shared" si="15"/>
        <v>12.63075009</v>
      </c>
      <c r="Q1365" s="10"/>
      <c r="R1365" s="31">
        <f t="shared" si="16"/>
        <v>0.06574306761</v>
      </c>
      <c r="S1365" s="7">
        <f t="shared" si="4"/>
        <v>0.9998304045</v>
      </c>
      <c r="T1365" s="7">
        <f t="shared" si="13"/>
        <v>9.972553582</v>
      </c>
      <c r="U1365" s="13">
        <f t="shared" si="5"/>
        <v>0.1079876313</v>
      </c>
      <c r="V1365" s="13">
        <f t="shared" si="6"/>
        <v>0.09153808398</v>
      </c>
      <c r="W1365" s="13">
        <f t="shared" si="7"/>
        <v>0.01644954729</v>
      </c>
      <c r="X1365" s="13">
        <f t="shared" si="8"/>
        <v>-0.001153520694</v>
      </c>
      <c r="Y1365" s="14"/>
      <c r="Z1365" s="30"/>
      <c r="AA1365" s="30"/>
    </row>
    <row r="1366" ht="12.75" customHeight="1">
      <c r="A1366" s="4">
        <v>1984.02</v>
      </c>
      <c r="B1366" s="5">
        <v>157.3</v>
      </c>
      <c r="C1366" s="6">
        <v>7.15</v>
      </c>
      <c r="D1366" s="6">
        <f t="shared" si="9"/>
        <v>-1.95</v>
      </c>
      <c r="E1366" s="5">
        <v>14.85</v>
      </c>
      <c r="F1366" s="5">
        <v>102.4</v>
      </c>
      <c r="G1366" s="6">
        <f t="shared" si="10"/>
        <v>1984.125</v>
      </c>
      <c r="H1366" s="7">
        <v>11.84</v>
      </c>
      <c r="I1366" s="6">
        <f t="shared" si="1"/>
        <v>468.059668</v>
      </c>
      <c r="J1366" s="6">
        <f t="shared" si="2"/>
        <v>21.27543945</v>
      </c>
      <c r="K1366" s="8">
        <f t="shared" si="11"/>
        <v>126203.8794</v>
      </c>
      <c r="L1366" s="6">
        <f t="shared" si="12"/>
        <v>44.18745117</v>
      </c>
      <c r="M1366" s="8">
        <f t="shared" si="3"/>
        <v>11914.35225</v>
      </c>
      <c r="N1366" s="29">
        <f t="shared" si="14"/>
        <v>9.324529646</v>
      </c>
      <c r="O1366" s="9"/>
      <c r="P1366" s="10">
        <f t="shared" si="15"/>
        <v>11.90239934</v>
      </c>
      <c r="Q1366" s="10"/>
      <c r="R1366" s="31">
        <f t="shared" si="16"/>
        <v>0.06937144418</v>
      </c>
      <c r="S1366" s="7">
        <f t="shared" si="4"/>
        <v>0.9824599291</v>
      </c>
      <c r="T1366" s="7">
        <f t="shared" si="13"/>
        <v>9.922176431</v>
      </c>
      <c r="U1366" s="13">
        <f t="shared" si="5"/>
        <v>0.1138967171</v>
      </c>
      <c r="V1366" s="13">
        <f t="shared" si="6"/>
        <v>0.09044041463</v>
      </c>
      <c r="W1366" s="13">
        <f t="shared" si="7"/>
        <v>0.02345630248</v>
      </c>
      <c r="X1366" s="13">
        <f t="shared" si="8"/>
        <v>-0.00150898473</v>
      </c>
      <c r="Y1366" s="14"/>
      <c r="Z1366" s="30"/>
      <c r="AA1366" s="30"/>
    </row>
    <row r="1367" ht="12.75" customHeight="1">
      <c r="A1367" s="4">
        <v>1984.03</v>
      </c>
      <c r="B1367" s="5">
        <v>157.4</v>
      </c>
      <c r="C1367" s="6">
        <v>7.18</v>
      </c>
      <c r="D1367" s="6">
        <f t="shared" si="9"/>
        <v>7.28</v>
      </c>
      <c r="E1367" s="5">
        <v>15.26</v>
      </c>
      <c r="F1367" s="5">
        <v>102.6</v>
      </c>
      <c r="G1367" s="6">
        <f t="shared" si="10"/>
        <v>1984.208333</v>
      </c>
      <c r="H1367" s="7">
        <v>12.32</v>
      </c>
      <c r="I1367" s="6">
        <f t="shared" si="1"/>
        <v>467.4442495</v>
      </c>
      <c r="J1367" s="6">
        <f t="shared" si="2"/>
        <v>21.32306043</v>
      </c>
      <c r="K1367" s="8">
        <f t="shared" si="11"/>
        <v>126517.0578</v>
      </c>
      <c r="L1367" s="6">
        <f t="shared" si="12"/>
        <v>45.31892788</v>
      </c>
      <c r="M1367" s="8">
        <f t="shared" si="3"/>
        <v>12265.88502</v>
      </c>
      <c r="N1367" s="29">
        <f t="shared" si="14"/>
        <v>9.326747067</v>
      </c>
      <c r="O1367" s="9"/>
      <c r="P1367" s="10">
        <f t="shared" si="15"/>
        <v>11.90457026</v>
      </c>
      <c r="Q1367" s="10"/>
      <c r="R1367" s="31">
        <f t="shared" si="16"/>
        <v>0.06339250294</v>
      </c>
      <c r="S1367" s="7">
        <f t="shared" si="4"/>
        <v>0.9927827973</v>
      </c>
      <c r="T1367" s="7">
        <f t="shared" si="13"/>
        <v>9.729138529</v>
      </c>
      <c r="U1367" s="13">
        <f t="shared" si="5"/>
        <v>0.1116473905</v>
      </c>
      <c r="V1367" s="13">
        <f t="shared" si="6"/>
        <v>0.08863695124</v>
      </c>
      <c r="W1367" s="13">
        <f t="shared" si="7"/>
        <v>0.02301043921</v>
      </c>
      <c r="X1367" s="13">
        <f t="shared" si="8"/>
        <v>-0.002278923349</v>
      </c>
      <c r="Y1367" s="14"/>
      <c r="Z1367" s="30"/>
      <c r="AA1367" s="30"/>
    </row>
    <row r="1368" ht="12.75" customHeight="1">
      <c r="A1368" s="4">
        <v>1984.04</v>
      </c>
      <c r="B1368" s="5">
        <v>157.6</v>
      </c>
      <c r="C1368" s="6">
        <v>7.22333</v>
      </c>
      <c r="D1368" s="6">
        <f t="shared" si="9"/>
        <v>7.42333</v>
      </c>
      <c r="E1368" s="5">
        <v>15.5733</v>
      </c>
      <c r="F1368" s="5">
        <v>103.1</v>
      </c>
      <c r="G1368" s="6">
        <f t="shared" si="10"/>
        <v>1984.291667</v>
      </c>
      <c r="H1368" s="7">
        <v>12.63</v>
      </c>
      <c r="I1368" s="6">
        <f t="shared" si="1"/>
        <v>465.7683802</v>
      </c>
      <c r="J1368" s="6">
        <f t="shared" si="2"/>
        <v>21.34770758</v>
      </c>
      <c r="K1368" s="8">
        <f t="shared" si="11"/>
        <v>126544.9643</v>
      </c>
      <c r="L1368" s="6">
        <f t="shared" si="12"/>
        <v>46.02506799</v>
      </c>
      <c r="M1368" s="8">
        <f t="shared" si="3"/>
        <v>12504.58561</v>
      </c>
      <c r="N1368" s="29">
        <f t="shared" si="14"/>
        <v>9.305643405</v>
      </c>
      <c r="O1368" s="9"/>
      <c r="P1368" s="10">
        <f t="shared" si="15"/>
        <v>11.8765431</v>
      </c>
      <c r="Q1368" s="10"/>
      <c r="R1368" s="31">
        <f t="shared" si="16"/>
        <v>0.06060971379</v>
      </c>
      <c r="S1368" s="7">
        <f t="shared" si="4"/>
        <v>0.9678595092</v>
      </c>
      <c r="T1368" s="7">
        <f t="shared" si="13"/>
        <v>9.612078874</v>
      </c>
      <c r="U1368" s="13">
        <f t="shared" si="5"/>
        <v>0.1076962112</v>
      </c>
      <c r="V1368" s="13">
        <f t="shared" si="6"/>
        <v>0.08653665259</v>
      </c>
      <c r="W1368" s="13">
        <f t="shared" si="7"/>
        <v>0.02115955865</v>
      </c>
      <c r="X1368" s="13">
        <f t="shared" si="8"/>
        <v>0.002359635325</v>
      </c>
      <c r="Y1368" s="14"/>
      <c r="Z1368" s="30"/>
      <c r="AA1368" s="30"/>
    </row>
    <row r="1369" ht="12.75" customHeight="1">
      <c r="A1369" s="4">
        <v>1984.05</v>
      </c>
      <c r="B1369" s="5">
        <v>156.6</v>
      </c>
      <c r="C1369" s="6">
        <v>7.26667</v>
      </c>
      <c r="D1369" s="6">
        <f t="shared" si="9"/>
        <v>6.26667</v>
      </c>
      <c r="E1369" s="5">
        <v>15.8867</v>
      </c>
      <c r="F1369" s="5">
        <v>103.4</v>
      </c>
      <c r="G1369" s="6">
        <f t="shared" si="10"/>
        <v>1984.375</v>
      </c>
      <c r="H1369" s="7">
        <v>13.41</v>
      </c>
      <c r="I1369" s="6">
        <f t="shared" si="1"/>
        <v>461.4702128</v>
      </c>
      <c r="J1369" s="6">
        <f t="shared" si="2"/>
        <v>21.413485</v>
      </c>
      <c r="K1369" s="8">
        <f t="shared" si="11"/>
        <v>125862.0124</v>
      </c>
      <c r="L1369" s="6">
        <f t="shared" si="12"/>
        <v>46.81506277</v>
      </c>
      <c r="M1369" s="8">
        <f t="shared" si="3"/>
        <v>12768.40378</v>
      </c>
      <c r="N1369" s="29">
        <f t="shared" si="14"/>
        <v>9.231831817</v>
      </c>
      <c r="O1369" s="9"/>
      <c r="P1369" s="10">
        <f t="shared" si="15"/>
        <v>11.78108254</v>
      </c>
      <c r="Q1369" s="10"/>
      <c r="R1369" s="31">
        <f t="shared" si="16"/>
        <v>0.05264208935</v>
      </c>
      <c r="S1369" s="7">
        <f t="shared" si="4"/>
        <v>1.003017816</v>
      </c>
      <c r="T1369" s="7">
        <f t="shared" si="13"/>
        <v>9.276150234</v>
      </c>
      <c r="U1369" s="13">
        <f t="shared" si="5"/>
        <v>0.1093887501</v>
      </c>
      <c r="V1369" s="13">
        <f t="shared" si="6"/>
        <v>0.0893430934</v>
      </c>
      <c r="W1369" s="13">
        <f t="shared" si="7"/>
        <v>0.02004565673</v>
      </c>
      <c r="X1369" s="13">
        <f t="shared" si="8"/>
        <v>0.000858972168</v>
      </c>
      <c r="Y1369" s="14"/>
      <c r="Z1369" s="30"/>
      <c r="AA1369" s="30"/>
    </row>
    <row r="1370" ht="12.75" customHeight="1">
      <c r="A1370" s="4">
        <v>1984.06</v>
      </c>
      <c r="B1370" s="5">
        <v>153.1</v>
      </c>
      <c r="C1370" s="6">
        <v>7.31</v>
      </c>
      <c r="D1370" s="6">
        <f t="shared" si="9"/>
        <v>3.81</v>
      </c>
      <c r="E1370" s="5">
        <v>16.2</v>
      </c>
      <c r="F1370" s="5">
        <v>103.7</v>
      </c>
      <c r="G1370" s="6">
        <f t="shared" si="10"/>
        <v>1984.458333</v>
      </c>
      <c r="H1370" s="7">
        <v>13.56</v>
      </c>
      <c r="I1370" s="6">
        <f t="shared" si="1"/>
        <v>449.8512054</v>
      </c>
      <c r="J1370" s="6">
        <f t="shared" si="2"/>
        <v>21.47885246</v>
      </c>
      <c r="K1370" s="8">
        <f t="shared" si="11"/>
        <v>123181.2095</v>
      </c>
      <c r="L1370" s="6">
        <f t="shared" si="12"/>
        <v>47.60019286</v>
      </c>
      <c r="M1370" s="8">
        <f t="shared" si="3"/>
        <v>13034.19722</v>
      </c>
      <c r="N1370" s="29">
        <f t="shared" si="14"/>
        <v>9.010185512</v>
      </c>
      <c r="O1370" s="9"/>
      <c r="P1370" s="10">
        <f t="shared" si="15"/>
        <v>11.49771664</v>
      </c>
      <c r="Q1370" s="10"/>
      <c r="R1370" s="31">
        <f t="shared" si="16"/>
        <v>0.0532353612</v>
      </c>
      <c r="S1370" s="7">
        <f t="shared" si="4"/>
        <v>1.022261202</v>
      </c>
      <c r="T1370" s="7">
        <f t="shared" si="13"/>
        <v>9.27722743</v>
      </c>
      <c r="U1370" s="13">
        <f t="shared" si="5"/>
        <v>0.1126299456</v>
      </c>
      <c r="V1370" s="13">
        <f t="shared" si="6"/>
        <v>0.09022571952</v>
      </c>
      <c r="W1370" s="13">
        <f t="shared" si="7"/>
        <v>0.02240422606</v>
      </c>
      <c r="X1370" s="13">
        <f t="shared" si="8"/>
        <v>-0.003017284817</v>
      </c>
      <c r="Y1370" s="14"/>
      <c r="Z1370" s="30"/>
      <c r="AA1370" s="30"/>
    </row>
    <row r="1371" ht="12.75" customHeight="1">
      <c r="A1371" s="4">
        <v>1984.07</v>
      </c>
      <c r="B1371" s="5">
        <v>151.1</v>
      </c>
      <c r="C1371" s="6">
        <v>7.33333</v>
      </c>
      <c r="D1371" s="6">
        <f t="shared" si="9"/>
        <v>5.33333</v>
      </c>
      <c r="E1371" s="5">
        <v>16.32</v>
      </c>
      <c r="F1371" s="5">
        <v>104.1</v>
      </c>
      <c r="G1371" s="6">
        <f t="shared" si="10"/>
        <v>1984.541667</v>
      </c>
      <c r="H1371" s="7">
        <v>13.36</v>
      </c>
      <c r="I1371" s="6">
        <f t="shared" si="1"/>
        <v>442.268684</v>
      </c>
      <c r="J1371" s="6">
        <f t="shared" si="2"/>
        <v>21.4646076</v>
      </c>
      <c r="K1371" s="8">
        <f t="shared" si="11"/>
        <v>121594.712</v>
      </c>
      <c r="L1371" s="6">
        <f t="shared" si="12"/>
        <v>47.76853026</v>
      </c>
      <c r="M1371" s="8">
        <f t="shared" si="3"/>
        <v>13133.19458</v>
      </c>
      <c r="N1371" s="29">
        <f t="shared" si="14"/>
        <v>8.868302214</v>
      </c>
      <c r="O1371" s="9"/>
      <c r="P1371" s="10">
        <f t="shared" si="15"/>
        <v>11.31624186</v>
      </c>
      <c r="Q1371" s="10"/>
      <c r="R1371" s="31">
        <f t="shared" si="16"/>
        <v>0.05654976029</v>
      </c>
      <c r="S1371" s="7">
        <f t="shared" si="4"/>
        <v>1.047100938</v>
      </c>
      <c r="T1371" s="7">
        <f t="shared" si="13"/>
        <v>9.447308744</v>
      </c>
      <c r="U1371" s="13">
        <f t="shared" si="5"/>
        <v>0.1131938853</v>
      </c>
      <c r="V1371" s="13">
        <f t="shared" si="6"/>
        <v>0.0870612902</v>
      </c>
      <c r="W1371" s="13">
        <f t="shared" si="7"/>
        <v>0.02613259514</v>
      </c>
      <c r="X1371" s="13">
        <f t="shared" si="8"/>
        <v>-0.003569453463</v>
      </c>
      <c r="Y1371" s="14"/>
      <c r="Z1371" s="30"/>
      <c r="AA1371" s="30"/>
    </row>
    <row r="1372" ht="12.75" customHeight="1">
      <c r="A1372" s="4">
        <v>1984.08</v>
      </c>
      <c r="B1372" s="5">
        <v>164.4</v>
      </c>
      <c r="C1372" s="6">
        <v>7.35667</v>
      </c>
      <c r="D1372" s="6">
        <f t="shared" si="9"/>
        <v>20.65667</v>
      </c>
      <c r="E1372" s="5">
        <v>16.44</v>
      </c>
      <c r="F1372" s="5">
        <v>104.5</v>
      </c>
      <c r="G1372" s="6">
        <f t="shared" si="10"/>
        <v>1984.625</v>
      </c>
      <c r="H1372" s="7">
        <v>12.72</v>
      </c>
      <c r="I1372" s="6">
        <f t="shared" si="1"/>
        <v>479.3557895</v>
      </c>
      <c r="J1372" s="6">
        <f t="shared" si="2"/>
        <v>21.45050095</v>
      </c>
      <c r="K1372" s="8">
        <f t="shared" si="11"/>
        <v>132282.6755</v>
      </c>
      <c r="L1372" s="6">
        <f t="shared" si="12"/>
        <v>47.93557895</v>
      </c>
      <c r="M1372" s="8">
        <f t="shared" si="3"/>
        <v>13228.26755</v>
      </c>
      <c r="N1372" s="29">
        <f t="shared" si="14"/>
        <v>9.623063257</v>
      </c>
      <c r="O1372" s="9"/>
      <c r="P1372" s="10">
        <f t="shared" si="15"/>
        <v>12.27471161</v>
      </c>
      <c r="Q1372" s="10"/>
      <c r="R1372" s="31">
        <f t="shared" si="16"/>
        <v>0.05321848757</v>
      </c>
      <c r="S1372" s="7">
        <f t="shared" si="4"/>
        <v>1.021929143</v>
      </c>
      <c r="T1372" s="7">
        <f t="shared" si="13"/>
        <v>9.854420637</v>
      </c>
      <c r="U1372" s="13">
        <f t="shared" si="5"/>
        <v>0.106764695</v>
      </c>
      <c r="V1372" s="13">
        <f t="shared" si="6"/>
        <v>0.08315942517</v>
      </c>
      <c r="W1372" s="13">
        <f t="shared" si="7"/>
        <v>0.02360526987</v>
      </c>
      <c r="X1372" s="13">
        <f t="shared" si="8"/>
        <v>-0.003103947168</v>
      </c>
      <c r="Y1372" s="14"/>
      <c r="Z1372" s="30"/>
      <c r="AA1372" s="30"/>
    </row>
    <row r="1373" ht="12.75" customHeight="1">
      <c r="A1373" s="4">
        <v>1984.09</v>
      </c>
      <c r="B1373" s="5">
        <v>166.1</v>
      </c>
      <c r="C1373" s="6">
        <v>7.38</v>
      </c>
      <c r="D1373" s="6">
        <f t="shared" si="9"/>
        <v>9.08</v>
      </c>
      <c r="E1373" s="5">
        <v>16.56</v>
      </c>
      <c r="F1373" s="5">
        <v>105.0</v>
      </c>
      <c r="G1373" s="6">
        <f t="shared" si="10"/>
        <v>1984.708333</v>
      </c>
      <c r="H1373" s="7">
        <v>12.52</v>
      </c>
      <c r="I1373" s="6">
        <f t="shared" si="1"/>
        <v>482.006381</v>
      </c>
      <c r="J1373" s="6">
        <f t="shared" si="2"/>
        <v>21.41605714</v>
      </c>
      <c r="K1373" s="8">
        <f t="shared" si="11"/>
        <v>133506.6274</v>
      </c>
      <c r="L1373" s="6">
        <f t="shared" si="12"/>
        <v>48.05554286</v>
      </c>
      <c r="M1373" s="8">
        <f t="shared" si="3"/>
        <v>13310.47411</v>
      </c>
      <c r="N1373" s="29">
        <f t="shared" si="14"/>
        <v>9.687341314</v>
      </c>
      <c r="O1373" s="9"/>
      <c r="P1373" s="10">
        <f t="shared" si="15"/>
        <v>12.35155235</v>
      </c>
      <c r="Q1373" s="10"/>
      <c r="R1373" s="31">
        <f t="shared" si="16"/>
        <v>0.05375897812</v>
      </c>
      <c r="S1373" s="7">
        <f t="shared" si="4"/>
        <v>1.03111986</v>
      </c>
      <c r="T1373" s="7">
        <f t="shared" si="13"/>
        <v>10.02256478</v>
      </c>
      <c r="U1373" s="13">
        <f t="shared" si="5"/>
        <v>0.1063501795</v>
      </c>
      <c r="V1373" s="13">
        <f t="shared" si="6"/>
        <v>0.08002330647</v>
      </c>
      <c r="W1373" s="13">
        <f t="shared" si="7"/>
        <v>0.02632687298</v>
      </c>
      <c r="X1373" s="13">
        <f t="shared" si="8"/>
        <v>-0.004376302398</v>
      </c>
      <c r="Y1373" s="14"/>
      <c r="Z1373" s="30"/>
      <c r="AA1373" s="30"/>
    </row>
    <row r="1374" ht="12.75" customHeight="1">
      <c r="A1374" s="4">
        <v>1984.1</v>
      </c>
      <c r="B1374" s="5">
        <v>164.8</v>
      </c>
      <c r="C1374" s="6">
        <v>7.43</v>
      </c>
      <c r="D1374" s="6">
        <f t="shared" si="9"/>
        <v>6.13</v>
      </c>
      <c r="E1374" s="5">
        <v>16.5867</v>
      </c>
      <c r="F1374" s="5">
        <v>105.3</v>
      </c>
      <c r="G1374" s="6">
        <f t="shared" si="10"/>
        <v>1984.791667</v>
      </c>
      <c r="H1374" s="7">
        <v>12.16</v>
      </c>
      <c r="I1374" s="6">
        <f t="shared" si="1"/>
        <v>476.871415</v>
      </c>
      <c r="J1374" s="6">
        <f t="shared" si="2"/>
        <v>21.4997246</v>
      </c>
      <c r="K1374" s="8">
        <f t="shared" si="11"/>
        <v>132580.5906</v>
      </c>
      <c r="L1374" s="6">
        <f t="shared" si="12"/>
        <v>47.99589259</v>
      </c>
      <c r="M1374" s="8">
        <f t="shared" si="3"/>
        <v>13343.89855</v>
      </c>
      <c r="N1374" s="29">
        <f t="shared" si="14"/>
        <v>9.595070703</v>
      </c>
      <c r="O1374" s="9"/>
      <c r="P1374" s="10">
        <f t="shared" si="15"/>
        <v>12.22938303</v>
      </c>
      <c r="Q1374" s="10"/>
      <c r="R1374" s="31">
        <f t="shared" si="16"/>
        <v>0.05760107852</v>
      </c>
      <c r="S1374" s="7">
        <f t="shared" si="4"/>
        <v>1.044848793</v>
      </c>
      <c r="T1374" s="7">
        <f t="shared" si="13"/>
        <v>10.30502268</v>
      </c>
      <c r="U1374" s="13">
        <f t="shared" si="5"/>
        <v>0.1065557673</v>
      </c>
      <c r="V1374" s="13">
        <f t="shared" si="6"/>
        <v>0.07553166285</v>
      </c>
      <c r="W1374" s="13">
        <f t="shared" si="7"/>
        <v>0.03102410449</v>
      </c>
      <c r="X1374" s="13">
        <f t="shared" si="8"/>
        <v>-0.005237580276</v>
      </c>
      <c r="Y1374" s="14"/>
      <c r="Z1374" s="30"/>
      <c r="AA1374" s="30"/>
    </row>
    <row r="1375" ht="12.75" customHeight="1">
      <c r="A1375" s="4">
        <v>1984.11</v>
      </c>
      <c r="B1375" s="5">
        <v>166.3</v>
      </c>
      <c r="C1375" s="6">
        <v>7.48</v>
      </c>
      <c r="D1375" s="6">
        <f t="shared" si="9"/>
        <v>8.98</v>
      </c>
      <c r="E1375" s="5">
        <v>16.6133</v>
      </c>
      <c r="F1375" s="5">
        <v>105.3</v>
      </c>
      <c r="G1375" s="6">
        <f t="shared" si="10"/>
        <v>1984.875</v>
      </c>
      <c r="H1375" s="7">
        <v>11.57</v>
      </c>
      <c r="I1375" s="6">
        <f t="shared" si="1"/>
        <v>481.2118708</v>
      </c>
      <c r="J1375" s="6">
        <f t="shared" si="2"/>
        <v>21.64440646</v>
      </c>
      <c r="K1375" s="8">
        <f t="shared" si="11"/>
        <v>134288.7992</v>
      </c>
      <c r="L1375" s="6">
        <f t="shared" si="12"/>
        <v>48.07286334</v>
      </c>
      <c r="M1375" s="8">
        <f t="shared" si="3"/>
        <v>13415.39452</v>
      </c>
      <c r="N1375" s="29">
        <f t="shared" si="14"/>
        <v>9.691973222</v>
      </c>
      <c r="O1375" s="9"/>
      <c r="P1375" s="10">
        <f t="shared" si="15"/>
        <v>12.34867936</v>
      </c>
      <c r="Q1375" s="10"/>
      <c r="R1375" s="31">
        <f t="shared" si="16"/>
        <v>0.06162119253</v>
      </c>
      <c r="S1375" s="7">
        <f t="shared" si="4"/>
        <v>1.013772115</v>
      </c>
      <c r="T1375" s="7">
        <f t="shared" si="13"/>
        <v>10.76719051</v>
      </c>
      <c r="U1375" s="13">
        <f t="shared" si="5"/>
        <v>0.1045845846</v>
      </c>
      <c r="V1375" s="13">
        <f t="shared" si="6"/>
        <v>0.06975545441</v>
      </c>
      <c r="W1375" s="13">
        <f t="shared" si="7"/>
        <v>0.0348291302</v>
      </c>
      <c r="X1375" s="13">
        <f t="shared" si="8"/>
        <v>0.0003144457318</v>
      </c>
      <c r="Y1375" s="14"/>
      <c r="Z1375" s="30"/>
      <c r="AA1375" s="30"/>
    </row>
    <row r="1376" ht="12.75" customHeight="1">
      <c r="A1376" s="4">
        <v>1984.12</v>
      </c>
      <c r="B1376" s="5">
        <v>164.5</v>
      </c>
      <c r="C1376" s="6">
        <v>7.53</v>
      </c>
      <c r="D1376" s="6">
        <f t="shared" si="9"/>
        <v>5.73</v>
      </c>
      <c r="E1376" s="5">
        <v>16.64</v>
      </c>
      <c r="F1376" s="5">
        <v>105.3</v>
      </c>
      <c r="G1376" s="6">
        <f t="shared" si="10"/>
        <v>1984.958333</v>
      </c>
      <c r="H1376" s="7">
        <v>11.5</v>
      </c>
      <c r="I1376" s="6">
        <f t="shared" si="1"/>
        <v>476.0033238</v>
      </c>
      <c r="J1376" s="6">
        <f t="shared" si="2"/>
        <v>21.78908832</v>
      </c>
      <c r="K1376" s="8">
        <f t="shared" si="11"/>
        <v>133341.9946</v>
      </c>
      <c r="L1376" s="6">
        <f t="shared" si="12"/>
        <v>48.15012346</v>
      </c>
      <c r="M1376" s="8">
        <f t="shared" si="3"/>
        <v>13488.21149</v>
      </c>
      <c r="N1376" s="29">
        <f t="shared" si="14"/>
        <v>9.595054801</v>
      </c>
      <c r="O1376" s="9"/>
      <c r="P1376" s="10">
        <f t="shared" si="15"/>
        <v>12.22216249</v>
      </c>
      <c r="Q1376" s="10"/>
      <c r="R1376" s="31">
        <f t="shared" si="16"/>
        <v>0.06253264079</v>
      </c>
      <c r="S1376" s="7">
        <f t="shared" si="4"/>
        <v>1.016698578</v>
      </c>
      <c r="T1376" s="7">
        <f t="shared" si="13"/>
        <v>10.9154775</v>
      </c>
      <c r="U1376" s="13">
        <f t="shared" si="5"/>
        <v>0.1042288378</v>
      </c>
      <c r="V1376" s="13">
        <f t="shared" si="6"/>
        <v>0.07009183445</v>
      </c>
      <c r="W1376" s="13">
        <f t="shared" si="7"/>
        <v>0.03413700332</v>
      </c>
      <c r="X1376" s="13">
        <f t="shared" si="8"/>
        <v>-0.0008016812075</v>
      </c>
      <c r="Y1376" s="14"/>
      <c r="Z1376" s="30"/>
      <c r="AA1376" s="30"/>
    </row>
    <row r="1377" ht="12.75" customHeight="1">
      <c r="A1377" s="4">
        <v>1985.01</v>
      </c>
      <c r="B1377" s="5">
        <v>171.6</v>
      </c>
      <c r="C1377" s="6">
        <v>7.57333</v>
      </c>
      <c r="D1377" s="6">
        <f t="shared" si="9"/>
        <v>14.67333</v>
      </c>
      <c r="E1377" s="5">
        <v>16.5567</v>
      </c>
      <c r="F1377" s="5">
        <v>105.5</v>
      </c>
      <c r="G1377" s="6">
        <f t="shared" si="10"/>
        <v>1985.041667</v>
      </c>
      <c r="H1377" s="7">
        <v>11.38</v>
      </c>
      <c r="I1377" s="6">
        <f t="shared" si="1"/>
        <v>495.6068246</v>
      </c>
      <c r="J1377" s="6">
        <f t="shared" si="2"/>
        <v>21.8729256</v>
      </c>
      <c r="K1377" s="8">
        <f t="shared" si="11"/>
        <v>139344.0917</v>
      </c>
      <c r="L1377" s="6">
        <f t="shared" si="12"/>
        <v>47.81826057</v>
      </c>
      <c r="M1377" s="8">
        <f t="shared" si="3"/>
        <v>13444.51237</v>
      </c>
      <c r="N1377" s="29">
        <f t="shared" si="14"/>
        <v>9.997001178</v>
      </c>
      <c r="O1377" s="9"/>
      <c r="P1377" s="10">
        <f t="shared" si="15"/>
        <v>12.72962787</v>
      </c>
      <c r="Q1377" s="10"/>
      <c r="R1377" s="31">
        <f t="shared" si="16"/>
        <v>0.05933315693</v>
      </c>
      <c r="S1377" s="7">
        <f t="shared" si="4"/>
        <v>1.001815601</v>
      </c>
      <c r="T1377" s="7">
        <f t="shared" si="13"/>
        <v>11.07671206</v>
      </c>
      <c r="U1377" s="13">
        <f t="shared" si="5"/>
        <v>0.1016026635</v>
      </c>
      <c r="V1377" s="13">
        <f t="shared" si="6"/>
        <v>0.06900918217</v>
      </c>
      <c r="W1377" s="13">
        <f t="shared" si="7"/>
        <v>0.03259348134</v>
      </c>
      <c r="X1377" s="13">
        <f t="shared" si="8"/>
        <v>0.002598335719</v>
      </c>
      <c r="Y1377" s="14"/>
      <c r="Z1377" s="30"/>
      <c r="AA1377" s="30"/>
    </row>
    <row r="1378" ht="12.75" customHeight="1">
      <c r="A1378" s="4">
        <v>1985.02</v>
      </c>
      <c r="B1378" s="5">
        <v>180.9</v>
      </c>
      <c r="C1378" s="6">
        <v>7.61667</v>
      </c>
      <c r="D1378" s="6">
        <f t="shared" si="9"/>
        <v>16.91667</v>
      </c>
      <c r="E1378" s="5">
        <v>16.4733</v>
      </c>
      <c r="F1378" s="5">
        <v>106.0</v>
      </c>
      <c r="G1378" s="6">
        <f t="shared" si="10"/>
        <v>1985.125</v>
      </c>
      <c r="H1378" s="7">
        <v>11.51</v>
      </c>
      <c r="I1378" s="6">
        <f t="shared" si="1"/>
        <v>520.0021698</v>
      </c>
      <c r="J1378" s="6">
        <f t="shared" si="2"/>
        <v>21.89433348</v>
      </c>
      <c r="K1378" s="8">
        <f t="shared" si="11"/>
        <v>146716.0329</v>
      </c>
      <c r="L1378" s="6">
        <f t="shared" si="12"/>
        <v>47.35296708</v>
      </c>
      <c r="M1378" s="8">
        <f t="shared" si="3"/>
        <v>13360.40478</v>
      </c>
      <c r="N1378" s="29">
        <f t="shared" si="14"/>
        <v>10.49493517</v>
      </c>
      <c r="O1378" s="9"/>
      <c r="P1378" s="10">
        <f t="shared" si="15"/>
        <v>13.35738558</v>
      </c>
      <c r="Q1378" s="10"/>
      <c r="R1378" s="31">
        <f t="shared" si="16"/>
        <v>0.05297390767</v>
      </c>
      <c r="S1378" s="7">
        <f t="shared" si="4"/>
        <v>0.9892367939</v>
      </c>
      <c r="T1378" s="7">
        <f t="shared" si="13"/>
        <v>11.04447945</v>
      </c>
      <c r="U1378" s="13">
        <f t="shared" si="5"/>
        <v>0.0996152977</v>
      </c>
      <c r="V1378" s="13">
        <f t="shared" si="6"/>
        <v>0.07186657855</v>
      </c>
      <c r="W1378" s="13">
        <f t="shared" si="7"/>
        <v>0.02774871915</v>
      </c>
      <c r="X1378" s="13">
        <f t="shared" si="8"/>
        <v>0.003589322572</v>
      </c>
      <c r="Y1378" s="14"/>
      <c r="Z1378" s="30"/>
      <c r="AA1378" s="30"/>
    </row>
    <row r="1379" ht="12.75" customHeight="1">
      <c r="A1379" s="4">
        <v>1985.03</v>
      </c>
      <c r="B1379" s="5">
        <v>179.4</v>
      </c>
      <c r="C1379" s="6">
        <v>7.66</v>
      </c>
      <c r="D1379" s="6">
        <f t="shared" si="9"/>
        <v>6.16</v>
      </c>
      <c r="E1379" s="5">
        <v>16.39</v>
      </c>
      <c r="F1379" s="5">
        <v>106.4</v>
      </c>
      <c r="G1379" s="6">
        <f t="shared" si="10"/>
        <v>1985.208333</v>
      </c>
      <c r="H1379" s="7">
        <v>11.86</v>
      </c>
      <c r="I1379" s="6">
        <f t="shared" si="1"/>
        <v>513.7516917</v>
      </c>
      <c r="J1379" s="6">
        <f t="shared" si="2"/>
        <v>21.93610902</v>
      </c>
      <c r="K1379" s="8">
        <f t="shared" si="11"/>
        <v>145468.2553</v>
      </c>
      <c r="L1379" s="6">
        <f t="shared" si="12"/>
        <v>46.93640038</v>
      </c>
      <c r="M1379" s="8">
        <f t="shared" si="3"/>
        <v>13289.99277</v>
      </c>
      <c r="N1379" s="29">
        <f t="shared" si="14"/>
        <v>10.37321721</v>
      </c>
      <c r="O1379" s="9"/>
      <c r="P1379" s="10">
        <f t="shared" si="15"/>
        <v>13.19778611</v>
      </c>
      <c r="Q1379" s="10"/>
      <c r="R1379" s="31">
        <f t="shared" si="16"/>
        <v>0.05058811726</v>
      </c>
      <c r="S1379" s="7">
        <f t="shared" si="4"/>
        <v>1.035328044</v>
      </c>
      <c r="T1379" s="7">
        <f t="shared" si="13"/>
        <v>10.88453173</v>
      </c>
      <c r="U1379" s="13">
        <f t="shared" si="5"/>
        <v>0.1029732942</v>
      </c>
      <c r="V1379" s="13">
        <f t="shared" si="6"/>
        <v>0.07576317688</v>
      </c>
      <c r="W1379" s="13">
        <f t="shared" si="7"/>
        <v>0.02721011733</v>
      </c>
      <c r="X1379" s="13">
        <f t="shared" si="8"/>
        <v>-0.00188629367</v>
      </c>
      <c r="Y1379" s="14"/>
      <c r="Z1379" s="30"/>
      <c r="AA1379" s="30"/>
    </row>
    <row r="1380" ht="12.75" customHeight="1">
      <c r="A1380" s="4">
        <v>1985.04</v>
      </c>
      <c r="B1380" s="5">
        <v>180.6</v>
      </c>
      <c r="C1380" s="6">
        <v>7.68667</v>
      </c>
      <c r="D1380" s="6">
        <f t="shared" si="9"/>
        <v>8.88667</v>
      </c>
      <c r="E1380" s="5">
        <v>16.13</v>
      </c>
      <c r="F1380" s="5">
        <v>106.9</v>
      </c>
      <c r="G1380" s="6">
        <f t="shared" si="10"/>
        <v>1985.291667</v>
      </c>
      <c r="H1380" s="7">
        <v>11.43</v>
      </c>
      <c r="I1380" s="6">
        <f t="shared" si="1"/>
        <v>514.76913</v>
      </c>
      <c r="J1380" s="6">
        <f t="shared" si="2"/>
        <v>21.90952618</v>
      </c>
      <c r="K1380" s="8">
        <f t="shared" si="11"/>
        <v>146273.3135</v>
      </c>
      <c r="L1380" s="6">
        <f t="shared" si="12"/>
        <v>45.9757811</v>
      </c>
      <c r="M1380" s="8">
        <f t="shared" si="3"/>
        <v>13064.16692</v>
      </c>
      <c r="N1380" s="29">
        <f t="shared" si="14"/>
        <v>10.39711872</v>
      </c>
      <c r="O1380" s="9"/>
      <c r="P1380" s="10">
        <f t="shared" si="15"/>
        <v>13.2240906</v>
      </c>
      <c r="Q1380" s="10"/>
      <c r="R1380" s="31">
        <f t="shared" si="16"/>
        <v>0.05476309593</v>
      </c>
      <c r="S1380" s="7">
        <f t="shared" si="4"/>
        <v>1.044665866</v>
      </c>
      <c r="T1380" s="7">
        <f t="shared" si="13"/>
        <v>11.21635252</v>
      </c>
      <c r="U1380" s="13">
        <f t="shared" si="5"/>
        <v>0.1054959502</v>
      </c>
      <c r="V1380" s="13">
        <f t="shared" si="6"/>
        <v>0.07388335692</v>
      </c>
      <c r="W1380" s="13">
        <f t="shared" si="7"/>
        <v>0.03161259329</v>
      </c>
      <c r="X1380" s="13">
        <f t="shared" si="8"/>
        <v>-0.0007291961999</v>
      </c>
      <c r="Y1380" s="14"/>
      <c r="Z1380" s="30"/>
      <c r="AA1380" s="30"/>
    </row>
    <row r="1381" ht="12.75" customHeight="1">
      <c r="A1381" s="4">
        <v>1985.05</v>
      </c>
      <c r="B1381" s="5">
        <v>184.9</v>
      </c>
      <c r="C1381" s="6">
        <v>7.71333</v>
      </c>
      <c r="D1381" s="6">
        <f t="shared" si="9"/>
        <v>12.01333</v>
      </c>
      <c r="E1381" s="5">
        <v>15.87</v>
      </c>
      <c r="F1381" s="5">
        <v>107.3</v>
      </c>
      <c r="G1381" s="6">
        <f t="shared" si="10"/>
        <v>1985.375</v>
      </c>
      <c r="H1381" s="7">
        <v>10.85</v>
      </c>
      <c r="I1381" s="6">
        <f t="shared" si="1"/>
        <v>525.0608574</v>
      </c>
      <c r="J1381" s="6">
        <f t="shared" si="2"/>
        <v>21.90355686</v>
      </c>
      <c r="K1381" s="8">
        <f t="shared" si="11"/>
        <v>149716.405</v>
      </c>
      <c r="L1381" s="6">
        <f t="shared" si="12"/>
        <v>45.0660671</v>
      </c>
      <c r="M1381" s="8">
        <f t="shared" si="3"/>
        <v>12850.18576</v>
      </c>
      <c r="N1381" s="29">
        <f t="shared" si="14"/>
        <v>10.60812047</v>
      </c>
      <c r="O1381" s="9"/>
      <c r="P1381" s="10">
        <f t="shared" si="15"/>
        <v>13.48845524</v>
      </c>
      <c r="Q1381" s="10"/>
      <c r="R1381" s="31">
        <f t="shared" si="16"/>
        <v>0.05844401152</v>
      </c>
      <c r="S1381" s="7">
        <f t="shared" si="4"/>
        <v>1.052053227</v>
      </c>
      <c r="T1381" s="7">
        <f t="shared" si="13"/>
        <v>11.67365995</v>
      </c>
      <c r="U1381" s="13">
        <f t="shared" si="5"/>
        <v>0.1063475616</v>
      </c>
      <c r="V1381" s="13">
        <f t="shared" si="6"/>
        <v>0.07328936027</v>
      </c>
      <c r="W1381" s="13">
        <f t="shared" si="7"/>
        <v>0.03305820129</v>
      </c>
      <c r="X1381" s="13">
        <f t="shared" si="8"/>
        <v>-0.001191796023</v>
      </c>
      <c r="Y1381" s="14"/>
      <c r="Z1381" s="30"/>
      <c r="AA1381" s="30"/>
    </row>
    <row r="1382" ht="12.75" customHeight="1">
      <c r="A1382" s="4">
        <v>1985.06</v>
      </c>
      <c r="B1382" s="5">
        <v>188.9</v>
      </c>
      <c r="C1382" s="6">
        <v>7.74</v>
      </c>
      <c r="D1382" s="6">
        <f t="shared" si="9"/>
        <v>11.74</v>
      </c>
      <c r="E1382" s="5">
        <v>15.61</v>
      </c>
      <c r="F1382" s="5">
        <v>107.6</v>
      </c>
      <c r="G1382" s="6">
        <f t="shared" si="10"/>
        <v>1985.458333</v>
      </c>
      <c r="H1382" s="7">
        <v>10.16</v>
      </c>
      <c r="I1382" s="6">
        <f t="shared" si="1"/>
        <v>534.9240706</v>
      </c>
      <c r="J1382" s="6">
        <f t="shared" si="2"/>
        <v>21.91801115</v>
      </c>
      <c r="K1382" s="8">
        <f t="shared" si="11"/>
        <v>153049.6224</v>
      </c>
      <c r="L1382" s="6">
        <f t="shared" si="12"/>
        <v>44.20415428</v>
      </c>
      <c r="M1382" s="8">
        <f t="shared" si="3"/>
        <v>12647.45688</v>
      </c>
      <c r="N1382" s="29">
        <f t="shared" si="14"/>
        <v>10.81004985</v>
      </c>
      <c r="O1382" s="9"/>
      <c r="P1382" s="10">
        <f t="shared" si="15"/>
        <v>13.74142627</v>
      </c>
      <c r="Q1382" s="10"/>
      <c r="R1382" s="31">
        <f t="shared" si="16"/>
        <v>0.06307921955</v>
      </c>
      <c r="S1382" s="7">
        <f t="shared" si="4"/>
        <v>0.9991742606</v>
      </c>
      <c r="T1382" s="7">
        <f t="shared" si="13"/>
        <v>12.24707004</v>
      </c>
      <c r="U1382" s="13">
        <f t="shared" si="5"/>
        <v>0.1071565193</v>
      </c>
      <c r="V1382" s="13">
        <f t="shared" si="6"/>
        <v>0.072098432</v>
      </c>
      <c r="W1382" s="13">
        <f t="shared" si="7"/>
        <v>0.03505808732</v>
      </c>
      <c r="X1382" s="13">
        <f t="shared" si="8"/>
        <v>-0.0002140511827</v>
      </c>
      <c r="Y1382" s="14"/>
      <c r="Z1382" s="30"/>
      <c r="AA1382" s="30"/>
    </row>
    <row r="1383" ht="12.75" customHeight="1">
      <c r="A1383" s="4">
        <v>1985.07</v>
      </c>
      <c r="B1383" s="5">
        <v>192.5</v>
      </c>
      <c r="C1383" s="6">
        <v>7.77333</v>
      </c>
      <c r="D1383" s="6">
        <f t="shared" si="9"/>
        <v>11.37333</v>
      </c>
      <c r="E1383" s="5">
        <v>15.4833</v>
      </c>
      <c r="F1383" s="5">
        <v>107.8</v>
      </c>
      <c r="G1383" s="6">
        <f t="shared" si="10"/>
        <v>1985.541667</v>
      </c>
      <c r="H1383" s="7">
        <v>10.31</v>
      </c>
      <c r="I1383" s="6">
        <f t="shared" si="1"/>
        <v>544.1071429</v>
      </c>
      <c r="J1383" s="6">
        <f t="shared" si="2"/>
        <v>21.9715552</v>
      </c>
      <c r="K1383" s="8">
        <f t="shared" si="11"/>
        <v>156200.8994</v>
      </c>
      <c r="L1383" s="6">
        <f t="shared" si="12"/>
        <v>43.76402143</v>
      </c>
      <c r="M1383" s="8">
        <f t="shared" si="3"/>
        <v>12563.66434</v>
      </c>
      <c r="N1383" s="29">
        <f t="shared" si="14"/>
        <v>10.99756396</v>
      </c>
      <c r="O1383" s="9"/>
      <c r="P1383" s="10">
        <f t="shared" si="15"/>
        <v>13.97641908</v>
      </c>
      <c r="Q1383" s="10"/>
      <c r="R1383" s="31">
        <f t="shared" si="16"/>
        <v>0.05900797514</v>
      </c>
      <c r="S1383" s="7">
        <f t="shared" si="4"/>
        <v>1.007353704</v>
      </c>
      <c r="T1383" s="7">
        <f t="shared" si="13"/>
        <v>12.21425408</v>
      </c>
      <c r="U1383" s="13">
        <f t="shared" si="5"/>
        <v>0.1087620856</v>
      </c>
      <c r="V1383" s="13">
        <f t="shared" si="6"/>
        <v>0.07206801376</v>
      </c>
      <c r="W1383" s="13">
        <f t="shared" si="7"/>
        <v>0.03669407184</v>
      </c>
      <c r="X1383" s="13">
        <f t="shared" si="8"/>
        <v>-0.001745678472</v>
      </c>
      <c r="Y1383" s="14"/>
      <c r="Z1383" s="30"/>
      <c r="AA1383" s="30"/>
    </row>
    <row r="1384" ht="12.75" customHeight="1">
      <c r="A1384" s="4">
        <v>1985.08</v>
      </c>
      <c r="B1384" s="5">
        <v>188.3</v>
      </c>
      <c r="C1384" s="6">
        <v>7.80667</v>
      </c>
      <c r="D1384" s="6">
        <f t="shared" si="9"/>
        <v>3.60667</v>
      </c>
      <c r="E1384" s="5">
        <v>15.3567</v>
      </c>
      <c r="F1384" s="5">
        <v>108.0</v>
      </c>
      <c r="G1384" s="6">
        <f t="shared" si="10"/>
        <v>1985.625</v>
      </c>
      <c r="H1384" s="7">
        <v>10.33</v>
      </c>
      <c r="I1384" s="6">
        <f t="shared" si="1"/>
        <v>531.2500926</v>
      </c>
      <c r="J1384" s="6">
        <f t="shared" si="2"/>
        <v>22.02492916</v>
      </c>
      <c r="K1384" s="8">
        <f t="shared" si="11"/>
        <v>153036.835</v>
      </c>
      <c r="L1384" s="6">
        <f t="shared" si="12"/>
        <v>43.32580083</v>
      </c>
      <c r="M1384" s="8">
        <f t="shared" si="3"/>
        <v>12480.83253</v>
      </c>
      <c r="N1384" s="29">
        <f t="shared" si="14"/>
        <v>10.73879981</v>
      </c>
      <c r="O1384" s="9"/>
      <c r="P1384" s="10">
        <f t="shared" si="15"/>
        <v>13.64619219</v>
      </c>
      <c r="Q1384" s="10"/>
      <c r="R1384" s="31">
        <f t="shared" si="16"/>
        <v>0.06100012096</v>
      </c>
      <c r="S1384" s="7">
        <f t="shared" si="4"/>
        <v>1.006136499</v>
      </c>
      <c r="T1384" s="7">
        <f t="shared" si="13"/>
        <v>12.28128876</v>
      </c>
      <c r="U1384" s="13">
        <f t="shared" si="5"/>
        <v>0.1113122136</v>
      </c>
      <c r="V1384" s="13">
        <f t="shared" si="6"/>
        <v>0.07011455933</v>
      </c>
      <c r="W1384" s="13">
        <f t="shared" si="7"/>
        <v>0.04119765431</v>
      </c>
      <c r="X1384" s="13">
        <f t="shared" si="8"/>
        <v>0.002039909333</v>
      </c>
      <c r="Y1384" s="14"/>
      <c r="Z1384" s="30"/>
      <c r="AA1384" s="30"/>
    </row>
    <row r="1385" ht="12.75" customHeight="1">
      <c r="A1385" s="4">
        <v>1985.09</v>
      </c>
      <c r="B1385" s="5">
        <v>184.1</v>
      </c>
      <c r="C1385" s="6">
        <v>7.84</v>
      </c>
      <c r="D1385" s="6">
        <f t="shared" si="9"/>
        <v>3.64</v>
      </c>
      <c r="E1385" s="5">
        <v>15.23</v>
      </c>
      <c r="F1385" s="5">
        <v>108.3</v>
      </c>
      <c r="G1385" s="6">
        <f t="shared" si="10"/>
        <v>1985.708333</v>
      </c>
      <c r="H1385" s="7">
        <v>10.37</v>
      </c>
      <c r="I1385" s="6">
        <f t="shared" si="1"/>
        <v>517.9618652</v>
      </c>
      <c r="J1385" s="6">
        <f t="shared" si="2"/>
        <v>22.0576916</v>
      </c>
      <c r="K1385" s="8">
        <f t="shared" si="11"/>
        <v>149738.4168</v>
      </c>
      <c r="L1385" s="6">
        <f t="shared" si="12"/>
        <v>42.84931671</v>
      </c>
      <c r="M1385" s="8">
        <f t="shared" si="3"/>
        <v>12387.3769</v>
      </c>
      <c r="N1385" s="29">
        <f t="shared" si="14"/>
        <v>10.47123466</v>
      </c>
      <c r="O1385" s="9"/>
      <c r="P1385" s="10">
        <f t="shared" si="15"/>
        <v>13.30658315</v>
      </c>
      <c r="Q1385" s="10"/>
      <c r="R1385" s="31">
        <f t="shared" si="16"/>
        <v>0.06268656155</v>
      </c>
      <c r="S1385" s="7">
        <f t="shared" si="4"/>
        <v>1.016718459</v>
      </c>
      <c r="T1385" s="7">
        <f t="shared" si="13"/>
        <v>12.32242392</v>
      </c>
      <c r="U1385" s="13">
        <f t="shared" si="5"/>
        <v>0.1175911215</v>
      </c>
      <c r="V1385" s="13">
        <f t="shared" si="6"/>
        <v>0.07238476125</v>
      </c>
      <c r="W1385" s="13">
        <f t="shared" si="7"/>
        <v>0.04520636026</v>
      </c>
      <c r="X1385" s="13">
        <f t="shared" si="8"/>
        <v>0.00003572749195</v>
      </c>
      <c r="Y1385" s="14"/>
      <c r="Z1385" s="30"/>
      <c r="AA1385" s="30"/>
    </row>
    <row r="1386" ht="12.75" customHeight="1">
      <c r="A1386" s="4">
        <v>1985.1</v>
      </c>
      <c r="B1386" s="5">
        <v>186.2</v>
      </c>
      <c r="C1386" s="6">
        <v>7.86</v>
      </c>
      <c r="D1386" s="6">
        <f t="shared" si="9"/>
        <v>9.96</v>
      </c>
      <c r="E1386" s="5">
        <v>15.0233</v>
      </c>
      <c r="F1386" s="5">
        <v>108.7</v>
      </c>
      <c r="G1386" s="6">
        <f t="shared" si="10"/>
        <v>1985.791667</v>
      </c>
      <c r="H1386" s="7">
        <v>10.24</v>
      </c>
      <c r="I1386" s="6">
        <f t="shared" si="1"/>
        <v>521.9424103</v>
      </c>
      <c r="J1386" s="6">
        <f t="shared" si="2"/>
        <v>22.0325851</v>
      </c>
      <c r="K1386" s="8">
        <f t="shared" si="11"/>
        <v>151419.9451</v>
      </c>
      <c r="L1386" s="6">
        <f t="shared" si="12"/>
        <v>42.112231</v>
      </c>
      <c r="M1386" s="8">
        <f t="shared" si="3"/>
        <v>12217.11741</v>
      </c>
      <c r="N1386" s="29">
        <f t="shared" si="14"/>
        <v>10.55251698</v>
      </c>
      <c r="O1386" s="9"/>
      <c r="P1386" s="10">
        <f t="shared" si="15"/>
        <v>13.41043984</v>
      </c>
      <c r="Q1386" s="10"/>
      <c r="R1386" s="31">
        <f t="shared" si="16"/>
        <v>0.0630589867</v>
      </c>
      <c r="S1386" s="7">
        <f t="shared" si="4"/>
        <v>1.037665107</v>
      </c>
      <c r="T1386" s="7">
        <f t="shared" si="13"/>
        <v>12.48233306</v>
      </c>
      <c r="U1386" s="13">
        <f t="shared" si="5"/>
        <v>0.1169954584</v>
      </c>
      <c r="V1386" s="13">
        <f t="shared" si="6"/>
        <v>0.07246900204</v>
      </c>
      <c r="W1386" s="13">
        <f t="shared" si="7"/>
        <v>0.04452645636</v>
      </c>
      <c r="X1386" s="13">
        <f t="shared" si="8"/>
        <v>-0.002376649602</v>
      </c>
      <c r="Y1386" s="14"/>
      <c r="Z1386" s="30"/>
      <c r="AA1386" s="30"/>
    </row>
    <row r="1387" ht="12.75" customHeight="1">
      <c r="A1387" s="4">
        <v>1985.11</v>
      </c>
      <c r="B1387" s="5">
        <v>197.5</v>
      </c>
      <c r="C1387" s="6">
        <v>7.88</v>
      </c>
      <c r="D1387" s="6">
        <f t="shared" si="9"/>
        <v>19.18</v>
      </c>
      <c r="E1387" s="5">
        <v>14.8167</v>
      </c>
      <c r="F1387" s="5">
        <v>109.0</v>
      </c>
      <c r="G1387" s="6">
        <f t="shared" si="10"/>
        <v>1985.875</v>
      </c>
      <c r="H1387" s="7">
        <v>9.78</v>
      </c>
      <c r="I1387" s="6">
        <f t="shared" si="1"/>
        <v>552.0940367</v>
      </c>
      <c r="J1387" s="6">
        <f t="shared" si="2"/>
        <v>22.02785321</v>
      </c>
      <c r="K1387" s="8">
        <f t="shared" si="11"/>
        <v>160699.7281</v>
      </c>
      <c r="L1387" s="6">
        <f t="shared" si="12"/>
        <v>41.41879349</v>
      </c>
      <c r="M1387" s="8">
        <f t="shared" si="3"/>
        <v>12055.89702</v>
      </c>
      <c r="N1387" s="29">
        <f t="shared" si="14"/>
        <v>11.16461113</v>
      </c>
      <c r="O1387" s="9"/>
      <c r="P1387" s="10">
        <f t="shared" si="15"/>
        <v>14.18657146</v>
      </c>
      <c r="Q1387" s="10"/>
      <c r="R1387" s="31">
        <f t="shared" si="16"/>
        <v>0.06198151592</v>
      </c>
      <c r="S1387" s="7">
        <f t="shared" si="4"/>
        <v>1.041808859</v>
      </c>
      <c r="T1387" s="7">
        <f t="shared" si="13"/>
        <v>12.91683244</v>
      </c>
      <c r="U1387" s="13">
        <f t="shared" si="5"/>
        <v>0.113036058</v>
      </c>
      <c r="V1387" s="13">
        <f t="shared" si="6"/>
        <v>0.07028469412</v>
      </c>
      <c r="W1387" s="13">
        <f t="shared" si="7"/>
        <v>0.04275136385</v>
      </c>
      <c r="X1387" s="13">
        <f t="shared" si="8"/>
        <v>-0.001959854456</v>
      </c>
      <c r="Y1387" s="14"/>
      <c r="Z1387" s="30"/>
      <c r="AA1387" s="30"/>
    </row>
    <row r="1388" ht="12.75" customHeight="1">
      <c r="A1388" s="4">
        <v>1985.12</v>
      </c>
      <c r="B1388" s="5">
        <v>207.3</v>
      </c>
      <c r="C1388" s="6">
        <v>7.9</v>
      </c>
      <c r="D1388" s="6">
        <f t="shared" si="9"/>
        <v>17.7</v>
      </c>
      <c r="E1388" s="5">
        <v>14.61</v>
      </c>
      <c r="F1388" s="5">
        <v>109.3</v>
      </c>
      <c r="G1388" s="6">
        <f t="shared" si="10"/>
        <v>1985.958333</v>
      </c>
      <c r="H1388" s="7">
        <v>9.26</v>
      </c>
      <c r="I1388" s="6">
        <f t="shared" si="1"/>
        <v>577.8985361</v>
      </c>
      <c r="J1388" s="6">
        <f t="shared" si="2"/>
        <v>22.0231473</v>
      </c>
      <c r="K1388" s="8">
        <f t="shared" si="11"/>
        <v>168744.9195</v>
      </c>
      <c r="L1388" s="6">
        <f t="shared" si="12"/>
        <v>40.72888381</v>
      </c>
      <c r="M1388" s="8">
        <f t="shared" si="3"/>
        <v>11892.73167</v>
      </c>
      <c r="N1388" s="29">
        <f t="shared" si="14"/>
        <v>11.69052147</v>
      </c>
      <c r="O1388" s="9"/>
      <c r="P1388" s="10">
        <f t="shared" si="15"/>
        <v>14.85124344</v>
      </c>
      <c r="Q1388" s="10"/>
      <c r="R1388" s="31">
        <f t="shared" si="16"/>
        <v>0.06305996752</v>
      </c>
      <c r="S1388" s="7">
        <f t="shared" si="4"/>
        <v>1.012261086</v>
      </c>
      <c r="T1388" s="7">
        <f t="shared" si="13"/>
        <v>13.41993486</v>
      </c>
      <c r="U1388" s="13">
        <f t="shared" si="5"/>
        <v>0.1113832933</v>
      </c>
      <c r="V1388" s="13">
        <f t="shared" si="6"/>
        <v>0.06855031231</v>
      </c>
      <c r="W1388" s="13">
        <f t="shared" si="7"/>
        <v>0.042832981</v>
      </c>
      <c r="X1388" s="13">
        <f t="shared" si="8"/>
        <v>-0.0002923475973</v>
      </c>
      <c r="Y1388" s="14"/>
      <c r="Z1388" s="30"/>
      <c r="AA1388" s="30"/>
    </row>
    <row r="1389" ht="12.75" customHeight="1">
      <c r="A1389" s="4">
        <v>1986.01</v>
      </c>
      <c r="B1389" s="5">
        <v>208.2</v>
      </c>
      <c r="C1389" s="6">
        <v>7.94</v>
      </c>
      <c r="D1389" s="6">
        <f t="shared" si="9"/>
        <v>8.84</v>
      </c>
      <c r="E1389" s="5">
        <v>14.58</v>
      </c>
      <c r="F1389" s="5">
        <v>109.6</v>
      </c>
      <c r="G1389" s="6">
        <f t="shared" si="10"/>
        <v>1986.041667</v>
      </c>
      <c r="H1389" s="7">
        <v>9.19</v>
      </c>
      <c r="I1389" s="6">
        <f t="shared" si="1"/>
        <v>578.8187956</v>
      </c>
      <c r="J1389" s="6">
        <f t="shared" si="2"/>
        <v>22.07406934</v>
      </c>
      <c r="K1389" s="8">
        <f t="shared" si="11"/>
        <v>169550.7641</v>
      </c>
      <c r="L1389" s="6">
        <f t="shared" si="12"/>
        <v>40.53399635</v>
      </c>
      <c r="M1389" s="8">
        <f t="shared" si="3"/>
        <v>11873.43967</v>
      </c>
      <c r="N1389" s="29">
        <f t="shared" si="14"/>
        <v>11.71500758</v>
      </c>
      <c r="O1389" s="9"/>
      <c r="P1389" s="10">
        <f t="shared" si="15"/>
        <v>14.87915597</v>
      </c>
      <c r="Q1389" s="10"/>
      <c r="R1389" s="31">
        <f t="shared" si="16"/>
        <v>0.06368185902</v>
      </c>
      <c r="S1389" s="7">
        <f t="shared" si="4"/>
        <v>1.040138266</v>
      </c>
      <c r="T1389" s="7">
        <f t="shared" si="13"/>
        <v>13.54729405</v>
      </c>
      <c r="U1389" s="13">
        <f t="shared" si="5"/>
        <v>0.110386634</v>
      </c>
      <c r="V1389" s="13">
        <f t="shared" si="6"/>
        <v>0.06790627807</v>
      </c>
      <c r="W1389" s="13">
        <f t="shared" si="7"/>
        <v>0.04248035592</v>
      </c>
      <c r="X1389" s="13">
        <f t="shared" si="8"/>
        <v>-0.004660234873</v>
      </c>
      <c r="Y1389" s="14"/>
      <c r="Z1389" s="30"/>
      <c r="AA1389" s="30"/>
    </row>
    <row r="1390" ht="12.75" customHeight="1">
      <c r="A1390" s="4">
        <v>1986.02</v>
      </c>
      <c r="B1390" s="5">
        <v>219.4</v>
      </c>
      <c r="C1390" s="6">
        <v>7.98</v>
      </c>
      <c r="D1390" s="6">
        <f t="shared" si="9"/>
        <v>19.18</v>
      </c>
      <c r="E1390" s="5">
        <v>14.55</v>
      </c>
      <c r="F1390" s="5">
        <v>109.3</v>
      </c>
      <c r="G1390" s="6">
        <f t="shared" si="10"/>
        <v>1986.125</v>
      </c>
      <c r="H1390" s="7">
        <v>8.7</v>
      </c>
      <c r="I1390" s="6">
        <f t="shared" si="1"/>
        <v>611.6301921</v>
      </c>
      <c r="J1390" s="6">
        <f t="shared" si="2"/>
        <v>22.24616651</v>
      </c>
      <c r="K1390" s="8">
        <f t="shared" si="11"/>
        <v>179705.0967</v>
      </c>
      <c r="L1390" s="6">
        <f t="shared" si="12"/>
        <v>40.5616194</v>
      </c>
      <c r="M1390" s="8">
        <f t="shared" si="3"/>
        <v>11917.54401</v>
      </c>
      <c r="N1390" s="29">
        <f t="shared" si="14"/>
        <v>12.3882191</v>
      </c>
      <c r="O1390" s="9"/>
      <c r="P1390" s="10">
        <f t="shared" si="15"/>
        <v>15.72796195</v>
      </c>
      <c r="Q1390" s="10"/>
      <c r="R1390" s="31">
        <f t="shared" si="16"/>
        <v>0.06326570656</v>
      </c>
      <c r="S1390" s="7">
        <f t="shared" si="4"/>
        <v>1.070696409</v>
      </c>
      <c r="T1390" s="7">
        <f t="shared" si="13"/>
        <v>14.12973523</v>
      </c>
      <c r="U1390" s="13">
        <f t="shared" si="5"/>
        <v>0.1099405598</v>
      </c>
      <c r="V1390" s="13">
        <f t="shared" si="6"/>
        <v>0.06229477002</v>
      </c>
      <c r="W1390" s="13">
        <f t="shared" si="7"/>
        <v>0.04764578976</v>
      </c>
      <c r="X1390" s="13">
        <f t="shared" si="8"/>
        <v>-0.009732658344</v>
      </c>
      <c r="Y1390" s="14"/>
      <c r="Z1390" s="30"/>
      <c r="AA1390" s="30"/>
    </row>
    <row r="1391" ht="12.75" customHeight="1">
      <c r="A1391" s="4">
        <v>1986.03</v>
      </c>
      <c r="B1391" s="5">
        <v>232.3</v>
      </c>
      <c r="C1391" s="6">
        <v>8.02</v>
      </c>
      <c r="D1391" s="6">
        <f t="shared" si="9"/>
        <v>20.92</v>
      </c>
      <c r="E1391" s="5">
        <v>14.52</v>
      </c>
      <c r="F1391" s="5">
        <v>108.8</v>
      </c>
      <c r="G1391" s="6">
        <f t="shared" si="10"/>
        <v>1986.208333</v>
      </c>
      <c r="H1391" s="7">
        <v>7.78</v>
      </c>
      <c r="I1391" s="6">
        <f t="shared" si="1"/>
        <v>650.5681066</v>
      </c>
      <c r="J1391" s="6">
        <f t="shared" si="2"/>
        <v>22.46042279</v>
      </c>
      <c r="K1391" s="8">
        <f t="shared" si="11"/>
        <v>191695.5055</v>
      </c>
      <c r="L1391" s="6">
        <f t="shared" si="12"/>
        <v>40.66400735</v>
      </c>
      <c r="M1391" s="8">
        <f t="shared" si="3"/>
        <v>11982.0006</v>
      </c>
      <c r="N1391" s="29">
        <f t="shared" si="14"/>
        <v>13.18902298</v>
      </c>
      <c r="O1391" s="9"/>
      <c r="P1391" s="10">
        <f t="shared" si="15"/>
        <v>16.73474058</v>
      </c>
      <c r="Q1391" s="10"/>
      <c r="R1391" s="31">
        <f t="shared" si="16"/>
        <v>0.06688280325</v>
      </c>
      <c r="S1391" s="7">
        <f t="shared" si="4"/>
        <v>1.040286249</v>
      </c>
      <c r="T1391" s="7">
        <f t="shared" si="13"/>
        <v>15.19818184</v>
      </c>
      <c r="U1391" s="13">
        <f t="shared" si="5"/>
        <v>0.1020065509</v>
      </c>
      <c r="V1391" s="13">
        <f t="shared" si="6"/>
        <v>0.05093209097</v>
      </c>
      <c r="W1391" s="13">
        <f t="shared" si="7"/>
        <v>0.0510744599</v>
      </c>
      <c r="X1391" s="13">
        <f t="shared" si="8"/>
        <v>-0.005171403261</v>
      </c>
      <c r="Y1391" s="14"/>
      <c r="Z1391" s="30"/>
      <c r="AA1391" s="30"/>
    </row>
    <row r="1392" ht="12.75" customHeight="1">
      <c r="A1392" s="4">
        <v>1986.04</v>
      </c>
      <c r="B1392" s="5">
        <v>238.0</v>
      </c>
      <c r="C1392" s="6">
        <v>8.04667</v>
      </c>
      <c r="D1392" s="6">
        <f t="shared" si="9"/>
        <v>13.74667</v>
      </c>
      <c r="E1392" s="5">
        <v>14.5833</v>
      </c>
      <c r="F1392" s="5">
        <v>108.6</v>
      </c>
      <c r="G1392" s="6">
        <f t="shared" si="10"/>
        <v>1986.291667</v>
      </c>
      <c r="H1392" s="7">
        <v>7.3</v>
      </c>
      <c r="I1392" s="6">
        <f t="shared" si="1"/>
        <v>667.7587477</v>
      </c>
      <c r="J1392" s="6">
        <f t="shared" si="2"/>
        <v>22.57661463</v>
      </c>
      <c r="K1392" s="8">
        <f t="shared" si="11"/>
        <v>197315.2424</v>
      </c>
      <c r="L1392" s="6">
        <f t="shared" si="12"/>
        <v>40.91649641</v>
      </c>
      <c r="M1392" s="8">
        <f t="shared" si="3"/>
        <v>12090.36712</v>
      </c>
      <c r="N1392" s="29">
        <f t="shared" si="14"/>
        <v>13.55250417</v>
      </c>
      <c r="O1392" s="9"/>
      <c r="P1392" s="10">
        <f t="shared" si="15"/>
        <v>17.18391436</v>
      </c>
      <c r="Q1392" s="10"/>
      <c r="R1392" s="31">
        <f t="shared" si="16"/>
        <v>0.06907103381</v>
      </c>
      <c r="S1392" s="7">
        <f t="shared" si="4"/>
        <v>0.9777221655</v>
      </c>
      <c r="T1392" s="7">
        <f t="shared" si="13"/>
        <v>15.83957645</v>
      </c>
      <c r="U1392" s="13">
        <f t="shared" si="5"/>
        <v>0.09862145405</v>
      </c>
      <c r="V1392" s="13">
        <f t="shared" si="6"/>
        <v>0.04490298761</v>
      </c>
      <c r="W1392" s="13">
        <f t="shared" si="7"/>
        <v>0.05371846644</v>
      </c>
      <c r="X1392" s="13">
        <f t="shared" si="8"/>
        <v>0.001129640695</v>
      </c>
      <c r="Y1392" s="14"/>
      <c r="Z1392" s="30"/>
      <c r="AA1392" s="30"/>
    </row>
    <row r="1393" ht="12.75" customHeight="1">
      <c r="A1393" s="4">
        <v>1986.05</v>
      </c>
      <c r="B1393" s="5">
        <v>238.5</v>
      </c>
      <c r="C1393" s="6">
        <v>8.07333</v>
      </c>
      <c r="D1393" s="6">
        <f t="shared" si="9"/>
        <v>8.57333</v>
      </c>
      <c r="E1393" s="5">
        <v>14.6467</v>
      </c>
      <c r="F1393" s="5">
        <v>108.9</v>
      </c>
      <c r="G1393" s="6">
        <f t="shared" si="10"/>
        <v>1986.375</v>
      </c>
      <c r="H1393" s="7">
        <v>7.71</v>
      </c>
      <c r="I1393" s="6">
        <f t="shared" si="1"/>
        <v>667.3181818</v>
      </c>
      <c r="J1393" s="6">
        <f t="shared" si="2"/>
        <v>22.58901424</v>
      </c>
      <c r="K1393" s="8">
        <f t="shared" si="11"/>
        <v>197741.2935</v>
      </c>
      <c r="L1393" s="6">
        <f t="shared" si="12"/>
        <v>40.98117071</v>
      </c>
      <c r="M1393" s="8">
        <f t="shared" si="3"/>
        <v>12143.63691</v>
      </c>
      <c r="N1393" s="29">
        <f t="shared" si="14"/>
        <v>13.5600462</v>
      </c>
      <c r="O1393" s="9"/>
      <c r="P1393" s="10">
        <f t="shared" si="15"/>
        <v>17.18074852</v>
      </c>
      <c r="Q1393" s="10"/>
      <c r="R1393" s="31">
        <f t="shared" si="16"/>
        <v>0.06446579679</v>
      </c>
      <c r="S1393" s="7">
        <f t="shared" si="4"/>
        <v>1.000223673</v>
      </c>
      <c r="T1393" s="7">
        <f t="shared" si="13"/>
        <v>15.44404188</v>
      </c>
      <c r="U1393" s="13">
        <f t="shared" si="5"/>
        <v>0.1007337069</v>
      </c>
      <c r="V1393" s="13">
        <f t="shared" si="6"/>
        <v>0.04617133984</v>
      </c>
      <c r="W1393" s="13">
        <f t="shared" si="7"/>
        <v>0.05456236706</v>
      </c>
      <c r="X1393" s="13">
        <f t="shared" si="8"/>
        <v>-0.0006805281471</v>
      </c>
      <c r="Y1393" s="14"/>
      <c r="Z1393" s="30"/>
      <c r="AA1393" s="30"/>
    </row>
    <row r="1394" ht="12.75" customHeight="1">
      <c r="A1394" s="4">
        <v>1986.06</v>
      </c>
      <c r="B1394" s="5">
        <v>245.3</v>
      </c>
      <c r="C1394" s="6">
        <v>8.1</v>
      </c>
      <c r="D1394" s="6">
        <f t="shared" si="9"/>
        <v>14.9</v>
      </c>
      <c r="E1394" s="5">
        <v>14.71</v>
      </c>
      <c r="F1394" s="5">
        <v>109.5</v>
      </c>
      <c r="G1394" s="6">
        <f t="shared" si="10"/>
        <v>1986.458333</v>
      </c>
      <c r="H1394" s="7">
        <v>7.8</v>
      </c>
      <c r="I1394" s="6">
        <f t="shared" si="1"/>
        <v>682.583653</v>
      </c>
      <c r="J1394" s="6">
        <f t="shared" si="2"/>
        <v>22.53945205</v>
      </c>
      <c r="K1394" s="8">
        <f t="shared" si="11"/>
        <v>202821.3725</v>
      </c>
      <c r="L1394" s="6">
        <f t="shared" si="12"/>
        <v>40.93275799</v>
      </c>
      <c r="M1394" s="8">
        <f t="shared" si="3"/>
        <v>12162.66771</v>
      </c>
      <c r="N1394" s="29">
        <f t="shared" si="14"/>
        <v>13.88868863</v>
      </c>
      <c r="O1394" s="9"/>
      <c r="P1394" s="10">
        <f t="shared" si="15"/>
        <v>17.58237852</v>
      </c>
      <c r="Q1394" s="10"/>
      <c r="R1394" s="31">
        <f t="shared" si="16"/>
        <v>0.0618420054</v>
      </c>
      <c r="S1394" s="7">
        <f t="shared" si="4"/>
        <v>1.04171137</v>
      </c>
      <c r="T1394" s="7">
        <f t="shared" si="13"/>
        <v>15.36285249</v>
      </c>
      <c r="U1394" s="13">
        <f t="shared" si="5"/>
        <v>0.09927152825</v>
      </c>
      <c r="V1394" s="13">
        <f t="shared" si="6"/>
        <v>0.04596720521</v>
      </c>
      <c r="W1394" s="13">
        <f t="shared" si="7"/>
        <v>0.05330432303</v>
      </c>
      <c r="X1394" s="13">
        <f t="shared" si="8"/>
        <v>-0.003222086137</v>
      </c>
      <c r="Y1394" s="14"/>
      <c r="Z1394" s="30"/>
      <c r="AA1394" s="30"/>
    </row>
    <row r="1395" ht="12.75" customHeight="1">
      <c r="A1395" s="4">
        <v>1986.07</v>
      </c>
      <c r="B1395" s="5">
        <v>240.2</v>
      </c>
      <c r="C1395" s="6">
        <v>8.14333</v>
      </c>
      <c r="D1395" s="6">
        <f t="shared" si="9"/>
        <v>3.04333</v>
      </c>
      <c r="E1395" s="5">
        <v>14.7567</v>
      </c>
      <c r="F1395" s="5">
        <v>109.5</v>
      </c>
      <c r="G1395" s="6">
        <f t="shared" si="10"/>
        <v>1986.541667</v>
      </c>
      <c r="H1395" s="7">
        <v>7.3</v>
      </c>
      <c r="I1395" s="6">
        <f t="shared" si="1"/>
        <v>668.3921461</v>
      </c>
      <c r="J1395" s="6">
        <f t="shared" si="2"/>
        <v>22.66002421</v>
      </c>
      <c r="K1395" s="8">
        <f t="shared" si="11"/>
        <v>199165.6357</v>
      </c>
      <c r="L1395" s="6">
        <f t="shared" si="12"/>
        <v>41.06270767</v>
      </c>
      <c r="M1395" s="8">
        <f t="shared" si="3"/>
        <v>12235.75161</v>
      </c>
      <c r="N1395" s="29">
        <f t="shared" si="14"/>
        <v>13.61999553</v>
      </c>
      <c r="O1395" s="9"/>
      <c r="P1395" s="10">
        <f t="shared" si="15"/>
        <v>17.22854921</v>
      </c>
      <c r="Q1395" s="10"/>
      <c r="R1395" s="31">
        <f t="shared" si="16"/>
        <v>0.06770006219</v>
      </c>
      <c r="S1395" s="7">
        <f t="shared" si="4"/>
        <v>1.015290656</v>
      </c>
      <c r="T1395" s="7">
        <f t="shared" si="13"/>
        <v>16.00365812</v>
      </c>
      <c r="U1395" s="13">
        <f t="shared" si="5"/>
        <v>0.09717486875</v>
      </c>
      <c r="V1395" s="13">
        <f t="shared" si="6"/>
        <v>0.04239761491</v>
      </c>
      <c r="W1395" s="13">
        <f t="shared" si="7"/>
        <v>0.05477725384</v>
      </c>
      <c r="X1395" s="13">
        <f t="shared" si="8"/>
        <v>0.0006980821243</v>
      </c>
      <c r="Y1395" s="14"/>
      <c r="Z1395" s="30"/>
      <c r="AA1395" s="30"/>
    </row>
    <row r="1396" ht="12.75" customHeight="1">
      <c r="A1396" s="4">
        <v>1986.08</v>
      </c>
      <c r="B1396" s="5">
        <v>245.0</v>
      </c>
      <c r="C1396" s="6">
        <v>8.18667</v>
      </c>
      <c r="D1396" s="6">
        <f t="shared" si="9"/>
        <v>12.98667</v>
      </c>
      <c r="E1396" s="5">
        <v>14.8033</v>
      </c>
      <c r="F1396" s="5">
        <v>109.7</v>
      </c>
      <c r="G1396" s="6">
        <f t="shared" si="10"/>
        <v>1986.625</v>
      </c>
      <c r="H1396" s="7">
        <v>7.17</v>
      </c>
      <c r="I1396" s="6">
        <f t="shared" si="1"/>
        <v>680.5059253</v>
      </c>
      <c r="J1396" s="6">
        <f t="shared" si="2"/>
        <v>22.7390916</v>
      </c>
      <c r="K1396" s="8">
        <f t="shared" si="11"/>
        <v>203339.9103</v>
      </c>
      <c r="L1396" s="6">
        <f t="shared" si="12"/>
        <v>41.11727903</v>
      </c>
      <c r="M1396" s="8">
        <f t="shared" si="3"/>
        <v>12286.12936</v>
      </c>
      <c r="N1396" s="29">
        <f t="shared" si="14"/>
        <v>13.88766755</v>
      </c>
      <c r="O1396" s="9"/>
      <c r="P1396" s="10">
        <f t="shared" si="15"/>
        <v>17.55217874</v>
      </c>
      <c r="Q1396" s="10"/>
      <c r="R1396" s="31">
        <f t="shared" si="16"/>
        <v>0.06722047829</v>
      </c>
      <c r="S1396" s="7">
        <f t="shared" si="4"/>
        <v>0.9863856368</v>
      </c>
      <c r="T1396" s="7">
        <f t="shared" si="13"/>
        <v>16.21874127</v>
      </c>
      <c r="U1396" s="13">
        <f t="shared" si="5"/>
        <v>0.09801552928</v>
      </c>
      <c r="V1396" s="13">
        <f t="shared" si="6"/>
        <v>0.04311651236</v>
      </c>
      <c r="W1396" s="13">
        <f t="shared" si="7"/>
        <v>0.05489901691</v>
      </c>
      <c r="X1396" s="13">
        <f t="shared" si="8"/>
        <v>0.0005549557074</v>
      </c>
      <c r="Y1396" s="14"/>
      <c r="Z1396" s="30"/>
      <c r="AA1396" s="30"/>
    </row>
    <row r="1397" ht="12.75" customHeight="1">
      <c r="A1397" s="4">
        <v>1986.09</v>
      </c>
      <c r="B1397" s="5">
        <v>238.3</v>
      </c>
      <c r="C1397" s="6">
        <v>8.23</v>
      </c>
      <c r="D1397" s="6">
        <f t="shared" si="9"/>
        <v>1.53</v>
      </c>
      <c r="E1397" s="5">
        <v>14.85</v>
      </c>
      <c r="F1397" s="5">
        <v>110.2</v>
      </c>
      <c r="G1397" s="6">
        <f t="shared" si="10"/>
        <v>1986.708333</v>
      </c>
      <c r="H1397" s="7">
        <v>7.45</v>
      </c>
      <c r="I1397" s="6">
        <f t="shared" si="1"/>
        <v>658.8930127</v>
      </c>
      <c r="J1397" s="6">
        <f t="shared" si="2"/>
        <v>22.75572595</v>
      </c>
      <c r="K1397" s="8">
        <f t="shared" si="11"/>
        <v>197448.4523</v>
      </c>
      <c r="L1397" s="6">
        <f t="shared" si="12"/>
        <v>41.05984574</v>
      </c>
      <c r="M1397" s="8">
        <f t="shared" si="3"/>
        <v>12304.27829</v>
      </c>
      <c r="N1397" s="29">
        <f t="shared" si="14"/>
        <v>13.46731431</v>
      </c>
      <c r="O1397" s="9"/>
      <c r="P1397" s="10">
        <f t="shared" si="15"/>
        <v>17.00775995</v>
      </c>
      <c r="Q1397" s="10"/>
      <c r="R1397" s="31">
        <f t="shared" si="16"/>
        <v>0.0667820885</v>
      </c>
      <c r="S1397" s="7">
        <f t="shared" si="4"/>
        <v>1.007608797</v>
      </c>
      <c r="T1397" s="7">
        <f t="shared" si="13"/>
        <v>15.92534753</v>
      </c>
      <c r="U1397" s="13">
        <f t="shared" si="5"/>
        <v>0.1031088236</v>
      </c>
      <c r="V1397" s="13">
        <f t="shared" si="6"/>
        <v>0.04383880223</v>
      </c>
      <c r="W1397" s="13">
        <f t="shared" si="7"/>
        <v>0.05927002135</v>
      </c>
      <c r="X1397" s="13">
        <f t="shared" si="8"/>
        <v>0.001961544648</v>
      </c>
      <c r="Y1397" s="14"/>
      <c r="Z1397" s="30"/>
      <c r="AA1397" s="30"/>
    </row>
    <row r="1398" ht="12.75" customHeight="1">
      <c r="A1398" s="4">
        <v>1986.1</v>
      </c>
      <c r="B1398" s="5">
        <v>237.4</v>
      </c>
      <c r="C1398" s="6">
        <v>8.24667</v>
      </c>
      <c r="D1398" s="6">
        <f t="shared" si="9"/>
        <v>7.34667</v>
      </c>
      <c r="E1398" s="5">
        <v>14.7267</v>
      </c>
      <c r="F1398" s="5">
        <v>110.3</v>
      </c>
      <c r="G1398" s="6">
        <f t="shared" si="10"/>
        <v>1986.791667</v>
      </c>
      <c r="H1398" s="7">
        <v>7.43</v>
      </c>
      <c r="I1398" s="6">
        <f t="shared" si="1"/>
        <v>655.8094288</v>
      </c>
      <c r="J1398" s="6">
        <f t="shared" si="2"/>
        <v>22.7811455</v>
      </c>
      <c r="K1398" s="8">
        <f t="shared" si="11"/>
        <v>197093.3005</v>
      </c>
      <c r="L1398" s="6">
        <f t="shared" si="12"/>
        <v>40.68200807</v>
      </c>
      <c r="M1398" s="8">
        <f t="shared" si="3"/>
        <v>12226.34334</v>
      </c>
      <c r="N1398" s="29">
        <f t="shared" si="14"/>
        <v>13.42591886</v>
      </c>
      <c r="O1398" s="9"/>
      <c r="P1398" s="10">
        <f t="shared" si="15"/>
        <v>16.94244158</v>
      </c>
      <c r="Q1398" s="10"/>
      <c r="R1398" s="31">
        <f t="shared" si="16"/>
        <v>0.06675361069</v>
      </c>
      <c r="S1398" s="7">
        <f t="shared" si="4"/>
        <v>1.018895577</v>
      </c>
      <c r="T1398" s="7">
        <f t="shared" si="13"/>
        <v>16.0319722</v>
      </c>
      <c r="U1398" s="13">
        <f t="shared" si="5"/>
        <v>0.1074210453</v>
      </c>
      <c r="V1398" s="13">
        <f t="shared" si="6"/>
        <v>0.045650358</v>
      </c>
      <c r="W1398" s="13">
        <f t="shared" si="7"/>
        <v>0.06177068726</v>
      </c>
      <c r="X1398" s="13">
        <f t="shared" si="8"/>
        <v>0.001069089428</v>
      </c>
      <c r="Y1398" s="14"/>
      <c r="Z1398" s="30"/>
      <c r="AA1398" s="30"/>
    </row>
    <row r="1399" ht="12.75" customHeight="1">
      <c r="A1399" s="4">
        <v>1986.11</v>
      </c>
      <c r="B1399" s="5">
        <v>245.1</v>
      </c>
      <c r="C1399" s="6">
        <v>8.26333</v>
      </c>
      <c r="D1399" s="6">
        <f t="shared" si="9"/>
        <v>15.96333</v>
      </c>
      <c r="E1399" s="5">
        <v>14.6033</v>
      </c>
      <c r="F1399" s="5">
        <v>110.4</v>
      </c>
      <c r="G1399" s="6">
        <f t="shared" si="10"/>
        <v>1986.875</v>
      </c>
      <c r="H1399" s="7">
        <v>7.25</v>
      </c>
      <c r="I1399" s="6">
        <f t="shared" si="1"/>
        <v>676.4671196</v>
      </c>
      <c r="J1399" s="6">
        <f t="shared" si="2"/>
        <v>22.8064914</v>
      </c>
      <c r="K1399" s="8">
        <f t="shared" si="11"/>
        <v>203872.8253</v>
      </c>
      <c r="L1399" s="6">
        <f t="shared" si="12"/>
        <v>40.30457889</v>
      </c>
      <c r="M1399" s="8">
        <f t="shared" si="3"/>
        <v>12146.94423</v>
      </c>
      <c r="N1399" s="29">
        <f t="shared" si="14"/>
        <v>13.8729856</v>
      </c>
      <c r="O1399" s="9"/>
      <c r="P1399" s="10">
        <f t="shared" si="15"/>
        <v>17.49166618</v>
      </c>
      <c r="Q1399" s="10"/>
      <c r="R1399" s="31">
        <f t="shared" si="16"/>
        <v>0.06606595686</v>
      </c>
      <c r="S1399" s="7">
        <f t="shared" si="4"/>
        <v>1.015983428</v>
      </c>
      <c r="T1399" s="7">
        <f t="shared" si="13"/>
        <v>16.32010947</v>
      </c>
      <c r="U1399" s="13">
        <f t="shared" si="5"/>
        <v>0.1089262321</v>
      </c>
      <c r="V1399" s="13">
        <f t="shared" si="6"/>
        <v>0.04666492671</v>
      </c>
      <c r="W1399" s="13">
        <f t="shared" si="7"/>
        <v>0.06226130537</v>
      </c>
      <c r="X1399" s="13">
        <f t="shared" si="8"/>
        <v>-0.001803727402</v>
      </c>
      <c r="Y1399" s="14"/>
      <c r="Z1399" s="30"/>
      <c r="AA1399" s="30"/>
    </row>
    <row r="1400" ht="12.75" customHeight="1">
      <c r="A1400" s="4">
        <v>1986.12</v>
      </c>
      <c r="B1400" s="5">
        <v>248.6</v>
      </c>
      <c r="C1400" s="6">
        <v>8.28</v>
      </c>
      <c r="D1400" s="6">
        <f t="shared" si="9"/>
        <v>11.78</v>
      </c>
      <c r="E1400" s="5">
        <v>14.48</v>
      </c>
      <c r="F1400" s="5">
        <v>110.5</v>
      </c>
      <c r="G1400" s="6">
        <f t="shared" si="10"/>
        <v>1986.958333</v>
      </c>
      <c r="H1400" s="7">
        <v>7.11</v>
      </c>
      <c r="I1400" s="6">
        <f t="shared" si="1"/>
        <v>685.5060633</v>
      </c>
      <c r="J1400" s="6">
        <f t="shared" si="2"/>
        <v>22.831819</v>
      </c>
      <c r="K1400" s="8">
        <f t="shared" si="11"/>
        <v>207170.3898</v>
      </c>
      <c r="L1400" s="6">
        <f t="shared" si="12"/>
        <v>39.9281086</v>
      </c>
      <c r="M1400" s="8">
        <f t="shared" si="3"/>
        <v>12066.88353</v>
      </c>
      <c r="N1400" s="29">
        <f t="shared" si="14"/>
        <v>14.08513981</v>
      </c>
      <c r="O1400" s="9"/>
      <c r="P1400" s="10">
        <f t="shared" si="15"/>
        <v>17.74331643</v>
      </c>
      <c r="Q1400" s="10"/>
      <c r="R1400" s="31">
        <f t="shared" si="16"/>
        <v>0.06610970207</v>
      </c>
      <c r="S1400" s="7">
        <f t="shared" si="4"/>
        <v>1.008058191</v>
      </c>
      <c r="T1400" s="7">
        <f t="shared" si="13"/>
        <v>16.56595537</v>
      </c>
      <c r="U1400" s="13">
        <f t="shared" si="5"/>
        <v>0.1084688733</v>
      </c>
      <c r="V1400" s="13">
        <f t="shared" si="6"/>
        <v>0.04487162555</v>
      </c>
      <c r="W1400" s="13">
        <f t="shared" si="7"/>
        <v>0.06359724779</v>
      </c>
      <c r="X1400" s="13">
        <f t="shared" si="8"/>
        <v>-0.002321891992</v>
      </c>
      <c r="Y1400" s="14"/>
      <c r="Z1400" s="30"/>
      <c r="AA1400" s="30"/>
    </row>
    <row r="1401" ht="12.75" customHeight="1">
      <c r="A1401" s="4">
        <v>1987.01</v>
      </c>
      <c r="B1401" s="5">
        <v>264.5</v>
      </c>
      <c r="C1401" s="6">
        <v>8.3</v>
      </c>
      <c r="D1401" s="6">
        <f t="shared" si="9"/>
        <v>24.2</v>
      </c>
      <c r="E1401" s="5">
        <v>14.6867</v>
      </c>
      <c r="F1401" s="5">
        <v>111.2</v>
      </c>
      <c r="G1401" s="6">
        <f t="shared" si="10"/>
        <v>1987.041667</v>
      </c>
      <c r="H1401" s="7">
        <v>7.08</v>
      </c>
      <c r="I1401" s="6">
        <f t="shared" si="1"/>
        <v>724.7585432</v>
      </c>
      <c r="J1401" s="6">
        <f t="shared" si="2"/>
        <v>22.74289568</v>
      </c>
      <c r="K1401" s="8">
        <f t="shared" si="11"/>
        <v>219605.8589</v>
      </c>
      <c r="L1401" s="6">
        <f t="shared" si="12"/>
        <v>40.2431429</v>
      </c>
      <c r="M1401" s="8">
        <f t="shared" si="3"/>
        <v>12193.89553</v>
      </c>
      <c r="N1401" s="29">
        <f t="shared" si="14"/>
        <v>14.9222081</v>
      </c>
      <c r="O1401" s="9"/>
      <c r="P1401" s="10">
        <f t="shared" si="15"/>
        <v>18.77796279</v>
      </c>
      <c r="Q1401" s="10"/>
      <c r="R1401" s="31">
        <f t="shared" si="16"/>
        <v>0.06255222587</v>
      </c>
      <c r="S1401" s="7">
        <f t="shared" si="4"/>
        <v>0.9939018621</v>
      </c>
      <c r="T1401" s="7">
        <f t="shared" si="13"/>
        <v>16.59432458</v>
      </c>
      <c r="U1401" s="13">
        <f t="shared" si="5"/>
        <v>0.10521713</v>
      </c>
      <c r="V1401" s="13">
        <f t="shared" si="6"/>
        <v>0.04277576575</v>
      </c>
      <c r="W1401" s="13">
        <f t="shared" si="7"/>
        <v>0.06244136423</v>
      </c>
      <c r="X1401" s="13">
        <f t="shared" si="8"/>
        <v>0.002319517608</v>
      </c>
      <c r="Y1401" s="14"/>
      <c r="Z1401" s="30"/>
      <c r="AA1401" s="30"/>
    </row>
    <row r="1402" ht="12.75" customHeight="1">
      <c r="A1402" s="4">
        <v>1987.02</v>
      </c>
      <c r="B1402" s="5">
        <v>280.9</v>
      </c>
      <c r="C1402" s="6">
        <v>8.32</v>
      </c>
      <c r="D1402" s="6">
        <f t="shared" si="9"/>
        <v>24.72</v>
      </c>
      <c r="E1402" s="5">
        <v>14.8933</v>
      </c>
      <c r="F1402" s="5">
        <v>111.6</v>
      </c>
      <c r="G1402" s="6">
        <f t="shared" si="10"/>
        <v>1987.125</v>
      </c>
      <c r="H1402" s="7">
        <v>7.25</v>
      </c>
      <c r="I1402" s="6">
        <f t="shared" si="1"/>
        <v>766.9375448</v>
      </c>
      <c r="J1402" s="6">
        <f t="shared" si="2"/>
        <v>22.71598566</v>
      </c>
      <c r="K1402" s="8">
        <f t="shared" si="11"/>
        <v>232959.9195</v>
      </c>
      <c r="L1402" s="6">
        <f t="shared" si="12"/>
        <v>40.66297948</v>
      </c>
      <c r="M1402" s="8">
        <f t="shared" si="3"/>
        <v>12351.52</v>
      </c>
      <c r="N1402" s="29">
        <f t="shared" si="14"/>
        <v>15.82231814</v>
      </c>
      <c r="O1402" s="9"/>
      <c r="P1402" s="10">
        <f t="shared" si="15"/>
        <v>19.88642656</v>
      </c>
      <c r="Q1402" s="10"/>
      <c r="R1402" s="31">
        <f t="shared" si="16"/>
        <v>0.05633488936</v>
      </c>
      <c r="S1402" s="7">
        <f t="shared" si="4"/>
        <v>1.006041667</v>
      </c>
      <c r="T1402" s="7">
        <f t="shared" si="13"/>
        <v>16.43401494</v>
      </c>
      <c r="U1402" s="13">
        <f t="shared" si="5"/>
        <v>0.1030666167</v>
      </c>
      <c r="V1402" s="13">
        <f t="shared" si="6"/>
        <v>0.04524184236</v>
      </c>
      <c r="W1402" s="13">
        <f t="shared" si="7"/>
        <v>0.05782477434</v>
      </c>
      <c r="X1402" s="13">
        <f t="shared" si="8"/>
        <v>-0.002028667146</v>
      </c>
      <c r="Y1402" s="14"/>
      <c r="Z1402" s="30"/>
      <c r="AA1402" s="30"/>
    </row>
    <row r="1403" ht="12.75" customHeight="1">
      <c r="A1403" s="4">
        <v>1987.03</v>
      </c>
      <c r="B1403" s="5">
        <v>292.5</v>
      </c>
      <c r="C1403" s="6">
        <v>8.34</v>
      </c>
      <c r="D1403" s="6">
        <f t="shared" si="9"/>
        <v>19.94</v>
      </c>
      <c r="E1403" s="5">
        <v>15.1</v>
      </c>
      <c r="F1403" s="5">
        <v>112.1</v>
      </c>
      <c r="G1403" s="6">
        <f t="shared" si="10"/>
        <v>1987.208333</v>
      </c>
      <c r="H1403" s="7">
        <v>7.25</v>
      </c>
      <c r="I1403" s="6">
        <f t="shared" si="1"/>
        <v>795.0468332</v>
      </c>
      <c r="J1403" s="6">
        <f t="shared" si="2"/>
        <v>22.66902765</v>
      </c>
      <c r="K1403" s="8">
        <f t="shared" si="11"/>
        <v>242072.0289</v>
      </c>
      <c r="L1403" s="6">
        <f t="shared" si="12"/>
        <v>41.04344335</v>
      </c>
      <c r="M1403" s="8">
        <f t="shared" si="3"/>
        <v>12496.70987</v>
      </c>
      <c r="N1403" s="29">
        <f t="shared" si="14"/>
        <v>16.43334398</v>
      </c>
      <c r="O1403" s="9"/>
      <c r="P1403" s="10">
        <f t="shared" si="15"/>
        <v>20.62720294</v>
      </c>
      <c r="Q1403" s="10"/>
      <c r="R1403" s="31">
        <f t="shared" si="16"/>
        <v>0.05374249744</v>
      </c>
      <c r="S1403" s="7">
        <f t="shared" si="4"/>
        <v>0.9534890994</v>
      </c>
      <c r="T1403" s="7">
        <f t="shared" si="13"/>
        <v>16.45956023</v>
      </c>
      <c r="U1403" s="13">
        <f t="shared" si="5"/>
        <v>0.0978808838</v>
      </c>
      <c r="V1403" s="13">
        <f t="shared" si="6"/>
        <v>0.04332661238</v>
      </c>
      <c r="W1403" s="13">
        <f t="shared" si="7"/>
        <v>0.05455427143</v>
      </c>
      <c r="X1403" s="13">
        <f t="shared" si="8"/>
        <v>0.003889821678</v>
      </c>
      <c r="Y1403" s="14"/>
      <c r="Z1403" s="30"/>
      <c r="AA1403" s="30"/>
    </row>
    <row r="1404" ht="12.75" customHeight="1">
      <c r="A1404" s="4">
        <v>1987.04</v>
      </c>
      <c r="B1404" s="5">
        <v>289.3</v>
      </c>
      <c r="C1404" s="6">
        <v>8.4</v>
      </c>
      <c r="D1404" s="6">
        <f t="shared" si="9"/>
        <v>5.2</v>
      </c>
      <c r="E1404" s="5">
        <v>14.8733</v>
      </c>
      <c r="F1404" s="5">
        <v>112.7</v>
      </c>
      <c r="G1404" s="6">
        <f t="shared" si="10"/>
        <v>1987.291667</v>
      </c>
      <c r="H1404" s="7">
        <v>8.02</v>
      </c>
      <c r="I1404" s="6">
        <f t="shared" si="1"/>
        <v>782.1624667</v>
      </c>
      <c r="J1404" s="6">
        <f t="shared" si="2"/>
        <v>22.71055901</v>
      </c>
      <c r="K1404" s="8">
        <f t="shared" si="11"/>
        <v>238725.2925</v>
      </c>
      <c r="L1404" s="6">
        <f t="shared" si="12"/>
        <v>40.21201872</v>
      </c>
      <c r="M1404" s="8">
        <f t="shared" si="3"/>
        <v>12273.18663</v>
      </c>
      <c r="N1404" s="29">
        <f t="shared" si="14"/>
        <v>16.19653445</v>
      </c>
      <c r="O1404" s="9"/>
      <c r="P1404" s="10">
        <f t="shared" si="15"/>
        <v>20.30384107</v>
      </c>
      <c r="Q1404" s="10"/>
      <c r="R1404" s="31">
        <f t="shared" si="16"/>
        <v>0.04660943151</v>
      </c>
      <c r="S1404" s="7">
        <f t="shared" si="4"/>
        <v>0.9674242251</v>
      </c>
      <c r="T1404" s="7">
        <f t="shared" si="13"/>
        <v>15.61045841</v>
      </c>
      <c r="U1404" s="13">
        <f t="shared" si="5"/>
        <v>0.09547154031</v>
      </c>
      <c r="V1404" s="13">
        <f t="shared" si="6"/>
        <v>0.04781331668</v>
      </c>
      <c r="W1404" s="13">
        <f t="shared" si="7"/>
        <v>0.04765822363</v>
      </c>
      <c r="X1404" s="13">
        <f t="shared" si="8"/>
        <v>0.005183002408</v>
      </c>
      <c r="Y1404" s="14"/>
      <c r="Z1404" s="30"/>
      <c r="AA1404" s="30"/>
    </row>
    <row r="1405" ht="12.75" customHeight="1">
      <c r="A1405" s="4">
        <v>1987.05</v>
      </c>
      <c r="B1405" s="5">
        <v>289.1</v>
      </c>
      <c r="C1405" s="6">
        <v>8.46</v>
      </c>
      <c r="D1405" s="6">
        <f t="shared" si="9"/>
        <v>8.26</v>
      </c>
      <c r="E1405" s="5">
        <v>14.6467</v>
      </c>
      <c r="F1405" s="5">
        <v>113.1</v>
      </c>
      <c r="G1405" s="6">
        <f t="shared" si="10"/>
        <v>1987.375</v>
      </c>
      <c r="H1405" s="7">
        <v>8.61</v>
      </c>
      <c r="I1405" s="6">
        <f t="shared" si="1"/>
        <v>778.8573828</v>
      </c>
      <c r="J1405" s="6">
        <f t="shared" si="2"/>
        <v>22.79188329</v>
      </c>
      <c r="K1405" s="8">
        <f t="shared" si="11"/>
        <v>238296.2378</v>
      </c>
      <c r="L1405" s="6">
        <f t="shared" si="12"/>
        <v>39.45932352</v>
      </c>
      <c r="M1405" s="8">
        <f t="shared" si="3"/>
        <v>12072.8243</v>
      </c>
      <c r="N1405" s="29">
        <f t="shared" si="14"/>
        <v>16.16031195</v>
      </c>
      <c r="O1405" s="9"/>
      <c r="P1405" s="10">
        <f t="shared" si="15"/>
        <v>20.23347896</v>
      </c>
      <c r="Q1405" s="10"/>
      <c r="R1405" s="31">
        <f t="shared" si="16"/>
        <v>0.04069397571</v>
      </c>
      <c r="S1405" s="7">
        <f t="shared" si="4"/>
        <v>1.021274836</v>
      </c>
      <c r="T1405" s="7">
        <f t="shared" si="13"/>
        <v>15.04852471</v>
      </c>
      <c r="U1405" s="13">
        <f t="shared" si="5"/>
        <v>0.1054416962</v>
      </c>
      <c r="V1405" s="13">
        <f t="shared" si="6"/>
        <v>0.0536831536</v>
      </c>
      <c r="W1405" s="13">
        <f t="shared" si="7"/>
        <v>0.05175854257</v>
      </c>
      <c r="X1405" s="13">
        <f t="shared" si="8"/>
        <v>0.00003661361</v>
      </c>
      <c r="Y1405" s="14"/>
      <c r="Z1405" s="30"/>
      <c r="AA1405" s="30"/>
    </row>
    <row r="1406" ht="12.75" customHeight="1">
      <c r="A1406" s="4">
        <v>1987.06</v>
      </c>
      <c r="B1406" s="5">
        <v>301.4</v>
      </c>
      <c r="C1406" s="6">
        <v>8.52</v>
      </c>
      <c r="D1406" s="6">
        <f t="shared" si="9"/>
        <v>20.82</v>
      </c>
      <c r="E1406" s="5">
        <v>14.42</v>
      </c>
      <c r="F1406" s="5">
        <v>113.5</v>
      </c>
      <c r="G1406" s="6">
        <f t="shared" si="10"/>
        <v>1987.458333</v>
      </c>
      <c r="H1406" s="7">
        <v>8.4</v>
      </c>
      <c r="I1406" s="6">
        <f t="shared" si="1"/>
        <v>809.1328634</v>
      </c>
      <c r="J1406" s="6">
        <f t="shared" si="2"/>
        <v>22.87263436</v>
      </c>
      <c r="K1406" s="8">
        <f t="shared" si="11"/>
        <v>248142.3771</v>
      </c>
      <c r="L1406" s="6">
        <f t="shared" si="12"/>
        <v>38.7116652</v>
      </c>
      <c r="M1406" s="8">
        <f t="shared" si="3"/>
        <v>11871.97438</v>
      </c>
      <c r="N1406" s="29">
        <f t="shared" si="14"/>
        <v>16.82520731</v>
      </c>
      <c r="O1406" s="9"/>
      <c r="P1406" s="10">
        <f t="shared" si="15"/>
        <v>21.03876534</v>
      </c>
      <c r="Q1406" s="10"/>
      <c r="R1406" s="31">
        <f t="shared" si="16"/>
        <v>0.04002054942</v>
      </c>
      <c r="S1406" s="7">
        <f t="shared" si="4"/>
        <v>1.003650089</v>
      </c>
      <c r="T1406" s="7">
        <f t="shared" si="13"/>
        <v>15.31451687</v>
      </c>
      <c r="U1406" s="13">
        <f t="shared" si="5"/>
        <v>0.106576409</v>
      </c>
      <c r="V1406" s="13">
        <f t="shared" si="6"/>
        <v>0.05396222098</v>
      </c>
      <c r="W1406" s="13">
        <f t="shared" si="7"/>
        <v>0.052614188</v>
      </c>
      <c r="X1406" s="13">
        <f t="shared" si="8"/>
        <v>0.002141699216</v>
      </c>
      <c r="Y1406" s="14"/>
      <c r="Z1406" s="30"/>
      <c r="AA1406" s="30"/>
    </row>
    <row r="1407" ht="12.75" customHeight="1">
      <c r="A1407" s="4">
        <v>1987.07</v>
      </c>
      <c r="B1407" s="5">
        <v>310.1</v>
      </c>
      <c r="C1407" s="6">
        <v>8.56667</v>
      </c>
      <c r="D1407" s="6">
        <f t="shared" si="9"/>
        <v>17.26667</v>
      </c>
      <c r="E1407" s="5">
        <v>14.9</v>
      </c>
      <c r="F1407" s="5">
        <v>113.8</v>
      </c>
      <c r="G1407" s="6">
        <f t="shared" si="10"/>
        <v>1987.541667</v>
      </c>
      <c r="H1407" s="7">
        <v>8.45</v>
      </c>
      <c r="I1407" s="6">
        <f t="shared" si="1"/>
        <v>830.2941125</v>
      </c>
      <c r="J1407" s="6">
        <f t="shared" si="2"/>
        <v>22.93729656</v>
      </c>
      <c r="K1407" s="8">
        <f t="shared" si="11"/>
        <v>255218.2388</v>
      </c>
      <c r="L1407" s="6">
        <f t="shared" si="12"/>
        <v>39.89481547</v>
      </c>
      <c r="M1407" s="8">
        <f t="shared" si="3"/>
        <v>12262.98536</v>
      </c>
      <c r="N1407" s="29">
        <f t="shared" si="14"/>
        <v>17.30600439</v>
      </c>
      <c r="O1407" s="9"/>
      <c r="P1407" s="10">
        <f t="shared" si="15"/>
        <v>21.61145347</v>
      </c>
      <c r="Q1407" s="10"/>
      <c r="R1407" s="31">
        <f t="shared" si="16"/>
        <v>0.03762551726</v>
      </c>
      <c r="S1407" s="7">
        <f t="shared" si="4"/>
        <v>0.9865456527</v>
      </c>
      <c r="T1407" s="7">
        <f t="shared" si="13"/>
        <v>15.32989667</v>
      </c>
      <c r="U1407" s="13">
        <f t="shared" si="5"/>
        <v>0.1095034503</v>
      </c>
      <c r="V1407" s="13">
        <f t="shared" si="6"/>
        <v>0.05636661173</v>
      </c>
      <c r="W1407" s="13">
        <f t="shared" si="7"/>
        <v>0.05313683855</v>
      </c>
      <c r="X1407" s="13">
        <f t="shared" si="8"/>
        <v>0.001284838577</v>
      </c>
      <c r="Y1407" s="14"/>
      <c r="Z1407" s="30"/>
      <c r="AA1407" s="30"/>
    </row>
    <row r="1408" ht="12.75" customHeight="1">
      <c r="A1408" s="4">
        <v>1987.08</v>
      </c>
      <c r="B1408" s="5">
        <v>329.4</v>
      </c>
      <c r="C1408" s="6">
        <v>8.61333</v>
      </c>
      <c r="D1408" s="6">
        <f t="shared" si="9"/>
        <v>27.91333</v>
      </c>
      <c r="E1408" s="5">
        <v>15.38</v>
      </c>
      <c r="F1408" s="5">
        <v>114.4</v>
      </c>
      <c r="G1408" s="6">
        <f t="shared" si="10"/>
        <v>1987.625</v>
      </c>
      <c r="H1408" s="7">
        <v>8.76</v>
      </c>
      <c r="I1408" s="6">
        <f t="shared" si="1"/>
        <v>877.3442308</v>
      </c>
      <c r="J1408" s="6">
        <f t="shared" si="2"/>
        <v>22.94127317</v>
      </c>
      <c r="K1408" s="8">
        <f t="shared" si="11"/>
        <v>270268.2885</v>
      </c>
      <c r="L1408" s="6">
        <f t="shared" si="12"/>
        <v>40.96403846</v>
      </c>
      <c r="M1408" s="8">
        <f t="shared" si="3"/>
        <v>12619.08402</v>
      </c>
      <c r="N1408" s="29">
        <f t="shared" si="14"/>
        <v>18.32690725</v>
      </c>
      <c r="O1408" s="9"/>
      <c r="P1408" s="10">
        <f t="shared" si="15"/>
        <v>22.85209551</v>
      </c>
      <c r="Q1408" s="10"/>
      <c r="R1408" s="31">
        <f t="shared" si="16"/>
        <v>0.03151800196</v>
      </c>
      <c r="S1408" s="7">
        <f t="shared" si="4"/>
        <v>0.9648663077</v>
      </c>
      <c r="T1408" s="7">
        <f t="shared" si="13"/>
        <v>15.04432311</v>
      </c>
      <c r="U1408" s="13">
        <f t="shared" si="5"/>
        <v>0.1033421753</v>
      </c>
      <c r="V1408" s="13">
        <f t="shared" si="6"/>
        <v>0.05808262243</v>
      </c>
      <c r="W1408" s="13">
        <f t="shared" si="7"/>
        <v>0.04525955291</v>
      </c>
      <c r="X1408" s="13">
        <f t="shared" si="8"/>
        <v>0.00477103147</v>
      </c>
      <c r="Y1408" s="14"/>
      <c r="Z1408" s="30"/>
      <c r="AA1408" s="30"/>
    </row>
    <row r="1409" ht="12.75" customHeight="1">
      <c r="A1409" s="4">
        <v>1987.09</v>
      </c>
      <c r="B1409" s="5">
        <v>318.7</v>
      </c>
      <c r="C1409" s="6">
        <v>8.66</v>
      </c>
      <c r="D1409" s="6">
        <f t="shared" si="9"/>
        <v>-2.04</v>
      </c>
      <c r="E1409" s="5">
        <v>15.86</v>
      </c>
      <c r="F1409" s="5">
        <v>115.0</v>
      </c>
      <c r="G1409" s="6">
        <f t="shared" si="10"/>
        <v>1987.708333</v>
      </c>
      <c r="H1409" s="7">
        <v>9.42</v>
      </c>
      <c r="I1409" s="6">
        <f t="shared" si="1"/>
        <v>844.4164348</v>
      </c>
      <c r="J1409" s="6">
        <f t="shared" si="2"/>
        <v>22.94523478</v>
      </c>
      <c r="K1409" s="8">
        <f t="shared" si="11"/>
        <v>260713.8194</v>
      </c>
      <c r="L1409" s="6">
        <f t="shared" si="12"/>
        <v>42.02210435</v>
      </c>
      <c r="M1409" s="8">
        <f t="shared" si="3"/>
        <v>12974.33692</v>
      </c>
      <c r="N1409" s="29">
        <f t="shared" si="14"/>
        <v>17.67562045</v>
      </c>
      <c r="O1409" s="9"/>
      <c r="P1409" s="10">
        <f t="shared" si="15"/>
        <v>22.00776623</v>
      </c>
      <c r="Q1409" s="10"/>
      <c r="R1409" s="31">
        <f t="shared" si="16"/>
        <v>0.02713808981</v>
      </c>
      <c r="S1409" s="7">
        <f t="shared" si="4"/>
        <v>1.001447631</v>
      </c>
      <c r="T1409" s="7">
        <f t="shared" si="13"/>
        <v>14.44002608</v>
      </c>
      <c r="U1409" s="13">
        <f t="shared" si="5"/>
        <v>0.1083585202</v>
      </c>
      <c r="V1409" s="13">
        <f t="shared" si="6"/>
        <v>0.06342280497</v>
      </c>
      <c r="W1409" s="13">
        <f t="shared" si="7"/>
        <v>0.04493571524</v>
      </c>
      <c r="X1409" s="13">
        <f t="shared" si="8"/>
        <v>0.001698272277</v>
      </c>
      <c r="Y1409" s="14"/>
      <c r="Z1409" s="30"/>
      <c r="AA1409" s="30"/>
    </row>
    <row r="1410" ht="12.75" customHeight="1">
      <c r="A1410" s="4">
        <v>1987.1</v>
      </c>
      <c r="B1410" s="5">
        <v>280.2</v>
      </c>
      <c r="C1410" s="6">
        <v>8.71</v>
      </c>
      <c r="D1410" s="6">
        <f t="shared" si="9"/>
        <v>-29.79</v>
      </c>
      <c r="E1410" s="5">
        <v>16.4067</v>
      </c>
      <c r="F1410" s="5">
        <v>115.3</v>
      </c>
      <c r="G1410" s="6">
        <f t="shared" si="10"/>
        <v>1987.791667</v>
      </c>
      <c r="H1410" s="7">
        <v>9.52</v>
      </c>
      <c r="I1410" s="6">
        <f t="shared" si="1"/>
        <v>740.4764961</v>
      </c>
      <c r="J1410" s="6">
        <f t="shared" si="2"/>
        <v>23.01766696</v>
      </c>
      <c r="K1410" s="8">
        <f t="shared" si="11"/>
        <v>229214.5591</v>
      </c>
      <c r="L1410" s="6">
        <f t="shared" si="12"/>
        <v>43.35751509</v>
      </c>
      <c r="M1410" s="8">
        <f t="shared" si="3"/>
        <v>13421.3223</v>
      </c>
      <c r="N1410" s="29">
        <f t="shared" si="14"/>
        <v>15.53005556</v>
      </c>
      <c r="O1410" s="9"/>
      <c r="P1410" s="10">
        <f t="shared" si="15"/>
        <v>19.31338696</v>
      </c>
      <c r="Q1410" s="10"/>
      <c r="R1410" s="31">
        <f t="shared" si="16"/>
        <v>0.03388539956</v>
      </c>
      <c r="S1410" s="7">
        <f t="shared" si="4"/>
        <v>1.051384582</v>
      </c>
      <c r="T1410" s="7">
        <f t="shared" si="13"/>
        <v>14.4233039</v>
      </c>
      <c r="U1410" s="13">
        <f t="shared" si="5"/>
        <v>0.1242782152</v>
      </c>
      <c r="V1410" s="13">
        <f t="shared" si="6"/>
        <v>0.06524231311</v>
      </c>
      <c r="W1410" s="13">
        <f t="shared" si="7"/>
        <v>0.05903590205</v>
      </c>
      <c r="X1410" s="13">
        <f t="shared" si="8"/>
        <v>-0.003390536899</v>
      </c>
      <c r="Y1410" s="14"/>
      <c r="Z1410" s="30"/>
      <c r="AA1410" s="30"/>
    </row>
    <row r="1411" ht="12.75" customHeight="1">
      <c r="A1411" s="4">
        <v>1987.11</v>
      </c>
      <c r="B1411" s="5">
        <v>245.0</v>
      </c>
      <c r="C1411" s="6">
        <v>8.76</v>
      </c>
      <c r="D1411" s="6">
        <f t="shared" si="9"/>
        <v>-26.44</v>
      </c>
      <c r="E1411" s="5">
        <v>16.9533</v>
      </c>
      <c r="F1411" s="5">
        <v>115.4</v>
      </c>
      <c r="G1411" s="6">
        <f t="shared" si="10"/>
        <v>1987.875</v>
      </c>
      <c r="H1411" s="7">
        <v>8.86</v>
      </c>
      <c r="I1411" s="6">
        <f t="shared" si="1"/>
        <v>646.8934142</v>
      </c>
      <c r="J1411" s="6">
        <f t="shared" si="2"/>
        <v>23.12974003</v>
      </c>
      <c r="K1411" s="8">
        <f t="shared" si="11"/>
        <v>200842.5597</v>
      </c>
      <c r="L1411" s="6">
        <f t="shared" si="12"/>
        <v>44.763176</v>
      </c>
      <c r="M1411" s="8">
        <f t="shared" si="3"/>
        <v>13897.73129</v>
      </c>
      <c r="N1411" s="29">
        <f t="shared" si="14"/>
        <v>13.59088514</v>
      </c>
      <c r="O1411" s="9"/>
      <c r="P1411" s="10">
        <f t="shared" si="15"/>
        <v>16.88736631</v>
      </c>
      <c r="Q1411" s="10"/>
      <c r="R1411" s="31">
        <f t="shared" si="16"/>
        <v>0.04924797925</v>
      </c>
      <c r="S1411" s="7">
        <f t="shared" si="4"/>
        <v>0.9988718989</v>
      </c>
      <c r="T1411" s="7">
        <f t="shared" si="13"/>
        <v>15.15129858</v>
      </c>
      <c r="U1411" s="13">
        <f t="shared" si="5"/>
        <v>0.1379844068</v>
      </c>
      <c r="V1411" s="13">
        <f t="shared" si="6"/>
        <v>0.06178833236</v>
      </c>
      <c r="W1411" s="13">
        <f t="shared" si="7"/>
        <v>0.07619607448</v>
      </c>
      <c r="X1411" s="13">
        <f t="shared" si="8"/>
        <v>0.001125076864</v>
      </c>
      <c r="Y1411" s="14"/>
      <c r="Z1411" s="30"/>
      <c r="AA1411" s="30"/>
    </row>
    <row r="1412" ht="12.75" customHeight="1">
      <c r="A1412" s="4">
        <v>1987.12</v>
      </c>
      <c r="B1412" s="5">
        <v>241.0</v>
      </c>
      <c r="C1412" s="6">
        <v>8.81</v>
      </c>
      <c r="D1412" s="6">
        <f t="shared" si="9"/>
        <v>4.81</v>
      </c>
      <c r="E1412" s="5">
        <v>17.5</v>
      </c>
      <c r="F1412" s="5">
        <v>115.4</v>
      </c>
      <c r="G1412" s="6">
        <f t="shared" si="10"/>
        <v>1987.958333</v>
      </c>
      <c r="H1412" s="7">
        <v>8.99</v>
      </c>
      <c r="I1412" s="6">
        <f t="shared" si="1"/>
        <v>636.3318891</v>
      </c>
      <c r="J1412" s="6">
        <f t="shared" si="2"/>
        <v>23.2617591</v>
      </c>
      <c r="K1412" s="8">
        <f t="shared" si="11"/>
        <v>198165.342</v>
      </c>
      <c r="L1412" s="6">
        <f t="shared" si="12"/>
        <v>46.20667244</v>
      </c>
      <c r="M1412" s="8">
        <f t="shared" si="3"/>
        <v>14389.59952</v>
      </c>
      <c r="N1412" s="29">
        <f t="shared" si="14"/>
        <v>13.38902851</v>
      </c>
      <c r="O1412" s="9"/>
      <c r="P1412" s="10">
        <f t="shared" si="15"/>
        <v>16.62249463</v>
      </c>
      <c r="Q1412" s="10"/>
      <c r="R1412" s="31">
        <f t="shared" si="16"/>
        <v>0.04871401448</v>
      </c>
      <c r="S1412" s="7">
        <f t="shared" si="4"/>
        <v>1.028730231</v>
      </c>
      <c r="T1412" s="7">
        <f t="shared" si="13"/>
        <v>15.13420639</v>
      </c>
      <c r="U1412" s="13">
        <f t="shared" si="5"/>
        <v>0.142621867</v>
      </c>
      <c r="V1412" s="13">
        <f t="shared" si="6"/>
        <v>0.06311465434</v>
      </c>
      <c r="W1412" s="13">
        <f t="shared" si="7"/>
        <v>0.07950721265</v>
      </c>
      <c r="X1412" s="13">
        <f t="shared" si="8"/>
        <v>-0.0003235421252</v>
      </c>
      <c r="Y1412" s="14"/>
      <c r="Z1412" s="30"/>
      <c r="AA1412" s="30"/>
    </row>
    <row r="1413" ht="12.75" customHeight="1">
      <c r="A1413" s="4">
        <v>1988.01</v>
      </c>
      <c r="B1413" s="5">
        <v>250.5</v>
      </c>
      <c r="C1413" s="6">
        <v>8.85667</v>
      </c>
      <c r="D1413" s="6">
        <f t="shared" si="9"/>
        <v>18.35667</v>
      </c>
      <c r="E1413" s="5">
        <v>17.8633</v>
      </c>
      <c r="F1413" s="5">
        <v>115.7</v>
      </c>
      <c r="G1413" s="6">
        <f t="shared" si="10"/>
        <v>1988.041667</v>
      </c>
      <c r="H1413" s="7">
        <v>8.67</v>
      </c>
      <c r="I1413" s="6">
        <f t="shared" si="1"/>
        <v>659.7005186</v>
      </c>
      <c r="J1413" s="6">
        <f t="shared" si="2"/>
        <v>23.32435047</v>
      </c>
      <c r="K1413" s="8">
        <f t="shared" si="11"/>
        <v>206048.0612</v>
      </c>
      <c r="L1413" s="6">
        <f t="shared" si="12"/>
        <v>47.04362584</v>
      </c>
      <c r="M1413" s="8">
        <f t="shared" si="3"/>
        <v>14693.40652</v>
      </c>
      <c r="N1413" s="29">
        <f t="shared" si="14"/>
        <v>13.89833668</v>
      </c>
      <c r="O1413" s="9"/>
      <c r="P1413" s="10">
        <f t="shared" si="15"/>
        <v>17.2374648</v>
      </c>
      <c r="Q1413" s="10"/>
      <c r="R1413" s="31">
        <f t="shared" si="16"/>
        <v>0.04877025449</v>
      </c>
      <c r="S1413" s="7">
        <f t="shared" si="4"/>
        <v>1.038363696</v>
      </c>
      <c r="T1413" s="7">
        <f t="shared" si="13"/>
        <v>15.52864654</v>
      </c>
      <c r="U1413" s="13">
        <f t="shared" si="5"/>
        <v>0.1382319734</v>
      </c>
      <c r="V1413" s="13">
        <f t="shared" si="6"/>
        <v>0.06284914</v>
      </c>
      <c r="W1413" s="13">
        <f t="shared" si="7"/>
        <v>0.07538283342</v>
      </c>
      <c r="X1413" s="13">
        <f t="shared" si="8"/>
        <v>-0.003525178044</v>
      </c>
      <c r="Y1413" s="14"/>
      <c r="Z1413" s="30"/>
      <c r="AA1413" s="30"/>
    </row>
    <row r="1414" ht="12.75" customHeight="1">
      <c r="A1414" s="4">
        <v>1988.02</v>
      </c>
      <c r="B1414" s="5">
        <v>258.1</v>
      </c>
      <c r="C1414" s="6">
        <v>8.90333</v>
      </c>
      <c r="D1414" s="6">
        <f t="shared" si="9"/>
        <v>16.50333</v>
      </c>
      <c r="E1414" s="5">
        <v>18.2267</v>
      </c>
      <c r="F1414" s="5">
        <v>116.0</v>
      </c>
      <c r="G1414" s="6">
        <f t="shared" si="10"/>
        <v>1988.125</v>
      </c>
      <c r="H1414" s="7">
        <v>8.21</v>
      </c>
      <c r="I1414" s="6">
        <f t="shared" si="1"/>
        <v>677.9575</v>
      </c>
      <c r="J1414" s="6">
        <f t="shared" si="2"/>
        <v>23.38659182</v>
      </c>
      <c r="K1414" s="8">
        <f t="shared" si="11"/>
        <v>212359.0751</v>
      </c>
      <c r="L1414" s="6">
        <f t="shared" si="12"/>
        <v>47.87651284</v>
      </c>
      <c r="M1414" s="8">
        <f t="shared" si="3"/>
        <v>14996.53295</v>
      </c>
      <c r="N1414" s="29">
        <f t="shared" si="14"/>
        <v>14.29827096</v>
      </c>
      <c r="O1414" s="9"/>
      <c r="P1414" s="10">
        <f t="shared" si="15"/>
        <v>17.71412617</v>
      </c>
      <c r="Q1414" s="10"/>
      <c r="R1414" s="31">
        <f t="shared" si="16"/>
        <v>0.05095472216</v>
      </c>
      <c r="S1414" s="7">
        <f t="shared" si="4"/>
        <v>0.9960850896</v>
      </c>
      <c r="T1414" s="7">
        <f t="shared" si="13"/>
        <v>16.08268182</v>
      </c>
      <c r="U1414" s="13">
        <f t="shared" si="5"/>
        <v>0.1416558931</v>
      </c>
      <c r="V1414" s="13">
        <f t="shared" si="6"/>
        <v>0.05918023773</v>
      </c>
      <c r="W1414" s="13">
        <f t="shared" si="7"/>
        <v>0.08247565538</v>
      </c>
      <c r="X1414" s="13">
        <f t="shared" si="8"/>
        <v>0.0002500465658</v>
      </c>
      <c r="Y1414" s="14"/>
      <c r="Z1414" s="30"/>
      <c r="AA1414" s="30"/>
    </row>
    <row r="1415" ht="12.75" customHeight="1">
      <c r="A1415" s="4">
        <v>1988.03</v>
      </c>
      <c r="B1415" s="5">
        <v>265.7</v>
      </c>
      <c r="C1415" s="6">
        <v>8.95</v>
      </c>
      <c r="D1415" s="6">
        <f t="shared" si="9"/>
        <v>16.55</v>
      </c>
      <c r="E1415" s="5">
        <v>18.59</v>
      </c>
      <c r="F1415" s="5">
        <v>116.5</v>
      </c>
      <c r="G1415" s="6">
        <f t="shared" si="10"/>
        <v>1988.208333</v>
      </c>
      <c r="H1415" s="7">
        <v>8.37</v>
      </c>
      <c r="I1415" s="6">
        <f t="shared" si="1"/>
        <v>694.9252361</v>
      </c>
      <c r="J1415" s="6">
        <f t="shared" si="2"/>
        <v>23.40828326</v>
      </c>
      <c r="K1415" s="8">
        <f t="shared" si="11"/>
        <v>218284.9621</v>
      </c>
      <c r="L1415" s="6">
        <f t="shared" si="12"/>
        <v>48.62122747</v>
      </c>
      <c r="M1415" s="8">
        <f t="shared" si="3"/>
        <v>15272.55342</v>
      </c>
      <c r="N1415" s="29">
        <f t="shared" si="14"/>
        <v>14.66894681</v>
      </c>
      <c r="O1415" s="9"/>
      <c r="P1415" s="10">
        <f t="shared" si="15"/>
        <v>18.15206055</v>
      </c>
      <c r="Q1415" s="10"/>
      <c r="R1415" s="31">
        <f t="shared" si="16"/>
        <v>0.04720299706</v>
      </c>
      <c r="S1415" s="7">
        <f t="shared" si="4"/>
        <v>0.9837948361</v>
      </c>
      <c r="T1415" s="7">
        <f t="shared" si="13"/>
        <v>15.9509654</v>
      </c>
      <c r="U1415" s="13">
        <f t="shared" si="5"/>
        <v>0.1442154392</v>
      </c>
      <c r="V1415" s="13">
        <f t="shared" si="6"/>
        <v>0.05970465686</v>
      </c>
      <c r="W1415" s="13">
        <f t="shared" si="7"/>
        <v>0.08451078238</v>
      </c>
      <c r="X1415" s="13">
        <f t="shared" si="8"/>
        <v>0.002181333567</v>
      </c>
      <c r="Y1415" s="14"/>
      <c r="Z1415" s="30"/>
      <c r="AA1415" s="30"/>
    </row>
    <row r="1416" ht="12.75" customHeight="1">
      <c r="A1416" s="4">
        <v>1988.04</v>
      </c>
      <c r="B1416" s="5">
        <v>262.6</v>
      </c>
      <c r="C1416" s="6">
        <v>9.04333</v>
      </c>
      <c r="D1416" s="6">
        <f t="shared" si="9"/>
        <v>5.94333</v>
      </c>
      <c r="E1416" s="5">
        <v>19.6167</v>
      </c>
      <c r="F1416" s="5">
        <v>117.1</v>
      </c>
      <c r="G1416" s="6">
        <f t="shared" si="10"/>
        <v>1988.291667</v>
      </c>
      <c r="H1416" s="7">
        <v>8.72</v>
      </c>
      <c r="I1416" s="6">
        <f t="shared" si="1"/>
        <v>683.2982067</v>
      </c>
      <c r="J1416" s="6">
        <f t="shared" si="2"/>
        <v>23.53119258</v>
      </c>
      <c r="K1416" s="8">
        <f t="shared" si="11"/>
        <v>215248.7167</v>
      </c>
      <c r="L1416" s="6">
        <f t="shared" si="12"/>
        <v>51.04362502</v>
      </c>
      <c r="M1416" s="8">
        <f t="shared" si="3"/>
        <v>16079.47258</v>
      </c>
      <c r="N1416" s="29">
        <f t="shared" si="14"/>
        <v>14.43331642</v>
      </c>
      <c r="O1416" s="9"/>
      <c r="P1416" s="10">
        <f t="shared" si="15"/>
        <v>17.84059509</v>
      </c>
      <c r="Q1416" s="10"/>
      <c r="R1416" s="31">
        <f t="shared" si="16"/>
        <v>0.04452705831</v>
      </c>
      <c r="S1416" s="7">
        <f t="shared" si="4"/>
        <v>0.9831443033</v>
      </c>
      <c r="T1416" s="7">
        <f t="shared" si="13"/>
        <v>15.61207187</v>
      </c>
      <c r="U1416" s="13">
        <f t="shared" si="5"/>
        <v>0.1494515539</v>
      </c>
      <c r="V1416" s="13">
        <f t="shared" si="6"/>
        <v>0.06236559539</v>
      </c>
      <c r="W1416" s="13">
        <f t="shared" si="7"/>
        <v>0.08708595847</v>
      </c>
      <c r="X1416" s="13">
        <f t="shared" si="8"/>
        <v>0.002095566034</v>
      </c>
      <c r="Y1416" s="14"/>
      <c r="Z1416" s="30"/>
      <c r="AA1416" s="30"/>
    </row>
    <row r="1417" ht="12.75" customHeight="1">
      <c r="A1417" s="4">
        <v>1988.05</v>
      </c>
      <c r="B1417" s="5">
        <v>256.1</v>
      </c>
      <c r="C1417" s="6">
        <v>9.13667</v>
      </c>
      <c r="D1417" s="6">
        <f t="shared" si="9"/>
        <v>2.63667</v>
      </c>
      <c r="E1417" s="5">
        <v>20.6433</v>
      </c>
      <c r="F1417" s="5">
        <v>117.5</v>
      </c>
      <c r="G1417" s="6">
        <f t="shared" si="10"/>
        <v>1988.375</v>
      </c>
      <c r="H1417" s="7">
        <v>9.09</v>
      </c>
      <c r="I1417" s="6">
        <f t="shared" si="1"/>
        <v>664.1163404</v>
      </c>
      <c r="J1417" s="6">
        <f t="shared" si="2"/>
        <v>23.69313489</v>
      </c>
      <c r="K1417" s="8">
        <f t="shared" si="11"/>
        <v>209828.1273</v>
      </c>
      <c r="L1417" s="6">
        <f t="shared" si="12"/>
        <v>53.53202987</v>
      </c>
      <c r="M1417" s="8">
        <f t="shared" si="3"/>
        <v>16913.49074</v>
      </c>
      <c r="N1417" s="29">
        <f t="shared" si="14"/>
        <v>14.03189135</v>
      </c>
      <c r="O1417" s="9"/>
      <c r="P1417" s="10">
        <f t="shared" si="15"/>
        <v>17.32531799</v>
      </c>
      <c r="Q1417" s="10"/>
      <c r="R1417" s="31">
        <f t="shared" si="16"/>
        <v>0.04217868506</v>
      </c>
      <c r="S1417" s="7">
        <f t="shared" si="4"/>
        <v>1.018738473</v>
      </c>
      <c r="T1417" s="7">
        <f t="shared" si="13"/>
        <v>15.29666788</v>
      </c>
      <c r="U1417" s="13">
        <f t="shared" si="5"/>
        <v>0.1519194793</v>
      </c>
      <c r="V1417" s="13">
        <f t="shared" si="6"/>
        <v>0.06475853939</v>
      </c>
      <c r="W1417" s="13">
        <f t="shared" si="7"/>
        <v>0.08716093987</v>
      </c>
      <c r="X1417" s="13">
        <f t="shared" si="8"/>
        <v>-0.0002539764775</v>
      </c>
      <c r="Y1417" s="14"/>
      <c r="Z1417" s="30"/>
      <c r="AA1417" s="30"/>
    </row>
    <row r="1418" ht="12.75" customHeight="1">
      <c r="A1418" s="4">
        <v>1988.06</v>
      </c>
      <c r="B1418" s="5">
        <v>270.7</v>
      </c>
      <c r="C1418" s="6">
        <v>9.23</v>
      </c>
      <c r="D1418" s="6">
        <f t="shared" si="9"/>
        <v>23.83</v>
      </c>
      <c r="E1418" s="5">
        <v>21.67</v>
      </c>
      <c r="F1418" s="5">
        <v>118.0</v>
      </c>
      <c r="G1418" s="6">
        <f t="shared" si="10"/>
        <v>1988.458333</v>
      </c>
      <c r="H1418" s="7">
        <v>8.92</v>
      </c>
      <c r="I1418" s="6">
        <f t="shared" si="1"/>
        <v>699.0024576</v>
      </c>
      <c r="J1418" s="6">
        <f t="shared" si="2"/>
        <v>23.83373729</v>
      </c>
      <c r="K1418" s="8">
        <f t="shared" si="11"/>
        <v>221477.9501</v>
      </c>
      <c r="L1418" s="6">
        <f t="shared" si="12"/>
        <v>55.95634746</v>
      </c>
      <c r="M1418" s="8">
        <f t="shared" si="3"/>
        <v>17729.69035</v>
      </c>
      <c r="N1418" s="29">
        <f t="shared" si="14"/>
        <v>14.76646865</v>
      </c>
      <c r="O1418" s="9"/>
      <c r="P1418" s="10">
        <f t="shared" si="15"/>
        <v>18.20823557</v>
      </c>
      <c r="Q1418" s="10"/>
      <c r="R1418" s="31">
        <f t="shared" si="16"/>
        <v>0.03963841085</v>
      </c>
      <c r="S1418" s="7">
        <f t="shared" si="4"/>
        <v>0.9982943438</v>
      </c>
      <c r="T1418" s="7">
        <f t="shared" si="13"/>
        <v>15.51727312</v>
      </c>
      <c r="U1418" s="13">
        <f t="shared" si="5"/>
        <v>0.1457054956</v>
      </c>
      <c r="V1418" s="13">
        <f t="shared" si="6"/>
        <v>0.06480948465</v>
      </c>
      <c r="W1418" s="13">
        <f t="shared" si="7"/>
        <v>0.08089601098</v>
      </c>
      <c r="X1418" s="13">
        <f t="shared" si="8"/>
        <v>0.0009323481065</v>
      </c>
      <c r="Y1418" s="14"/>
      <c r="Z1418" s="30"/>
      <c r="AA1418" s="30"/>
    </row>
    <row r="1419" ht="12.75" customHeight="1">
      <c r="A1419" s="4">
        <v>1988.07</v>
      </c>
      <c r="B1419" s="5">
        <v>269.1</v>
      </c>
      <c r="C1419" s="6">
        <v>9.30667</v>
      </c>
      <c r="D1419" s="6">
        <f t="shared" si="9"/>
        <v>7.70667</v>
      </c>
      <c r="E1419" s="5">
        <v>22.0233</v>
      </c>
      <c r="F1419" s="5">
        <v>118.5</v>
      </c>
      <c r="G1419" s="6">
        <f t="shared" si="10"/>
        <v>1988.541667</v>
      </c>
      <c r="H1419" s="7">
        <v>9.06</v>
      </c>
      <c r="I1419" s="6">
        <f t="shared" si="1"/>
        <v>691.9389873</v>
      </c>
      <c r="J1419" s="6">
        <f t="shared" si="2"/>
        <v>23.93031518</v>
      </c>
      <c r="K1419" s="8">
        <f t="shared" si="11"/>
        <v>219871.7566</v>
      </c>
      <c r="L1419" s="6">
        <f t="shared" si="12"/>
        <v>56.62868785</v>
      </c>
      <c r="M1419" s="8">
        <f t="shared" si="3"/>
        <v>17994.43202</v>
      </c>
      <c r="N1419" s="29">
        <f t="shared" si="14"/>
        <v>14.60831572</v>
      </c>
      <c r="O1419" s="9"/>
      <c r="P1419" s="10">
        <f t="shared" si="15"/>
        <v>17.9887632</v>
      </c>
      <c r="Q1419" s="10"/>
      <c r="R1419" s="31">
        <f t="shared" si="16"/>
        <v>0.0386096755</v>
      </c>
      <c r="S1419" s="7">
        <f t="shared" si="4"/>
        <v>0.994604285</v>
      </c>
      <c r="T1419" s="7">
        <f t="shared" si="13"/>
        <v>15.42544394</v>
      </c>
      <c r="U1419" s="13">
        <f t="shared" si="5"/>
        <v>0.1514212598</v>
      </c>
      <c r="V1419" s="13">
        <f t="shared" si="6"/>
        <v>0.06612226969</v>
      </c>
      <c r="W1419" s="13">
        <f t="shared" si="7"/>
        <v>0.08529899009</v>
      </c>
      <c r="X1419" s="13">
        <f t="shared" si="8"/>
        <v>0.001910789036</v>
      </c>
      <c r="Y1419" s="14"/>
      <c r="Z1419" s="30"/>
      <c r="AA1419" s="30"/>
    </row>
    <row r="1420" ht="12.75" customHeight="1">
      <c r="A1420" s="4">
        <v>1988.08</v>
      </c>
      <c r="B1420" s="5">
        <v>263.7</v>
      </c>
      <c r="C1420" s="6">
        <v>9.38333</v>
      </c>
      <c r="D1420" s="6">
        <f t="shared" si="9"/>
        <v>3.98333</v>
      </c>
      <c r="E1420" s="5">
        <v>22.3767</v>
      </c>
      <c r="F1420" s="5">
        <v>119.0</v>
      </c>
      <c r="G1420" s="6">
        <f t="shared" si="10"/>
        <v>1988.625</v>
      </c>
      <c r="H1420" s="7">
        <v>9.26</v>
      </c>
      <c r="I1420" s="6">
        <f t="shared" si="1"/>
        <v>675.204958</v>
      </c>
      <c r="J1420" s="6">
        <f t="shared" si="2"/>
        <v>24.02605589</v>
      </c>
      <c r="K1420" s="8">
        <f t="shared" si="11"/>
        <v>215190.5354</v>
      </c>
      <c r="L1420" s="6">
        <f t="shared" si="12"/>
        <v>57.29563437</v>
      </c>
      <c r="M1420" s="8">
        <f t="shared" si="3"/>
        <v>18260.34908</v>
      </c>
      <c r="N1420" s="29">
        <f t="shared" si="14"/>
        <v>14.24494631</v>
      </c>
      <c r="O1420" s="9"/>
      <c r="P1420" s="10">
        <f t="shared" si="15"/>
        <v>17.51872593</v>
      </c>
      <c r="Q1420" s="10"/>
      <c r="R1420" s="31">
        <f t="shared" si="16"/>
        <v>0.03831922345</v>
      </c>
      <c r="S1420" s="7">
        <f t="shared" si="4"/>
        <v>1.026056769</v>
      </c>
      <c r="T1420" s="7">
        <f t="shared" si="13"/>
        <v>15.27774956</v>
      </c>
      <c r="U1420" s="13">
        <f t="shared" si="5"/>
        <v>0.1454542241</v>
      </c>
      <c r="V1420" s="13">
        <f t="shared" si="6"/>
        <v>0.0684783823</v>
      </c>
      <c r="W1420" s="13">
        <f t="shared" si="7"/>
        <v>0.07697584185</v>
      </c>
      <c r="X1420" s="13">
        <f t="shared" si="8"/>
        <v>0.001944554282</v>
      </c>
      <c r="Y1420" s="14"/>
      <c r="Z1420" s="30"/>
      <c r="AA1420" s="30"/>
    </row>
    <row r="1421" ht="12.75" customHeight="1">
      <c r="A1421" s="4">
        <v>1988.09</v>
      </c>
      <c r="B1421" s="5">
        <v>268.0</v>
      </c>
      <c r="C1421" s="6">
        <v>9.46</v>
      </c>
      <c r="D1421" s="6">
        <f t="shared" si="9"/>
        <v>13.76</v>
      </c>
      <c r="E1421" s="5">
        <v>22.73</v>
      </c>
      <c r="F1421" s="5">
        <v>119.8</v>
      </c>
      <c r="G1421" s="6">
        <f t="shared" si="10"/>
        <v>1988.708333</v>
      </c>
      <c r="H1421" s="7">
        <v>8.98</v>
      </c>
      <c r="I1421" s="6">
        <f t="shared" si="1"/>
        <v>681.6327212</v>
      </c>
      <c r="J1421" s="6">
        <f t="shared" si="2"/>
        <v>24.0606177</v>
      </c>
      <c r="K1421" s="8">
        <f t="shared" si="11"/>
        <v>217878.1073</v>
      </c>
      <c r="L1421" s="6">
        <f t="shared" si="12"/>
        <v>57.81161102</v>
      </c>
      <c r="M1421" s="8">
        <f t="shared" si="3"/>
        <v>18478.99022</v>
      </c>
      <c r="N1421" s="29">
        <f t="shared" si="14"/>
        <v>14.36942878</v>
      </c>
      <c r="O1421" s="9"/>
      <c r="P1421" s="10">
        <f t="shared" si="15"/>
        <v>17.648292</v>
      </c>
      <c r="Q1421" s="10"/>
      <c r="R1421" s="31">
        <f t="shared" si="16"/>
        <v>0.04042123697</v>
      </c>
      <c r="S1421" s="7">
        <f t="shared" si="4"/>
        <v>1.019363979</v>
      </c>
      <c r="T1421" s="7">
        <f t="shared" si="13"/>
        <v>15.5711583</v>
      </c>
      <c r="U1421" s="13">
        <f t="shared" si="5"/>
        <v>0.1381631773</v>
      </c>
      <c r="V1421" s="13">
        <f t="shared" si="6"/>
        <v>0.07114259542</v>
      </c>
      <c r="W1421" s="13">
        <f t="shared" si="7"/>
        <v>0.06702058187</v>
      </c>
      <c r="X1421" s="13">
        <f t="shared" si="8"/>
        <v>0.0006825116081</v>
      </c>
      <c r="Y1421" s="14"/>
      <c r="Z1421" s="30"/>
      <c r="AA1421" s="30"/>
    </row>
    <row r="1422" ht="12.75" customHeight="1">
      <c r="A1422" s="4">
        <v>1988.1</v>
      </c>
      <c r="B1422" s="5">
        <v>277.4</v>
      </c>
      <c r="C1422" s="6">
        <v>9.55</v>
      </c>
      <c r="D1422" s="6">
        <f t="shared" si="9"/>
        <v>18.95</v>
      </c>
      <c r="E1422" s="5">
        <v>23.0733</v>
      </c>
      <c r="F1422" s="5">
        <v>120.2</v>
      </c>
      <c r="G1422" s="6">
        <f t="shared" si="10"/>
        <v>1988.791667</v>
      </c>
      <c r="H1422" s="7">
        <v>8.8</v>
      </c>
      <c r="I1422" s="6">
        <f t="shared" si="1"/>
        <v>703.1928453</v>
      </c>
      <c r="J1422" s="6">
        <f t="shared" si="2"/>
        <v>24.20869384</v>
      </c>
      <c r="K1422" s="8">
        <f t="shared" si="11"/>
        <v>225414.4597</v>
      </c>
      <c r="L1422" s="6">
        <f t="shared" si="12"/>
        <v>58.4894718</v>
      </c>
      <c r="M1422" s="8">
        <f t="shared" si="3"/>
        <v>18749.29868</v>
      </c>
      <c r="N1422" s="29">
        <f t="shared" si="14"/>
        <v>14.81145015</v>
      </c>
      <c r="O1422" s="9"/>
      <c r="P1422" s="10">
        <f t="shared" si="15"/>
        <v>18.1655174</v>
      </c>
      <c r="Q1422" s="10"/>
      <c r="R1422" s="31">
        <f t="shared" si="16"/>
        <v>0.03954542722</v>
      </c>
      <c r="S1422" s="7">
        <f t="shared" si="4"/>
        <v>0.9968443727</v>
      </c>
      <c r="T1422" s="7">
        <f t="shared" si="13"/>
        <v>15.81985699</v>
      </c>
      <c r="U1422" s="13">
        <f t="shared" si="5"/>
        <v>0.1354781361</v>
      </c>
      <c r="V1422" s="13">
        <f t="shared" si="6"/>
        <v>0.07196920654</v>
      </c>
      <c r="W1422" s="13">
        <f t="shared" si="7"/>
        <v>0.06350892951</v>
      </c>
      <c r="X1422" s="13">
        <f t="shared" si="8"/>
        <v>-0.001685098536</v>
      </c>
      <c r="Y1422" s="14"/>
      <c r="Z1422" s="30"/>
      <c r="AA1422" s="30"/>
    </row>
    <row r="1423" ht="12.75" customHeight="1">
      <c r="A1423" s="4">
        <v>1988.11</v>
      </c>
      <c r="B1423" s="5">
        <v>271.0</v>
      </c>
      <c r="C1423" s="6">
        <v>9.64</v>
      </c>
      <c r="D1423" s="6">
        <f t="shared" si="9"/>
        <v>3.24</v>
      </c>
      <c r="E1423" s="5">
        <v>23.4167</v>
      </c>
      <c r="F1423" s="5">
        <v>120.3</v>
      </c>
      <c r="G1423" s="6">
        <f t="shared" si="10"/>
        <v>1988.875</v>
      </c>
      <c r="H1423" s="7">
        <v>8.96</v>
      </c>
      <c r="I1423" s="6">
        <f t="shared" si="1"/>
        <v>686.3981712</v>
      </c>
      <c r="J1423" s="6">
        <f t="shared" si="2"/>
        <v>24.41652535</v>
      </c>
      <c r="K1423" s="8">
        <f t="shared" si="11"/>
        <v>220683.0276</v>
      </c>
      <c r="L1423" s="6">
        <f t="shared" si="12"/>
        <v>59.31062751</v>
      </c>
      <c r="M1423" s="8">
        <f t="shared" si="3"/>
        <v>19068.88654</v>
      </c>
      <c r="N1423" s="29">
        <f t="shared" si="14"/>
        <v>14.44553068</v>
      </c>
      <c r="O1423" s="9"/>
      <c r="P1423" s="10">
        <f t="shared" si="15"/>
        <v>17.69287154</v>
      </c>
      <c r="Q1423" s="10"/>
      <c r="R1423" s="31">
        <f t="shared" si="16"/>
        <v>0.03927100224</v>
      </c>
      <c r="S1423" s="7">
        <f t="shared" si="4"/>
        <v>0.9976956094</v>
      </c>
      <c r="T1423" s="7">
        <f t="shared" si="13"/>
        <v>15.75682658</v>
      </c>
      <c r="U1423" s="13">
        <f t="shared" si="5"/>
        <v>0.1498002184</v>
      </c>
      <c r="V1423" s="13">
        <f t="shared" si="6"/>
        <v>0.07025183134</v>
      </c>
      <c r="W1423" s="13">
        <f t="shared" si="7"/>
        <v>0.07954838704</v>
      </c>
      <c r="X1423" s="13">
        <f t="shared" si="8"/>
        <v>0.002046607521</v>
      </c>
      <c r="Y1423" s="14"/>
      <c r="Z1423" s="30"/>
      <c r="AA1423" s="30"/>
    </row>
    <row r="1424" ht="12.75" customHeight="1">
      <c r="A1424" s="4">
        <v>1988.12</v>
      </c>
      <c r="B1424" s="5">
        <v>276.5</v>
      </c>
      <c r="C1424" s="6">
        <v>9.75</v>
      </c>
      <c r="D1424" s="6">
        <f t="shared" si="9"/>
        <v>15.25</v>
      </c>
      <c r="E1424" s="5">
        <v>23.75</v>
      </c>
      <c r="F1424" s="5">
        <v>120.5</v>
      </c>
      <c r="G1424" s="6">
        <f t="shared" si="10"/>
        <v>1988.958333</v>
      </c>
      <c r="H1424" s="7">
        <v>9.11</v>
      </c>
      <c r="I1424" s="6">
        <f t="shared" si="1"/>
        <v>699.16639</v>
      </c>
      <c r="J1424" s="6">
        <f t="shared" si="2"/>
        <v>24.65414938</v>
      </c>
      <c r="K1424" s="8">
        <f t="shared" si="11"/>
        <v>225448.6656</v>
      </c>
      <c r="L1424" s="6">
        <f t="shared" si="12"/>
        <v>60.05497925</v>
      </c>
      <c r="M1424" s="8">
        <f t="shared" si="3"/>
        <v>19364.93963</v>
      </c>
      <c r="N1424" s="29">
        <f t="shared" si="14"/>
        <v>14.70208675</v>
      </c>
      <c r="O1424" s="9"/>
      <c r="P1424" s="10">
        <f t="shared" si="15"/>
        <v>17.98158649</v>
      </c>
      <c r="Q1424" s="10"/>
      <c r="R1424" s="31">
        <f t="shared" si="16"/>
        <v>0.03626845036</v>
      </c>
      <c r="S1424" s="7">
        <f t="shared" si="4"/>
        <v>1.008895578</v>
      </c>
      <c r="T1424" s="7">
        <f t="shared" si="13"/>
        <v>15.69442455</v>
      </c>
      <c r="U1424" s="13">
        <f t="shared" si="5"/>
        <v>0.1520407438</v>
      </c>
      <c r="V1424" s="13">
        <f t="shared" si="6"/>
        <v>0.0726858038</v>
      </c>
      <c r="W1424" s="13">
        <f t="shared" si="7"/>
        <v>0.07935493995</v>
      </c>
      <c r="X1424" s="13">
        <f t="shared" si="8"/>
        <v>-0.001051203471</v>
      </c>
      <c r="Y1424" s="14"/>
      <c r="Z1424" s="30"/>
      <c r="AA1424" s="30"/>
    </row>
    <row r="1425" ht="12.75" customHeight="1">
      <c r="A1425" s="4">
        <v>1989.01</v>
      </c>
      <c r="B1425" s="5">
        <v>285.4</v>
      </c>
      <c r="C1425" s="6">
        <v>9.81333</v>
      </c>
      <c r="D1425" s="6">
        <f t="shared" si="9"/>
        <v>18.71333</v>
      </c>
      <c r="E1425" s="5">
        <v>24.16</v>
      </c>
      <c r="F1425" s="5">
        <v>121.1</v>
      </c>
      <c r="G1425" s="6">
        <f t="shared" si="10"/>
        <v>1989.041667</v>
      </c>
      <c r="H1425" s="7">
        <v>9.09</v>
      </c>
      <c r="I1425" s="6">
        <f t="shared" si="1"/>
        <v>718.0956235</v>
      </c>
      <c r="J1425" s="6">
        <f t="shared" si="2"/>
        <v>24.69134311</v>
      </c>
      <c r="K1425" s="8">
        <f t="shared" si="11"/>
        <v>232215.9478</v>
      </c>
      <c r="L1425" s="6">
        <f t="shared" si="12"/>
        <v>60.78903386</v>
      </c>
      <c r="M1425" s="8">
        <f t="shared" si="3"/>
        <v>19657.80413</v>
      </c>
      <c r="N1425" s="29">
        <f t="shared" si="14"/>
        <v>15.08807244</v>
      </c>
      <c r="O1425" s="9"/>
      <c r="P1425" s="10">
        <f t="shared" si="15"/>
        <v>18.4254355</v>
      </c>
      <c r="Q1425" s="10"/>
      <c r="R1425" s="31">
        <f t="shared" si="16"/>
        <v>0.0343199335</v>
      </c>
      <c r="S1425" s="7">
        <f t="shared" si="4"/>
        <v>1.002376984</v>
      </c>
      <c r="T1425" s="7">
        <f t="shared" si="13"/>
        <v>15.75558449</v>
      </c>
      <c r="U1425" s="13">
        <f t="shared" si="5"/>
        <v>0.1540282262</v>
      </c>
      <c r="V1425" s="13">
        <f t="shared" si="6"/>
        <v>0.0718292625</v>
      </c>
      <c r="W1425" s="13">
        <f t="shared" si="7"/>
        <v>0.08219896366</v>
      </c>
      <c r="X1425" s="13">
        <f t="shared" si="8"/>
        <v>-0.002043980302</v>
      </c>
      <c r="Y1425" s="14"/>
      <c r="Z1425" s="30"/>
      <c r="AA1425" s="30"/>
    </row>
    <row r="1426" ht="12.75" customHeight="1">
      <c r="A1426" s="4">
        <v>1989.02</v>
      </c>
      <c r="B1426" s="5">
        <v>294.0</v>
      </c>
      <c r="C1426" s="6">
        <v>9.89667</v>
      </c>
      <c r="D1426" s="6">
        <f t="shared" si="9"/>
        <v>18.49667</v>
      </c>
      <c r="E1426" s="5">
        <v>24.56</v>
      </c>
      <c r="F1426" s="5">
        <v>121.6</v>
      </c>
      <c r="G1426" s="6">
        <f t="shared" si="10"/>
        <v>1989.125</v>
      </c>
      <c r="H1426" s="7">
        <v>9.17</v>
      </c>
      <c r="I1426" s="6">
        <f t="shared" si="1"/>
        <v>736.6924342</v>
      </c>
      <c r="J1426" s="6">
        <f t="shared" si="2"/>
        <v>24.79864596</v>
      </c>
      <c r="K1426" s="8">
        <f t="shared" si="11"/>
        <v>238898.0144</v>
      </c>
      <c r="L1426" s="6">
        <f t="shared" si="12"/>
        <v>61.54138158</v>
      </c>
      <c r="M1426" s="8">
        <f t="shared" si="3"/>
        <v>19956.92256</v>
      </c>
      <c r="N1426" s="29">
        <f t="shared" si="14"/>
        <v>15.46706046</v>
      </c>
      <c r="O1426" s="9"/>
      <c r="P1426" s="10">
        <f t="shared" si="15"/>
        <v>18.85743572</v>
      </c>
      <c r="Q1426" s="10"/>
      <c r="R1426" s="31">
        <f t="shared" si="16"/>
        <v>0.03109942442</v>
      </c>
      <c r="S1426" s="7">
        <f t="shared" si="4"/>
        <v>0.9953950008</v>
      </c>
      <c r="T1426" s="7">
        <f t="shared" si="13"/>
        <v>15.72809679</v>
      </c>
      <c r="U1426" s="13">
        <f t="shared" si="5"/>
        <v>0.1505428763</v>
      </c>
      <c r="V1426" s="13">
        <f t="shared" si="6"/>
        <v>0.06994910852</v>
      </c>
      <c r="W1426" s="13">
        <f t="shared" si="7"/>
        <v>0.08059376778</v>
      </c>
      <c r="X1426" s="13">
        <f t="shared" si="8"/>
        <v>-0.0009073641049</v>
      </c>
      <c r="Y1426" s="14"/>
      <c r="Z1426" s="30"/>
      <c r="AA1426" s="30"/>
    </row>
    <row r="1427" ht="12.75" customHeight="1">
      <c r="A1427" s="4">
        <v>1989.03</v>
      </c>
      <c r="B1427" s="5">
        <v>292.7</v>
      </c>
      <c r="C1427" s="6">
        <v>10.01</v>
      </c>
      <c r="D1427" s="6">
        <f t="shared" si="9"/>
        <v>8.71</v>
      </c>
      <c r="E1427" s="5">
        <v>24.96</v>
      </c>
      <c r="F1427" s="5">
        <v>122.3</v>
      </c>
      <c r="G1427" s="6">
        <f t="shared" si="10"/>
        <v>1989.208333</v>
      </c>
      <c r="H1427" s="7">
        <v>9.36</v>
      </c>
      <c r="I1427" s="6">
        <f t="shared" si="1"/>
        <v>729.2370401</v>
      </c>
      <c r="J1427" s="6">
        <f t="shared" si="2"/>
        <v>24.93905969</v>
      </c>
      <c r="K1427" s="8">
        <f t="shared" si="11"/>
        <v>237154.291</v>
      </c>
      <c r="L1427" s="6">
        <f t="shared" si="12"/>
        <v>62.18570728</v>
      </c>
      <c r="M1427" s="8">
        <f t="shared" si="3"/>
        <v>20223.33824</v>
      </c>
      <c r="N1427" s="29">
        <f t="shared" si="14"/>
        <v>15.29896911</v>
      </c>
      <c r="O1427" s="9"/>
      <c r="P1427" s="10">
        <f t="shared" si="15"/>
        <v>18.62227693</v>
      </c>
      <c r="Q1427" s="10"/>
      <c r="R1427" s="31">
        <f t="shared" si="16"/>
        <v>0.02945072771</v>
      </c>
      <c r="S1427" s="7">
        <f t="shared" si="4"/>
        <v>1.019490592</v>
      </c>
      <c r="T1427" s="7">
        <f t="shared" si="13"/>
        <v>15.56606165</v>
      </c>
      <c r="U1427" s="13">
        <f t="shared" si="5"/>
        <v>0.1543588923</v>
      </c>
      <c r="V1427" s="13">
        <f t="shared" si="6"/>
        <v>0.06926749096</v>
      </c>
      <c r="W1427" s="13">
        <f t="shared" si="7"/>
        <v>0.08509140132</v>
      </c>
      <c r="X1427" s="13">
        <f t="shared" si="8"/>
        <v>-0.001110111792</v>
      </c>
      <c r="Y1427" s="14"/>
      <c r="Z1427" s="30"/>
      <c r="AA1427" s="30"/>
    </row>
    <row r="1428" ht="12.75" customHeight="1">
      <c r="A1428" s="4">
        <v>1989.04</v>
      </c>
      <c r="B1428" s="5">
        <v>302.3</v>
      </c>
      <c r="C1428" s="6">
        <v>10.0867</v>
      </c>
      <c r="D1428" s="6">
        <f t="shared" si="9"/>
        <v>19.6867</v>
      </c>
      <c r="E1428" s="5">
        <v>25.0467</v>
      </c>
      <c r="F1428" s="5">
        <v>123.1</v>
      </c>
      <c r="G1428" s="6">
        <f t="shared" si="10"/>
        <v>1989.291667</v>
      </c>
      <c r="H1428" s="7">
        <v>9.18</v>
      </c>
      <c r="I1428" s="6">
        <f t="shared" si="1"/>
        <v>748.2600325</v>
      </c>
      <c r="J1428" s="6">
        <f t="shared" si="2"/>
        <v>24.96683582</v>
      </c>
      <c r="K1428" s="8">
        <f t="shared" si="11"/>
        <v>244017.3547</v>
      </c>
      <c r="L1428" s="6">
        <f t="shared" si="12"/>
        <v>61.99617782</v>
      </c>
      <c r="M1428" s="8">
        <f t="shared" si="3"/>
        <v>20217.76209</v>
      </c>
      <c r="N1428" s="29">
        <f t="shared" si="14"/>
        <v>15.68674266</v>
      </c>
      <c r="O1428" s="9"/>
      <c r="P1428" s="10">
        <f t="shared" si="15"/>
        <v>19.06141796</v>
      </c>
      <c r="Q1428" s="10"/>
      <c r="R1428" s="31">
        <f t="shared" si="16"/>
        <v>0.0291193263</v>
      </c>
      <c r="S1428" s="7">
        <f t="shared" si="4"/>
        <v>1.028717272</v>
      </c>
      <c r="T1428" s="7">
        <f t="shared" si="13"/>
        <v>15.7663213</v>
      </c>
      <c r="U1428" s="13">
        <f t="shared" si="5"/>
        <v>0.155034052</v>
      </c>
      <c r="V1428" s="13">
        <f t="shared" si="6"/>
        <v>0.06800290003</v>
      </c>
      <c r="W1428" s="13">
        <f t="shared" si="7"/>
        <v>0.08703115198</v>
      </c>
      <c r="X1428" s="13">
        <f t="shared" si="8"/>
        <v>-0.005155375177</v>
      </c>
      <c r="Y1428" s="14"/>
      <c r="Z1428" s="30"/>
      <c r="AA1428" s="30"/>
    </row>
    <row r="1429" ht="12.75" customHeight="1">
      <c r="A1429" s="4">
        <v>1989.05</v>
      </c>
      <c r="B1429" s="5">
        <v>313.9</v>
      </c>
      <c r="C1429" s="6">
        <v>10.1933</v>
      </c>
      <c r="D1429" s="6">
        <f t="shared" si="9"/>
        <v>21.7933</v>
      </c>
      <c r="E1429" s="5">
        <v>25.1333</v>
      </c>
      <c r="F1429" s="5">
        <v>123.8</v>
      </c>
      <c r="G1429" s="6">
        <f t="shared" si="10"/>
        <v>1989.375</v>
      </c>
      <c r="H1429" s="7">
        <v>8.86</v>
      </c>
      <c r="I1429" s="6">
        <f t="shared" si="1"/>
        <v>772.5794023</v>
      </c>
      <c r="J1429" s="6">
        <f t="shared" si="2"/>
        <v>25.0880332</v>
      </c>
      <c r="K1429" s="8">
        <f t="shared" si="11"/>
        <v>252630.0129</v>
      </c>
      <c r="L1429" s="6">
        <f t="shared" si="12"/>
        <v>61.85877633</v>
      </c>
      <c r="M1429" s="8">
        <f t="shared" si="3"/>
        <v>20227.5435</v>
      </c>
      <c r="N1429" s="29">
        <f t="shared" si="14"/>
        <v>16.18635354</v>
      </c>
      <c r="O1429" s="9"/>
      <c r="P1429" s="10">
        <f t="shared" si="15"/>
        <v>19.63356922</v>
      </c>
      <c r="Q1429" s="10"/>
      <c r="R1429" s="31">
        <f t="shared" si="16"/>
        <v>0.02961222445</v>
      </c>
      <c r="S1429" s="7">
        <f t="shared" si="4"/>
        <v>1.046527045</v>
      </c>
      <c r="T1429" s="7">
        <f t="shared" si="13"/>
        <v>16.12737976</v>
      </c>
      <c r="U1429" s="13">
        <f t="shared" si="5"/>
        <v>0.1509207546</v>
      </c>
      <c r="V1429" s="13">
        <f t="shared" si="6"/>
        <v>0.06309958576</v>
      </c>
      <c r="W1429" s="13">
        <f t="shared" si="7"/>
        <v>0.08782116881</v>
      </c>
      <c r="X1429" s="13">
        <f t="shared" si="8"/>
        <v>-0.006786106136</v>
      </c>
      <c r="Y1429" s="14"/>
      <c r="Z1429" s="30"/>
      <c r="AA1429" s="30"/>
    </row>
    <row r="1430" ht="12.75" customHeight="1">
      <c r="A1430" s="4">
        <v>1989.06</v>
      </c>
      <c r="B1430" s="5">
        <v>323.7</v>
      </c>
      <c r="C1430" s="6">
        <v>10.37</v>
      </c>
      <c r="D1430" s="6">
        <f t="shared" si="9"/>
        <v>20.17</v>
      </c>
      <c r="E1430" s="5">
        <v>25.22</v>
      </c>
      <c r="F1430" s="5">
        <v>124.1</v>
      </c>
      <c r="G1430" s="6">
        <f t="shared" si="10"/>
        <v>1989.458333</v>
      </c>
      <c r="H1430" s="7">
        <v>8.28</v>
      </c>
      <c r="I1430" s="6">
        <f t="shared" si="1"/>
        <v>794.7734891</v>
      </c>
      <c r="J1430" s="6">
        <f t="shared" si="2"/>
        <v>25.46123288</v>
      </c>
      <c r="K1430" s="8">
        <f t="shared" si="11"/>
        <v>260581.1893</v>
      </c>
      <c r="L1430" s="6">
        <f t="shared" si="12"/>
        <v>61.9221112</v>
      </c>
      <c r="M1430" s="8">
        <f t="shared" si="3"/>
        <v>20302.30953</v>
      </c>
      <c r="N1430" s="29">
        <f t="shared" si="14"/>
        <v>16.64190424</v>
      </c>
      <c r="O1430" s="9"/>
      <c r="P1430" s="10">
        <f t="shared" si="15"/>
        <v>20.1499862</v>
      </c>
      <c r="Q1430" s="10"/>
      <c r="R1430" s="31">
        <f t="shared" si="16"/>
        <v>0.03280169859</v>
      </c>
      <c r="S1430" s="7">
        <f t="shared" si="4"/>
        <v>1.024645023</v>
      </c>
      <c r="T1430" s="7">
        <f t="shared" si="13"/>
        <v>16.83693875</v>
      </c>
      <c r="U1430" s="13">
        <f t="shared" si="5"/>
        <v>0.1466558918</v>
      </c>
      <c r="V1430" s="13">
        <f t="shared" si="6"/>
        <v>0.05614086935</v>
      </c>
      <c r="W1430" s="13">
        <f t="shared" si="7"/>
        <v>0.09051502242</v>
      </c>
      <c r="X1430" s="13">
        <f t="shared" si="8"/>
        <v>-0.001122538846</v>
      </c>
      <c r="Y1430" s="14"/>
      <c r="Z1430" s="30"/>
      <c r="AA1430" s="30"/>
    </row>
    <row r="1431" ht="12.75" customHeight="1">
      <c r="A1431" s="4">
        <v>1989.07</v>
      </c>
      <c r="B1431" s="5">
        <v>331.9</v>
      </c>
      <c r="C1431" s="6">
        <v>10.4233</v>
      </c>
      <c r="D1431" s="6">
        <f t="shared" si="9"/>
        <v>18.6233</v>
      </c>
      <c r="E1431" s="5">
        <v>24.71</v>
      </c>
      <c r="F1431" s="5">
        <v>124.4</v>
      </c>
      <c r="G1431" s="6">
        <f t="shared" si="10"/>
        <v>1989.541667</v>
      </c>
      <c r="H1431" s="7">
        <v>8.02</v>
      </c>
      <c r="I1431" s="6">
        <f t="shared" si="1"/>
        <v>812.9415595</v>
      </c>
      <c r="J1431" s="6">
        <f t="shared" si="2"/>
        <v>25.53038191</v>
      </c>
      <c r="K1431" s="8">
        <f t="shared" si="11"/>
        <v>267235.4779</v>
      </c>
      <c r="L1431" s="6">
        <f t="shared" si="12"/>
        <v>60.52360932</v>
      </c>
      <c r="M1431" s="8">
        <f t="shared" si="3"/>
        <v>19895.71756</v>
      </c>
      <c r="N1431" s="29">
        <f t="shared" si="14"/>
        <v>17.01340765</v>
      </c>
      <c r="O1431" s="9"/>
      <c r="P1431" s="10">
        <f t="shared" si="15"/>
        <v>20.56206243</v>
      </c>
      <c r="Q1431" s="10"/>
      <c r="R1431" s="31">
        <f t="shared" si="16"/>
        <v>0.03318332447</v>
      </c>
      <c r="S1431" s="7">
        <f t="shared" si="4"/>
        <v>1.000564657</v>
      </c>
      <c r="T1431" s="7">
        <f t="shared" si="13"/>
        <v>17.21028126</v>
      </c>
      <c r="U1431" s="13">
        <f t="shared" si="5"/>
        <v>0.1484937642</v>
      </c>
      <c r="V1431" s="13">
        <f t="shared" si="6"/>
        <v>0.05489313094</v>
      </c>
      <c r="W1431" s="13">
        <f t="shared" si="7"/>
        <v>0.09360063322</v>
      </c>
      <c r="X1431" s="13">
        <f t="shared" si="8"/>
        <v>-0.0006978283283</v>
      </c>
      <c r="Y1431" s="14"/>
      <c r="Z1431" s="30"/>
      <c r="AA1431" s="30"/>
    </row>
    <row r="1432" ht="12.75" customHeight="1">
      <c r="A1432" s="4">
        <v>1989.08</v>
      </c>
      <c r="B1432" s="5">
        <v>346.6</v>
      </c>
      <c r="C1432" s="6">
        <v>10.5467</v>
      </c>
      <c r="D1432" s="6">
        <f t="shared" si="9"/>
        <v>25.2467</v>
      </c>
      <c r="E1432" s="5">
        <v>24.2</v>
      </c>
      <c r="F1432" s="5">
        <v>124.6</v>
      </c>
      <c r="G1432" s="6">
        <f t="shared" si="10"/>
        <v>1989.625</v>
      </c>
      <c r="H1432" s="7">
        <v>8.11</v>
      </c>
      <c r="I1432" s="6">
        <f t="shared" si="1"/>
        <v>847.5844302</v>
      </c>
      <c r="J1432" s="6">
        <f t="shared" si="2"/>
        <v>25.79116766</v>
      </c>
      <c r="K1432" s="8">
        <f t="shared" si="11"/>
        <v>279330.0295</v>
      </c>
      <c r="L1432" s="6">
        <f t="shared" si="12"/>
        <v>59.17929374</v>
      </c>
      <c r="M1432" s="8">
        <f t="shared" si="3"/>
        <v>19503.13536</v>
      </c>
      <c r="N1432" s="29">
        <f t="shared" si="14"/>
        <v>17.73425144</v>
      </c>
      <c r="O1432" s="9"/>
      <c r="P1432" s="10">
        <f t="shared" si="15"/>
        <v>21.39365654</v>
      </c>
      <c r="Q1432" s="10"/>
      <c r="R1432" s="31">
        <f t="shared" si="16"/>
        <v>0.02905887737</v>
      </c>
      <c r="S1432" s="7">
        <f t="shared" si="4"/>
        <v>1.00133824</v>
      </c>
      <c r="T1432" s="7">
        <f t="shared" si="13"/>
        <v>17.19235871</v>
      </c>
      <c r="U1432" s="13">
        <f t="shared" si="5"/>
        <v>0.1387580155</v>
      </c>
      <c r="V1432" s="13">
        <f t="shared" si="6"/>
        <v>0.05407369834</v>
      </c>
      <c r="W1432" s="13">
        <f t="shared" si="7"/>
        <v>0.08468431711</v>
      </c>
      <c r="X1432" s="13">
        <f t="shared" si="8"/>
        <v>0.0005090690967</v>
      </c>
      <c r="Y1432" s="14"/>
      <c r="Z1432" s="30"/>
      <c r="AA1432" s="30"/>
    </row>
    <row r="1433" ht="12.75" customHeight="1">
      <c r="A1433" s="4">
        <v>1989.09</v>
      </c>
      <c r="B1433" s="5">
        <v>347.3</v>
      </c>
      <c r="C1433" s="6">
        <v>10.73</v>
      </c>
      <c r="D1433" s="6">
        <f t="shared" si="9"/>
        <v>11.43</v>
      </c>
      <c r="E1433" s="5">
        <v>23.69</v>
      </c>
      <c r="F1433" s="5">
        <v>125.0</v>
      </c>
      <c r="G1433" s="6">
        <f t="shared" si="10"/>
        <v>1989.708333</v>
      </c>
      <c r="H1433" s="7">
        <v>8.19</v>
      </c>
      <c r="I1433" s="6">
        <f t="shared" si="1"/>
        <v>846.57848</v>
      </c>
      <c r="J1433" s="6">
        <f t="shared" si="2"/>
        <v>26.155448</v>
      </c>
      <c r="K1433" s="8">
        <f t="shared" si="11"/>
        <v>279716.8245</v>
      </c>
      <c r="L1433" s="6">
        <f t="shared" si="12"/>
        <v>57.746744</v>
      </c>
      <c r="M1433" s="8">
        <f t="shared" si="3"/>
        <v>19080.02181</v>
      </c>
      <c r="N1433" s="29">
        <f t="shared" si="14"/>
        <v>17.71422068</v>
      </c>
      <c r="O1433" s="9"/>
      <c r="P1433" s="10">
        <f t="shared" si="15"/>
        <v>21.33206714</v>
      </c>
      <c r="Q1433" s="10"/>
      <c r="R1433" s="31">
        <f t="shared" si="16"/>
        <v>0.02752453713</v>
      </c>
      <c r="S1433" s="7">
        <f t="shared" si="4"/>
        <v>1.019115328</v>
      </c>
      <c r="T1433" s="7">
        <f t="shared" si="13"/>
        <v>17.16027704</v>
      </c>
      <c r="U1433" s="13">
        <f t="shared" si="5"/>
        <v>0.1373748081</v>
      </c>
      <c r="V1433" s="13">
        <f t="shared" si="6"/>
        <v>0.05444462869</v>
      </c>
      <c r="W1433" s="13">
        <f t="shared" si="7"/>
        <v>0.08293017941</v>
      </c>
      <c r="X1433" s="13">
        <f t="shared" si="8"/>
        <v>-0.00281091698</v>
      </c>
      <c r="Y1433" s="14"/>
      <c r="Z1433" s="30"/>
      <c r="AA1433" s="30"/>
    </row>
    <row r="1434" ht="12.75" customHeight="1">
      <c r="A1434" s="4">
        <v>1989.1</v>
      </c>
      <c r="B1434" s="5">
        <v>347.4</v>
      </c>
      <c r="C1434" s="6">
        <v>10.7967</v>
      </c>
      <c r="D1434" s="6">
        <f t="shared" si="9"/>
        <v>10.8967</v>
      </c>
      <c r="E1434" s="5">
        <v>23.4267</v>
      </c>
      <c r="F1434" s="5">
        <v>125.6</v>
      </c>
      <c r="G1434" s="6">
        <f t="shared" si="10"/>
        <v>1989.791667</v>
      </c>
      <c r="H1434" s="7">
        <v>8.01</v>
      </c>
      <c r="I1434" s="6">
        <f t="shared" si="1"/>
        <v>842.7769108</v>
      </c>
      <c r="J1434" s="6">
        <f t="shared" si="2"/>
        <v>26.19231282</v>
      </c>
      <c r="K1434" s="8">
        <f t="shared" si="11"/>
        <v>279181.9338</v>
      </c>
      <c r="L1434" s="6">
        <f t="shared" si="12"/>
        <v>56.8321297</v>
      </c>
      <c r="M1434" s="8">
        <f t="shared" si="3"/>
        <v>18826.45771</v>
      </c>
      <c r="N1434" s="29">
        <f t="shared" si="14"/>
        <v>17.64085385</v>
      </c>
      <c r="O1434" s="9"/>
      <c r="P1434" s="10">
        <f t="shared" si="15"/>
        <v>21.2081287</v>
      </c>
      <c r="Q1434" s="10"/>
      <c r="R1434" s="31">
        <f t="shared" si="16"/>
        <v>0.02922008055</v>
      </c>
      <c r="S1434" s="7">
        <f t="shared" si="4"/>
        <v>1.01629226</v>
      </c>
      <c r="T1434" s="7">
        <f t="shared" si="13"/>
        <v>17.40475852</v>
      </c>
      <c r="U1434" s="13">
        <f t="shared" si="5"/>
        <v>0.1359339407</v>
      </c>
      <c r="V1434" s="13">
        <f t="shared" si="6"/>
        <v>0.05179651449</v>
      </c>
      <c r="W1434" s="13">
        <f t="shared" si="7"/>
        <v>0.08413742617</v>
      </c>
      <c r="X1434" s="13">
        <f t="shared" si="8"/>
        <v>-0.000516836495</v>
      </c>
      <c r="Y1434" s="14"/>
      <c r="Z1434" s="30"/>
      <c r="AA1434" s="30"/>
    </row>
    <row r="1435" ht="12.75" customHeight="1">
      <c r="A1435" s="4">
        <v>1989.11</v>
      </c>
      <c r="B1435" s="5">
        <v>340.2</v>
      </c>
      <c r="C1435" s="6">
        <v>10.9233</v>
      </c>
      <c r="D1435" s="6">
        <f t="shared" si="9"/>
        <v>3.7233</v>
      </c>
      <c r="E1435" s="5">
        <v>23.1633</v>
      </c>
      <c r="F1435" s="5">
        <v>125.9</v>
      </c>
      <c r="G1435" s="6">
        <f t="shared" si="10"/>
        <v>1989.875</v>
      </c>
      <c r="H1435" s="7">
        <v>7.87</v>
      </c>
      <c r="I1435" s="6">
        <f t="shared" si="1"/>
        <v>823.3434472</v>
      </c>
      <c r="J1435" s="6">
        <f t="shared" si="2"/>
        <v>26.43629476</v>
      </c>
      <c r="K1435" s="8">
        <f t="shared" si="11"/>
        <v>273474.1038</v>
      </c>
      <c r="L1435" s="6">
        <f t="shared" si="12"/>
        <v>56.0592336</v>
      </c>
      <c r="M1435" s="8">
        <f t="shared" si="3"/>
        <v>18620.11378</v>
      </c>
      <c r="N1435" s="29">
        <f t="shared" si="14"/>
        <v>17.24236927</v>
      </c>
      <c r="O1435" s="9"/>
      <c r="P1435" s="10">
        <f t="shared" si="15"/>
        <v>20.69730529</v>
      </c>
      <c r="Q1435" s="10"/>
      <c r="R1435" s="31">
        <f t="shared" si="16"/>
        <v>0.03120621381</v>
      </c>
      <c r="S1435" s="7">
        <f t="shared" si="4"/>
        <v>1.008621857</v>
      </c>
      <c r="T1435" s="7">
        <f t="shared" si="13"/>
        <v>17.64617287</v>
      </c>
      <c r="U1435" s="13">
        <f t="shared" si="5"/>
        <v>0.1460558355</v>
      </c>
      <c r="V1435" s="13">
        <f t="shared" si="6"/>
        <v>0.05144123897</v>
      </c>
      <c r="W1435" s="13">
        <f t="shared" si="7"/>
        <v>0.09461459657</v>
      </c>
      <c r="X1435" s="13">
        <f t="shared" si="8"/>
        <v>-0.002204445801</v>
      </c>
      <c r="Y1435" s="14"/>
      <c r="Z1435" s="30"/>
      <c r="AA1435" s="30"/>
    </row>
    <row r="1436" ht="12.75" customHeight="1">
      <c r="A1436" s="4">
        <v>1989.12</v>
      </c>
      <c r="B1436" s="5">
        <v>348.6</v>
      </c>
      <c r="C1436" s="6">
        <v>11.06</v>
      </c>
      <c r="D1436" s="6">
        <f t="shared" si="9"/>
        <v>19.46</v>
      </c>
      <c r="E1436" s="5">
        <v>22.87</v>
      </c>
      <c r="F1436" s="5">
        <v>126.1</v>
      </c>
      <c r="G1436" s="6">
        <f t="shared" si="10"/>
        <v>1989.958333</v>
      </c>
      <c r="H1436" s="7">
        <v>7.84</v>
      </c>
      <c r="I1436" s="6">
        <f t="shared" si="1"/>
        <v>842.3348136</v>
      </c>
      <c r="J1436" s="6">
        <f t="shared" si="2"/>
        <v>26.72467883</v>
      </c>
      <c r="K1436" s="8">
        <f t="shared" si="11"/>
        <v>280521.8179</v>
      </c>
      <c r="L1436" s="6">
        <f t="shared" si="12"/>
        <v>55.26160983</v>
      </c>
      <c r="M1436" s="8">
        <f t="shared" si="3"/>
        <v>18403.71192</v>
      </c>
      <c r="N1436" s="29">
        <f t="shared" si="14"/>
        <v>17.6502129</v>
      </c>
      <c r="O1436" s="9"/>
      <c r="P1436" s="10">
        <f t="shared" si="15"/>
        <v>21.15488197</v>
      </c>
      <c r="Q1436" s="10"/>
      <c r="R1436" s="31">
        <f t="shared" si="16"/>
        <v>0.0292305406</v>
      </c>
      <c r="S1436" s="7">
        <f t="shared" si="4"/>
        <v>0.9814869913</v>
      </c>
      <c r="T1436" s="7">
        <f t="shared" si="13"/>
        <v>17.77008676</v>
      </c>
      <c r="U1436" s="13">
        <f t="shared" si="5"/>
        <v>0.1463144714</v>
      </c>
      <c r="V1436" s="13">
        <f t="shared" si="6"/>
        <v>0.04928993452</v>
      </c>
      <c r="W1436" s="13">
        <f t="shared" si="7"/>
        <v>0.09702453686</v>
      </c>
      <c r="X1436" s="13">
        <f t="shared" si="8"/>
        <v>-0.0003858084995</v>
      </c>
      <c r="Y1436" s="14"/>
      <c r="Z1436" s="30"/>
      <c r="AA1436" s="30"/>
    </row>
    <row r="1437" ht="12.75" customHeight="1">
      <c r="A1437" s="4">
        <v>1990.01</v>
      </c>
      <c r="B1437" s="5">
        <v>339.97</v>
      </c>
      <c r="C1437" s="6">
        <v>11.14</v>
      </c>
      <c r="D1437" s="6">
        <f t="shared" si="9"/>
        <v>2.51</v>
      </c>
      <c r="E1437" s="5">
        <v>22.49</v>
      </c>
      <c r="F1437" s="5">
        <v>127.4</v>
      </c>
      <c r="G1437" s="6">
        <f t="shared" si="10"/>
        <v>1990.041667</v>
      </c>
      <c r="H1437" s="7">
        <v>8.21</v>
      </c>
      <c r="I1437" s="6">
        <f t="shared" si="1"/>
        <v>813.0993642</v>
      </c>
      <c r="J1437" s="6">
        <f t="shared" si="2"/>
        <v>26.6433124</v>
      </c>
      <c r="K1437" s="8">
        <f t="shared" si="11"/>
        <v>271524.9851</v>
      </c>
      <c r="L1437" s="6">
        <f t="shared" si="12"/>
        <v>53.78887755</v>
      </c>
      <c r="M1437" s="8">
        <f t="shared" si="3"/>
        <v>17962.16406</v>
      </c>
      <c r="N1437" s="29">
        <f t="shared" si="14"/>
        <v>17.04884361</v>
      </c>
      <c r="O1437" s="9"/>
      <c r="P1437" s="10">
        <f t="shared" si="15"/>
        <v>20.40615448</v>
      </c>
      <c r="Q1437" s="10"/>
      <c r="R1437" s="31">
        <f t="shared" si="16"/>
        <v>0.02711046183</v>
      </c>
      <c r="S1437" s="7">
        <f t="shared" si="4"/>
        <v>0.9894370576</v>
      </c>
      <c r="T1437" s="7">
        <f t="shared" si="13"/>
        <v>17.26313849</v>
      </c>
      <c r="U1437" s="13">
        <f t="shared" si="5"/>
        <v>0.1495794819</v>
      </c>
      <c r="V1437" s="13">
        <f t="shared" si="6"/>
        <v>0.04965002759</v>
      </c>
      <c r="W1437" s="13">
        <f t="shared" si="7"/>
        <v>0.09992945428</v>
      </c>
      <c r="X1437" s="13">
        <f t="shared" si="8"/>
        <v>0.002628536199</v>
      </c>
      <c r="Y1437" s="14"/>
      <c r="Z1437" s="30"/>
      <c r="AA1437" s="30"/>
    </row>
    <row r="1438" ht="12.75" customHeight="1">
      <c r="A1438" s="4">
        <v>1990.02</v>
      </c>
      <c r="B1438" s="5">
        <v>330.45</v>
      </c>
      <c r="C1438" s="6">
        <v>11.23</v>
      </c>
      <c r="D1438" s="6">
        <f t="shared" si="9"/>
        <v>1.71</v>
      </c>
      <c r="E1438" s="5">
        <v>22.08</v>
      </c>
      <c r="F1438" s="5">
        <v>128.0</v>
      </c>
      <c r="G1438" s="6">
        <f t="shared" si="10"/>
        <v>1990.125</v>
      </c>
      <c r="H1438" s="7">
        <v>8.47</v>
      </c>
      <c r="I1438" s="6">
        <f t="shared" si="1"/>
        <v>786.6258984</v>
      </c>
      <c r="J1438" s="6">
        <f t="shared" si="2"/>
        <v>26.73266406</v>
      </c>
      <c r="K1438" s="8">
        <f t="shared" si="11"/>
        <v>263428.4036</v>
      </c>
      <c r="L1438" s="6">
        <f t="shared" si="12"/>
        <v>52.56075</v>
      </c>
      <c r="M1438" s="8">
        <f t="shared" si="3"/>
        <v>17601.75262</v>
      </c>
      <c r="N1438" s="29">
        <f t="shared" si="14"/>
        <v>16.50809352</v>
      </c>
      <c r="O1438" s="9"/>
      <c r="P1438" s="10">
        <f t="shared" si="15"/>
        <v>19.73535326</v>
      </c>
      <c r="Q1438" s="10"/>
      <c r="R1438" s="31">
        <f t="shared" si="16"/>
        <v>0.02545090955</v>
      </c>
      <c r="S1438" s="7">
        <f t="shared" si="4"/>
        <v>0.9990665992</v>
      </c>
      <c r="T1438" s="7">
        <f t="shared" si="13"/>
        <v>17.00072276</v>
      </c>
      <c r="U1438" s="13">
        <f t="shared" si="5"/>
        <v>0.1494960559</v>
      </c>
      <c r="V1438" s="13">
        <f t="shared" si="6"/>
        <v>0.05228192936</v>
      </c>
      <c r="W1438" s="13">
        <f t="shared" si="7"/>
        <v>0.09721412652</v>
      </c>
      <c r="X1438" s="13">
        <f t="shared" si="8"/>
        <v>0.002527346015</v>
      </c>
      <c r="Y1438" s="14"/>
      <c r="Z1438" s="30"/>
      <c r="AA1438" s="30"/>
    </row>
    <row r="1439" ht="12.75" customHeight="1">
      <c r="A1439" s="4">
        <v>1990.03</v>
      </c>
      <c r="B1439" s="5">
        <v>338.46</v>
      </c>
      <c r="C1439" s="6">
        <v>11.32</v>
      </c>
      <c r="D1439" s="6">
        <f t="shared" si="9"/>
        <v>19.33</v>
      </c>
      <c r="E1439" s="5">
        <v>21.67</v>
      </c>
      <c r="F1439" s="5">
        <v>128.7</v>
      </c>
      <c r="G1439" s="6">
        <f t="shared" si="10"/>
        <v>1990.208333</v>
      </c>
      <c r="H1439" s="7">
        <v>8.59</v>
      </c>
      <c r="I1439" s="6">
        <f t="shared" si="1"/>
        <v>801.3112821</v>
      </c>
      <c r="J1439" s="6">
        <f t="shared" si="2"/>
        <v>26.80034188</v>
      </c>
      <c r="K1439" s="8">
        <f t="shared" si="11"/>
        <v>269094.2203</v>
      </c>
      <c r="L1439" s="6">
        <f t="shared" si="12"/>
        <v>51.30418803</v>
      </c>
      <c r="M1439" s="8">
        <f t="shared" si="3"/>
        <v>17228.83576</v>
      </c>
      <c r="N1439" s="29">
        <f t="shared" si="14"/>
        <v>16.83374823</v>
      </c>
      <c r="O1439" s="9"/>
      <c r="P1439" s="10">
        <f t="shared" si="15"/>
        <v>20.10101589</v>
      </c>
      <c r="Q1439" s="10"/>
      <c r="R1439" s="31">
        <f t="shared" si="16"/>
        <v>0.02206765537</v>
      </c>
      <c r="S1439" s="7">
        <f t="shared" si="4"/>
        <v>0.9939519918</v>
      </c>
      <c r="T1439" s="7">
        <f t="shared" si="13"/>
        <v>16.89247355</v>
      </c>
      <c r="U1439" s="13">
        <f t="shared" si="5"/>
        <v>0.1505498211</v>
      </c>
      <c r="V1439" s="13">
        <f t="shared" si="6"/>
        <v>0.05465056687</v>
      </c>
      <c r="W1439" s="13">
        <f t="shared" si="7"/>
        <v>0.09589925423</v>
      </c>
      <c r="X1439" s="13">
        <f t="shared" si="8"/>
        <v>0.003116697142</v>
      </c>
      <c r="Y1439" s="14"/>
      <c r="Z1439" s="30"/>
      <c r="AA1439" s="30"/>
    </row>
    <row r="1440" ht="12.75" customHeight="1">
      <c r="A1440" s="4">
        <v>1990.04</v>
      </c>
      <c r="B1440" s="5">
        <v>338.18</v>
      </c>
      <c r="C1440" s="6">
        <v>11.4367</v>
      </c>
      <c r="D1440" s="6">
        <f t="shared" si="9"/>
        <v>11.1567</v>
      </c>
      <c r="E1440" s="5">
        <v>21.5333</v>
      </c>
      <c r="F1440" s="5">
        <v>128.9</v>
      </c>
      <c r="G1440" s="6">
        <f t="shared" si="10"/>
        <v>1990.291667</v>
      </c>
      <c r="H1440" s="7">
        <v>8.79</v>
      </c>
      <c r="I1440" s="6">
        <f t="shared" si="1"/>
        <v>799.4060978</v>
      </c>
      <c r="J1440" s="6">
        <f t="shared" si="2"/>
        <v>27.03461978</v>
      </c>
      <c r="K1440" s="8">
        <f t="shared" si="11"/>
        <v>269210.9842</v>
      </c>
      <c r="L1440" s="6">
        <f t="shared" si="12"/>
        <v>50.90144694</v>
      </c>
      <c r="M1440" s="8">
        <f t="shared" si="3"/>
        <v>17141.76145</v>
      </c>
      <c r="N1440" s="29">
        <f t="shared" si="14"/>
        <v>16.8139139</v>
      </c>
      <c r="O1440" s="9"/>
      <c r="P1440" s="10">
        <f t="shared" si="15"/>
        <v>20.05571926</v>
      </c>
      <c r="Q1440" s="10"/>
      <c r="R1440" s="31">
        <f t="shared" si="16"/>
        <v>0.01912944549</v>
      </c>
      <c r="S1440" s="7">
        <f t="shared" si="4"/>
        <v>1.009308485</v>
      </c>
      <c r="T1440" s="7">
        <f t="shared" si="13"/>
        <v>16.76425605</v>
      </c>
      <c r="U1440" s="13">
        <f t="shared" si="5"/>
        <v>0.1520611652</v>
      </c>
      <c r="V1440" s="13">
        <f t="shared" si="6"/>
        <v>0.05804009692</v>
      </c>
      <c r="W1440" s="13">
        <f t="shared" si="7"/>
        <v>0.09402106829</v>
      </c>
      <c r="X1440" s="13">
        <f t="shared" si="8"/>
        <v>-0.003751790729</v>
      </c>
      <c r="Y1440" s="14"/>
      <c r="Z1440" s="30"/>
      <c r="AA1440" s="30"/>
    </row>
    <row r="1441" ht="12.75" customHeight="1">
      <c r="A1441" s="4">
        <v>1990.05</v>
      </c>
      <c r="B1441" s="5">
        <v>350.25</v>
      </c>
      <c r="C1441" s="6">
        <v>11.5533</v>
      </c>
      <c r="D1441" s="6">
        <f t="shared" si="9"/>
        <v>23.6233</v>
      </c>
      <c r="E1441" s="5">
        <v>21.3967</v>
      </c>
      <c r="F1441" s="5">
        <v>129.2</v>
      </c>
      <c r="G1441" s="6">
        <f t="shared" si="10"/>
        <v>1990.375</v>
      </c>
      <c r="H1441" s="7">
        <v>8.76</v>
      </c>
      <c r="I1441" s="6">
        <f t="shared" si="1"/>
        <v>826.0152864</v>
      </c>
      <c r="J1441" s="6">
        <f t="shared" si="2"/>
        <v>27.24683057</v>
      </c>
      <c r="K1441" s="8">
        <f t="shared" si="11"/>
        <v>278936.6393</v>
      </c>
      <c r="L1441" s="6">
        <f t="shared" si="12"/>
        <v>50.46110286</v>
      </c>
      <c r="M1441" s="8">
        <f t="shared" si="3"/>
        <v>17040.18156</v>
      </c>
      <c r="N1441" s="29">
        <f t="shared" si="14"/>
        <v>17.39241359</v>
      </c>
      <c r="O1441" s="9"/>
      <c r="P1441" s="10">
        <f t="shared" si="15"/>
        <v>20.72338902</v>
      </c>
      <c r="Q1441" s="10"/>
      <c r="R1441" s="31">
        <f t="shared" si="16"/>
        <v>0.01666549778</v>
      </c>
      <c r="S1441" s="7">
        <f t="shared" si="4"/>
        <v>1.026035394</v>
      </c>
      <c r="T1441" s="7">
        <f t="shared" si="13"/>
        <v>16.88101725</v>
      </c>
      <c r="U1441" s="13">
        <f t="shared" si="5"/>
        <v>0.1445448643</v>
      </c>
      <c r="V1441" s="13">
        <f t="shared" si="6"/>
        <v>0.05419260137</v>
      </c>
      <c r="W1441" s="13">
        <f t="shared" si="7"/>
        <v>0.0903522629</v>
      </c>
      <c r="X1441" s="13">
        <f t="shared" si="8"/>
        <v>0.0004457587108</v>
      </c>
      <c r="Y1441" s="14"/>
      <c r="Z1441" s="30"/>
      <c r="AA1441" s="30"/>
    </row>
    <row r="1442" ht="12.75" customHeight="1">
      <c r="A1442" s="4">
        <v>1990.06</v>
      </c>
      <c r="B1442" s="5">
        <v>360.39</v>
      </c>
      <c r="C1442" s="6">
        <v>11.66</v>
      </c>
      <c r="D1442" s="6">
        <f t="shared" si="9"/>
        <v>21.8</v>
      </c>
      <c r="E1442" s="5">
        <v>21.26</v>
      </c>
      <c r="F1442" s="5">
        <v>129.9</v>
      </c>
      <c r="G1442" s="6">
        <f t="shared" si="10"/>
        <v>1990.458333</v>
      </c>
      <c r="H1442" s="7">
        <v>8.48</v>
      </c>
      <c r="I1442" s="6">
        <f t="shared" si="1"/>
        <v>845.3489838</v>
      </c>
      <c r="J1442" s="6">
        <f t="shared" si="2"/>
        <v>27.35028483</v>
      </c>
      <c r="K1442" s="8">
        <f t="shared" si="11"/>
        <v>286235.0833</v>
      </c>
      <c r="L1442" s="6">
        <f t="shared" si="12"/>
        <v>49.86852964</v>
      </c>
      <c r="M1442" s="8">
        <f t="shared" si="3"/>
        <v>16885.47926</v>
      </c>
      <c r="N1442" s="29">
        <f t="shared" si="14"/>
        <v>17.81708282</v>
      </c>
      <c r="O1442" s="9"/>
      <c r="P1442" s="10">
        <f t="shared" si="15"/>
        <v>21.20675833</v>
      </c>
      <c r="Q1442" s="10"/>
      <c r="R1442" s="31">
        <f t="shared" si="16"/>
        <v>0.01751542808</v>
      </c>
      <c r="S1442" s="7">
        <f t="shared" si="4"/>
        <v>1.007736075</v>
      </c>
      <c r="T1442" s="7">
        <f t="shared" si="13"/>
        <v>17.22718504</v>
      </c>
      <c r="U1442" s="13">
        <f t="shared" si="5"/>
        <v>0.1445541023</v>
      </c>
      <c r="V1442" s="13">
        <f t="shared" si="6"/>
        <v>0.05468036624</v>
      </c>
      <c r="W1442" s="13">
        <f t="shared" si="7"/>
        <v>0.08987373608</v>
      </c>
      <c r="X1442" s="13">
        <f t="shared" si="8"/>
        <v>0.0001060344044</v>
      </c>
      <c r="Y1442" s="14"/>
      <c r="Z1442" s="30"/>
      <c r="AA1442" s="30"/>
    </row>
    <row r="1443" ht="12.75" customHeight="1">
      <c r="A1443" s="4">
        <v>1990.07</v>
      </c>
      <c r="B1443" s="5">
        <v>360.03</v>
      </c>
      <c r="C1443" s="6">
        <v>11.7267</v>
      </c>
      <c r="D1443" s="6">
        <f t="shared" si="9"/>
        <v>11.3667</v>
      </c>
      <c r="E1443" s="5">
        <v>21.42</v>
      </c>
      <c r="F1443" s="5">
        <v>130.4</v>
      </c>
      <c r="G1443" s="6">
        <f t="shared" si="10"/>
        <v>1990.541667</v>
      </c>
      <c r="H1443" s="7">
        <v>8.47</v>
      </c>
      <c r="I1443" s="6">
        <f t="shared" si="1"/>
        <v>841.2664187</v>
      </c>
      <c r="J1443" s="6">
        <f t="shared" si="2"/>
        <v>27.4012691</v>
      </c>
      <c r="K1443" s="8">
        <f t="shared" si="11"/>
        <v>285625.8994</v>
      </c>
      <c r="L1443" s="6">
        <f t="shared" si="12"/>
        <v>50.05118098</v>
      </c>
      <c r="M1443" s="8">
        <f t="shared" si="3"/>
        <v>16993.32491</v>
      </c>
      <c r="N1443" s="29">
        <f t="shared" si="14"/>
        <v>17.74717159</v>
      </c>
      <c r="O1443" s="9"/>
      <c r="P1443" s="10">
        <f t="shared" si="15"/>
        <v>21.10288653</v>
      </c>
      <c r="Q1443" s="10"/>
      <c r="R1443" s="31">
        <f t="shared" si="16"/>
        <v>0.0182385188</v>
      </c>
      <c r="S1443" s="7">
        <f t="shared" si="4"/>
        <v>0.9885379113</v>
      </c>
      <c r="T1443" s="7">
        <f t="shared" si="13"/>
        <v>17.29388967</v>
      </c>
      <c r="U1443" s="13">
        <f t="shared" si="5"/>
        <v>0.1455014884</v>
      </c>
      <c r="V1443" s="13">
        <f t="shared" si="6"/>
        <v>0.05495298524</v>
      </c>
      <c r="W1443" s="13">
        <f t="shared" si="7"/>
        <v>0.0905485032</v>
      </c>
      <c r="X1443" s="13">
        <f t="shared" si="8"/>
        <v>0.003293316035</v>
      </c>
      <c r="Y1443" s="14"/>
      <c r="Z1443" s="30"/>
      <c r="AA1443" s="30"/>
    </row>
    <row r="1444" ht="12.75" customHeight="1">
      <c r="A1444" s="4">
        <v>1990.08</v>
      </c>
      <c r="B1444" s="5">
        <v>330.75</v>
      </c>
      <c r="C1444" s="6">
        <v>11.7833</v>
      </c>
      <c r="D1444" s="6">
        <f t="shared" si="9"/>
        <v>-17.4967</v>
      </c>
      <c r="E1444" s="5">
        <v>21.58</v>
      </c>
      <c r="F1444" s="5">
        <v>131.6</v>
      </c>
      <c r="G1444" s="6">
        <f t="shared" si="10"/>
        <v>1990.625</v>
      </c>
      <c r="H1444" s="7">
        <v>8.75</v>
      </c>
      <c r="I1444" s="6">
        <f t="shared" si="1"/>
        <v>765.8018617</v>
      </c>
      <c r="J1444" s="6">
        <f t="shared" si="2"/>
        <v>27.28245828</v>
      </c>
      <c r="K1444" s="8">
        <f t="shared" si="11"/>
        <v>260776.1608</v>
      </c>
      <c r="L1444" s="6">
        <f t="shared" si="12"/>
        <v>49.96524316</v>
      </c>
      <c r="M1444" s="8">
        <f t="shared" si="3"/>
        <v>17014.51111</v>
      </c>
      <c r="N1444" s="29">
        <f t="shared" si="14"/>
        <v>16.16833476</v>
      </c>
      <c r="O1444" s="9"/>
      <c r="P1444" s="10">
        <f t="shared" si="15"/>
        <v>19.21193749</v>
      </c>
      <c r="Q1444" s="10"/>
      <c r="R1444" s="31">
        <f t="shared" si="16"/>
        <v>0.02114296087</v>
      </c>
      <c r="S1444" s="7">
        <f t="shared" si="4"/>
        <v>0.9980864877</v>
      </c>
      <c r="T1444" s="7">
        <f t="shared" si="13"/>
        <v>16.93977804</v>
      </c>
      <c r="U1444" s="13">
        <f t="shared" si="5"/>
        <v>0.1570564546</v>
      </c>
      <c r="V1444" s="13">
        <f t="shared" si="6"/>
        <v>0.05939728152</v>
      </c>
      <c r="W1444" s="13">
        <f t="shared" si="7"/>
        <v>0.09765917304</v>
      </c>
      <c r="X1444" s="13">
        <f t="shared" si="8"/>
        <v>0.0009010853911</v>
      </c>
      <c r="Y1444" s="14"/>
      <c r="Z1444" s="30"/>
      <c r="AA1444" s="30"/>
    </row>
    <row r="1445" ht="12.75" customHeight="1">
      <c r="A1445" s="4">
        <v>1990.09</v>
      </c>
      <c r="B1445" s="5">
        <v>315.41</v>
      </c>
      <c r="C1445" s="6">
        <v>11.83</v>
      </c>
      <c r="D1445" s="6">
        <f t="shared" si="9"/>
        <v>-3.51</v>
      </c>
      <c r="E1445" s="5">
        <v>21.74</v>
      </c>
      <c r="F1445" s="5">
        <v>132.7</v>
      </c>
      <c r="G1445" s="6">
        <f t="shared" si="10"/>
        <v>1990.708333</v>
      </c>
      <c r="H1445" s="7">
        <v>8.89</v>
      </c>
      <c r="I1445" s="6">
        <f t="shared" si="1"/>
        <v>724.2307988</v>
      </c>
      <c r="J1445" s="6">
        <f t="shared" si="2"/>
        <v>27.16353429</v>
      </c>
      <c r="K1445" s="8">
        <f t="shared" si="11"/>
        <v>247390.9205</v>
      </c>
      <c r="L1445" s="6">
        <f t="shared" si="12"/>
        <v>49.91844763</v>
      </c>
      <c r="M1445" s="8">
        <f t="shared" si="3"/>
        <v>17051.70607</v>
      </c>
      <c r="N1445" s="29">
        <f t="shared" si="14"/>
        <v>15.30128544</v>
      </c>
      <c r="O1445" s="9"/>
      <c r="P1445" s="10">
        <f t="shared" si="15"/>
        <v>18.17236702</v>
      </c>
      <c r="Q1445" s="10"/>
      <c r="R1445" s="31">
        <f t="shared" si="16"/>
        <v>0.02324301864</v>
      </c>
      <c r="S1445" s="7">
        <f t="shared" si="4"/>
        <v>1.01866727</v>
      </c>
      <c r="T1445" s="7">
        <f t="shared" si="13"/>
        <v>16.7672121</v>
      </c>
      <c r="U1445" s="13">
        <f t="shared" si="5"/>
        <v>0.1613032227</v>
      </c>
      <c r="V1445" s="13">
        <f t="shared" si="6"/>
        <v>0.06068373615</v>
      </c>
      <c r="W1445" s="13">
        <f t="shared" si="7"/>
        <v>0.1006194866</v>
      </c>
      <c r="X1445" s="13">
        <f t="shared" si="8"/>
        <v>-0.0009172306743</v>
      </c>
      <c r="Y1445" s="14"/>
      <c r="Z1445" s="30"/>
      <c r="AA1445" s="30"/>
    </row>
    <row r="1446" ht="12.75" customHeight="1">
      <c r="A1446" s="4">
        <v>1990.1</v>
      </c>
      <c r="B1446" s="5">
        <v>307.12</v>
      </c>
      <c r="C1446" s="6">
        <v>11.9267</v>
      </c>
      <c r="D1446" s="6">
        <f t="shared" si="9"/>
        <v>3.6367</v>
      </c>
      <c r="E1446" s="5">
        <v>21.6067</v>
      </c>
      <c r="F1446" s="5">
        <v>133.5</v>
      </c>
      <c r="G1446" s="6">
        <f t="shared" si="10"/>
        <v>1990.791667</v>
      </c>
      <c r="H1446" s="7">
        <v>8.72</v>
      </c>
      <c r="I1446" s="6">
        <f t="shared" si="1"/>
        <v>700.9697678</v>
      </c>
      <c r="J1446" s="6">
        <f t="shared" si="2"/>
        <v>27.22146434</v>
      </c>
      <c r="K1446" s="8">
        <f t="shared" si="11"/>
        <v>240220.0398</v>
      </c>
      <c r="L1446" s="6">
        <f t="shared" si="12"/>
        <v>49.31506734</v>
      </c>
      <c r="M1446" s="8">
        <f t="shared" si="3"/>
        <v>16900.11179</v>
      </c>
      <c r="N1446" s="29">
        <f t="shared" si="14"/>
        <v>14.81814797</v>
      </c>
      <c r="O1446" s="9"/>
      <c r="P1446" s="10">
        <f t="shared" si="15"/>
        <v>17.59216475</v>
      </c>
      <c r="Q1446" s="10"/>
      <c r="R1446" s="31">
        <f t="shared" si="16"/>
        <v>0.02671086383</v>
      </c>
      <c r="S1446" s="7">
        <f t="shared" si="4"/>
        <v>1.029433065</v>
      </c>
      <c r="T1446" s="7">
        <f t="shared" si="13"/>
        <v>16.97785686</v>
      </c>
      <c r="U1446" s="13">
        <f t="shared" si="5"/>
        <v>0.1583035448</v>
      </c>
      <c r="V1446" s="13">
        <f t="shared" si="6"/>
        <v>0.06016501841</v>
      </c>
      <c r="W1446" s="13">
        <f t="shared" si="7"/>
        <v>0.09813852642</v>
      </c>
      <c r="X1446" s="13">
        <f t="shared" si="8"/>
        <v>-0.002270781037</v>
      </c>
      <c r="Y1446" s="14"/>
      <c r="Z1446" s="30"/>
      <c r="AA1446" s="30"/>
    </row>
    <row r="1447" ht="12.75" customHeight="1">
      <c r="A1447" s="4">
        <v>1990.11</v>
      </c>
      <c r="B1447" s="5">
        <v>315.29</v>
      </c>
      <c r="C1447" s="6">
        <v>12.0133</v>
      </c>
      <c r="D1447" s="6">
        <f t="shared" si="9"/>
        <v>20.1833</v>
      </c>
      <c r="E1447" s="5">
        <v>21.4733</v>
      </c>
      <c r="F1447" s="5">
        <v>133.8</v>
      </c>
      <c r="G1447" s="6">
        <f t="shared" si="10"/>
        <v>1990.875</v>
      </c>
      <c r="H1447" s="7">
        <v>8.39</v>
      </c>
      <c r="I1447" s="6">
        <f t="shared" si="1"/>
        <v>718.0034604</v>
      </c>
      <c r="J1447" s="6">
        <f t="shared" si="2"/>
        <v>27.35764208</v>
      </c>
      <c r="K1447" s="8">
        <f t="shared" si="11"/>
        <v>246838.7116</v>
      </c>
      <c r="L1447" s="6">
        <f t="shared" si="12"/>
        <v>48.90070635</v>
      </c>
      <c r="M1447" s="8">
        <f t="shared" si="3"/>
        <v>16811.32197</v>
      </c>
      <c r="N1447" s="29">
        <f t="shared" si="14"/>
        <v>15.1876076</v>
      </c>
      <c r="O1447" s="9"/>
      <c r="P1447" s="10">
        <f t="shared" si="15"/>
        <v>18.02373975</v>
      </c>
      <c r="Q1447" s="10"/>
      <c r="R1447" s="31">
        <f t="shared" si="16"/>
        <v>0.02774402754</v>
      </c>
      <c r="S1447" s="7">
        <f t="shared" si="4"/>
        <v>1.028094419</v>
      </c>
      <c r="T1447" s="7">
        <f t="shared" si="13"/>
        <v>17.43837985</v>
      </c>
      <c r="U1447" s="13">
        <f t="shared" si="5"/>
        <v>0.1541975191</v>
      </c>
      <c r="V1447" s="13">
        <f t="shared" si="6"/>
        <v>0.057934289</v>
      </c>
      <c r="W1447" s="13">
        <f t="shared" si="7"/>
        <v>0.09626323013</v>
      </c>
      <c r="X1447" s="13">
        <f t="shared" si="8"/>
        <v>0.001327883877</v>
      </c>
      <c r="Y1447" s="14"/>
      <c r="Z1447" s="30"/>
      <c r="AA1447" s="30"/>
    </row>
    <row r="1448" ht="12.75" customHeight="1">
      <c r="A1448" s="4">
        <v>1990.12</v>
      </c>
      <c r="B1448" s="5">
        <v>328.75</v>
      </c>
      <c r="C1448" s="6">
        <v>12.09</v>
      </c>
      <c r="D1448" s="6">
        <f t="shared" si="9"/>
        <v>25.55</v>
      </c>
      <c r="E1448" s="5">
        <v>21.34</v>
      </c>
      <c r="F1448" s="5">
        <v>133.8</v>
      </c>
      <c r="G1448" s="6">
        <f t="shared" si="10"/>
        <v>1990.958333</v>
      </c>
      <c r="H1448" s="7">
        <v>8.08</v>
      </c>
      <c r="I1448" s="6">
        <f t="shared" si="1"/>
        <v>748.6556428</v>
      </c>
      <c r="J1448" s="6">
        <f t="shared" si="2"/>
        <v>27.53230942</v>
      </c>
      <c r="K1448" s="8">
        <f t="shared" si="11"/>
        <v>258165.2334</v>
      </c>
      <c r="L1448" s="6">
        <f t="shared" si="12"/>
        <v>48.59714499</v>
      </c>
      <c r="M1448" s="8">
        <f t="shared" si="3"/>
        <v>16758.16298</v>
      </c>
      <c r="N1448" s="29">
        <f t="shared" si="14"/>
        <v>15.84631497</v>
      </c>
      <c r="O1448" s="9"/>
      <c r="P1448" s="10">
        <f t="shared" si="15"/>
        <v>18.79649566</v>
      </c>
      <c r="Q1448" s="10"/>
      <c r="R1448" s="31">
        <f t="shared" si="16"/>
        <v>0.02713350287</v>
      </c>
      <c r="S1448" s="7">
        <f t="shared" si="4"/>
        <v>1.006052893</v>
      </c>
      <c r="T1448" s="7">
        <f t="shared" si="13"/>
        <v>17.928301</v>
      </c>
      <c r="U1448" s="13">
        <f t="shared" si="5"/>
        <v>0.145223362</v>
      </c>
      <c r="V1448" s="13">
        <f t="shared" si="6"/>
        <v>0.0593999687</v>
      </c>
      <c r="W1448" s="13">
        <f t="shared" si="7"/>
        <v>0.08582339328</v>
      </c>
      <c r="X1448" s="13">
        <f t="shared" si="8"/>
        <v>0.0004477068063</v>
      </c>
      <c r="Y1448" s="14"/>
      <c r="Z1448" s="30"/>
      <c r="AA1448" s="30"/>
    </row>
    <row r="1449" ht="12.75" customHeight="1">
      <c r="A1449" s="4">
        <v>1991.01</v>
      </c>
      <c r="B1449" s="5">
        <v>325.49</v>
      </c>
      <c r="C1449" s="6">
        <v>12.1067</v>
      </c>
      <c r="D1449" s="6">
        <f t="shared" si="9"/>
        <v>8.8467</v>
      </c>
      <c r="E1449" s="5">
        <v>21.1833</v>
      </c>
      <c r="F1449" s="5">
        <v>134.6</v>
      </c>
      <c r="G1449" s="6">
        <f t="shared" si="10"/>
        <v>1991.041667</v>
      </c>
      <c r="H1449" s="7">
        <v>8.09</v>
      </c>
      <c r="I1449" s="6">
        <f t="shared" si="1"/>
        <v>736.8261738</v>
      </c>
      <c r="J1449" s="6">
        <f t="shared" si="2"/>
        <v>27.40647467</v>
      </c>
      <c r="K1449" s="8">
        <f t="shared" si="11"/>
        <v>254873.5451</v>
      </c>
      <c r="L1449" s="6">
        <f t="shared" si="12"/>
        <v>47.95357734</v>
      </c>
      <c r="M1449" s="8">
        <f t="shared" si="3"/>
        <v>16587.49199</v>
      </c>
      <c r="N1449" s="29">
        <f t="shared" si="14"/>
        <v>15.60619012</v>
      </c>
      <c r="O1449" s="9"/>
      <c r="P1449" s="10">
        <f t="shared" si="15"/>
        <v>18.50395072</v>
      </c>
      <c r="Q1449" s="10"/>
      <c r="R1449" s="31">
        <f t="shared" si="16"/>
        <v>0.02778329381</v>
      </c>
      <c r="S1449" s="7">
        <f t="shared" si="4"/>
        <v>1.023242701</v>
      </c>
      <c r="T1449" s="7">
        <f t="shared" si="13"/>
        <v>17.9296166</v>
      </c>
      <c r="U1449" s="13">
        <f t="shared" si="5"/>
        <v>0.1464911248</v>
      </c>
      <c r="V1449" s="13">
        <f t="shared" si="6"/>
        <v>0.0598381631</v>
      </c>
      <c r="W1449" s="13">
        <f t="shared" si="7"/>
        <v>0.0866529617</v>
      </c>
      <c r="X1449" s="13">
        <f t="shared" si="8"/>
        <v>-0.001404439937</v>
      </c>
      <c r="Y1449" s="14"/>
      <c r="Z1449" s="30"/>
      <c r="AA1449" s="30"/>
    </row>
    <row r="1450" ht="12.75" customHeight="1">
      <c r="A1450" s="4">
        <v>1991.02</v>
      </c>
      <c r="B1450" s="5">
        <v>362.26</v>
      </c>
      <c r="C1450" s="6">
        <v>12.1133</v>
      </c>
      <c r="D1450" s="6">
        <f t="shared" si="9"/>
        <v>48.8833</v>
      </c>
      <c r="E1450" s="5">
        <v>21.0267</v>
      </c>
      <c r="F1450" s="5">
        <v>134.8</v>
      </c>
      <c r="G1450" s="6">
        <f t="shared" si="10"/>
        <v>1991.125</v>
      </c>
      <c r="H1450" s="7">
        <v>7.85</v>
      </c>
      <c r="I1450" s="6">
        <f t="shared" si="1"/>
        <v>818.8473442</v>
      </c>
      <c r="J1450" s="6">
        <f t="shared" si="2"/>
        <v>27.38073079</v>
      </c>
      <c r="K1450" s="8">
        <f t="shared" si="11"/>
        <v>284034.532</v>
      </c>
      <c r="L1450" s="6">
        <f t="shared" si="12"/>
        <v>47.52845319</v>
      </c>
      <c r="M1450" s="8">
        <f t="shared" si="3"/>
        <v>16486.24992</v>
      </c>
      <c r="N1450" s="29">
        <f t="shared" si="14"/>
        <v>17.35466475</v>
      </c>
      <c r="O1450" s="9"/>
      <c r="P1450" s="10">
        <f t="shared" si="15"/>
        <v>20.56314129</v>
      </c>
      <c r="Q1450" s="10"/>
      <c r="R1450" s="31">
        <f t="shared" si="16"/>
        <v>0.02280798141</v>
      </c>
      <c r="S1450" s="7">
        <f t="shared" si="4"/>
        <v>0.9888654895</v>
      </c>
      <c r="T1450" s="7">
        <f t="shared" si="13"/>
        <v>18.31912922</v>
      </c>
      <c r="U1450" s="13">
        <f t="shared" si="5"/>
        <v>0.1312398389</v>
      </c>
      <c r="V1450" s="13">
        <f t="shared" si="6"/>
        <v>0.0580846044</v>
      </c>
      <c r="W1450" s="13">
        <f t="shared" si="7"/>
        <v>0.07315523446</v>
      </c>
      <c r="X1450" s="13">
        <f t="shared" si="8"/>
        <v>0.003176118878</v>
      </c>
      <c r="Y1450" s="14"/>
      <c r="Z1450" s="30"/>
      <c r="AA1450" s="30"/>
    </row>
    <row r="1451" ht="12.75" customHeight="1">
      <c r="A1451" s="4">
        <v>1991.03</v>
      </c>
      <c r="B1451" s="5">
        <v>372.28</v>
      </c>
      <c r="C1451" s="6">
        <v>12.11</v>
      </c>
      <c r="D1451" s="6">
        <f t="shared" si="9"/>
        <v>22.13</v>
      </c>
      <c r="E1451" s="5">
        <v>20.94</v>
      </c>
      <c r="F1451" s="5">
        <v>135.0</v>
      </c>
      <c r="G1451" s="6">
        <f t="shared" si="10"/>
        <v>1991.208333</v>
      </c>
      <c r="H1451" s="7">
        <v>8.11</v>
      </c>
      <c r="I1451" s="6">
        <f t="shared" si="1"/>
        <v>840.2497481</v>
      </c>
      <c r="J1451" s="6">
        <f t="shared" si="2"/>
        <v>27.33271852</v>
      </c>
      <c r="K1451" s="8">
        <f t="shared" si="11"/>
        <v>292248.4865</v>
      </c>
      <c r="L1451" s="6">
        <f t="shared" si="12"/>
        <v>47.26235556</v>
      </c>
      <c r="M1451" s="8">
        <f t="shared" si="3"/>
        <v>16438.3886</v>
      </c>
      <c r="N1451" s="29">
        <f t="shared" si="14"/>
        <v>17.81862008</v>
      </c>
      <c r="O1451" s="9"/>
      <c r="P1451" s="10">
        <f t="shared" si="15"/>
        <v>21.09807525</v>
      </c>
      <c r="Q1451" s="10"/>
      <c r="R1451" s="31">
        <f t="shared" si="16"/>
        <v>0.01815254351</v>
      </c>
      <c r="S1451" s="7">
        <f t="shared" si="4"/>
        <v>1.011531712</v>
      </c>
      <c r="T1451" s="7">
        <f t="shared" si="13"/>
        <v>18.08831742</v>
      </c>
      <c r="U1451" s="13">
        <f t="shared" si="5"/>
        <v>0.1170781559</v>
      </c>
      <c r="V1451" s="13">
        <f t="shared" si="6"/>
        <v>0.06136134029</v>
      </c>
      <c r="W1451" s="13">
        <f t="shared" si="7"/>
        <v>0.0557168156</v>
      </c>
      <c r="X1451" s="13">
        <f t="shared" si="8"/>
        <v>-0.00268641348</v>
      </c>
      <c r="Y1451" s="14"/>
      <c r="Z1451" s="30"/>
      <c r="AA1451" s="30"/>
    </row>
    <row r="1452" ht="12.75" customHeight="1">
      <c r="A1452" s="4">
        <v>1991.04</v>
      </c>
      <c r="B1452" s="5">
        <v>379.68</v>
      </c>
      <c r="C1452" s="6">
        <v>12.13</v>
      </c>
      <c r="D1452" s="6">
        <f t="shared" si="9"/>
        <v>19.53</v>
      </c>
      <c r="E1452" s="5">
        <v>20.3633</v>
      </c>
      <c r="F1452" s="5">
        <v>135.2</v>
      </c>
      <c r="G1452" s="6">
        <f t="shared" si="10"/>
        <v>1991.291667</v>
      </c>
      <c r="H1452" s="7">
        <v>8.04</v>
      </c>
      <c r="I1452" s="6">
        <f t="shared" si="1"/>
        <v>855.684142</v>
      </c>
      <c r="J1452" s="6">
        <f t="shared" si="2"/>
        <v>27.33735947</v>
      </c>
      <c r="K1452" s="8">
        <f t="shared" si="11"/>
        <v>298409.0994</v>
      </c>
      <c r="L1452" s="6">
        <f t="shared" si="12"/>
        <v>45.89273306</v>
      </c>
      <c r="M1452" s="8">
        <f t="shared" si="3"/>
        <v>16004.51436</v>
      </c>
      <c r="N1452" s="29">
        <f t="shared" si="14"/>
        <v>18.1553459</v>
      </c>
      <c r="O1452" s="9"/>
      <c r="P1452" s="10">
        <f t="shared" si="15"/>
        <v>21.48153187</v>
      </c>
      <c r="Q1452" s="10"/>
      <c r="R1452" s="31">
        <f t="shared" si="16"/>
        <v>0.01726141792</v>
      </c>
      <c r="S1452" s="7">
        <f t="shared" si="4"/>
        <v>1.004656916</v>
      </c>
      <c r="T1452" s="7">
        <f t="shared" si="13"/>
        <v>18.26984024</v>
      </c>
      <c r="U1452" s="13">
        <f t="shared" si="5"/>
        <v>0.1148066049</v>
      </c>
      <c r="V1452" s="13">
        <f t="shared" si="6"/>
        <v>0.05824713045</v>
      </c>
      <c r="W1452" s="13">
        <f t="shared" si="7"/>
        <v>0.05655947446</v>
      </c>
      <c r="X1452" s="13">
        <f t="shared" si="8"/>
        <v>-0.001962708922</v>
      </c>
      <c r="Y1452" s="14"/>
      <c r="Z1452" s="30"/>
      <c r="AA1452" s="30"/>
    </row>
    <row r="1453" ht="12.75" customHeight="1">
      <c r="A1453" s="4">
        <v>1991.05</v>
      </c>
      <c r="B1453" s="5">
        <v>377.99</v>
      </c>
      <c r="C1453" s="6">
        <v>12.14</v>
      </c>
      <c r="D1453" s="6">
        <f t="shared" si="9"/>
        <v>10.45</v>
      </c>
      <c r="E1453" s="5">
        <v>19.8567</v>
      </c>
      <c r="F1453" s="5">
        <v>135.6</v>
      </c>
      <c r="G1453" s="6">
        <f t="shared" si="10"/>
        <v>1991.375</v>
      </c>
      <c r="H1453" s="7">
        <v>8.07</v>
      </c>
      <c r="I1453" s="6">
        <f t="shared" si="1"/>
        <v>849.3624853</v>
      </c>
      <c r="J1453" s="6">
        <f t="shared" si="2"/>
        <v>27.27918879</v>
      </c>
      <c r="K1453" s="8">
        <f t="shared" si="11"/>
        <v>296997.2738</v>
      </c>
      <c r="L1453" s="6">
        <f t="shared" si="12"/>
        <v>44.61900066</v>
      </c>
      <c r="M1453" s="8">
        <f t="shared" si="3"/>
        <v>15601.9624</v>
      </c>
      <c r="N1453" s="29">
        <f t="shared" si="14"/>
        <v>18.03543091</v>
      </c>
      <c r="O1453" s="9"/>
      <c r="P1453" s="10">
        <f t="shared" si="15"/>
        <v>21.32581607</v>
      </c>
      <c r="Q1453" s="10"/>
      <c r="R1453" s="31">
        <f t="shared" si="16"/>
        <v>0.01681987586</v>
      </c>
      <c r="S1453" s="7">
        <f t="shared" si="4"/>
        <v>0.9925522769</v>
      </c>
      <c r="T1453" s="7">
        <f t="shared" si="13"/>
        <v>18.30077705</v>
      </c>
      <c r="U1453" s="13">
        <f t="shared" si="5"/>
        <v>0.1222733275</v>
      </c>
      <c r="V1453" s="13">
        <f t="shared" si="6"/>
        <v>0.05600556911</v>
      </c>
      <c r="W1453" s="13">
        <f t="shared" si="7"/>
        <v>0.06626775841</v>
      </c>
      <c r="X1453" s="13">
        <f t="shared" si="8"/>
        <v>0.002038243767</v>
      </c>
      <c r="Y1453" s="14"/>
      <c r="Z1453" s="30"/>
      <c r="AA1453" s="30"/>
    </row>
    <row r="1454" ht="12.75" customHeight="1">
      <c r="A1454" s="4">
        <v>1991.06</v>
      </c>
      <c r="B1454" s="5">
        <v>378.29</v>
      </c>
      <c r="C1454" s="6">
        <v>12.15</v>
      </c>
      <c r="D1454" s="6">
        <f t="shared" si="9"/>
        <v>12.45</v>
      </c>
      <c r="E1454" s="5">
        <v>19.41</v>
      </c>
      <c r="F1454" s="5">
        <v>136.0</v>
      </c>
      <c r="G1454" s="6">
        <f t="shared" si="10"/>
        <v>1991.458333</v>
      </c>
      <c r="H1454" s="7">
        <v>8.28</v>
      </c>
      <c r="I1454" s="6">
        <f t="shared" si="1"/>
        <v>847.5364926</v>
      </c>
      <c r="J1454" s="6">
        <f t="shared" si="2"/>
        <v>27.22136029</v>
      </c>
      <c r="K1454" s="8">
        <f t="shared" si="11"/>
        <v>297151.9871</v>
      </c>
      <c r="L1454" s="6">
        <f t="shared" si="12"/>
        <v>43.48696324</v>
      </c>
      <c r="M1454" s="8">
        <f t="shared" si="3"/>
        <v>15246.82141</v>
      </c>
      <c r="N1454" s="29">
        <f t="shared" si="14"/>
        <v>18.01522704</v>
      </c>
      <c r="O1454" s="9"/>
      <c r="P1454" s="10">
        <f t="shared" si="15"/>
        <v>21.28908463</v>
      </c>
      <c r="Q1454" s="10"/>
      <c r="R1454" s="31">
        <f t="shared" si="16"/>
        <v>0.01416494524</v>
      </c>
      <c r="S1454" s="7">
        <f t="shared" si="4"/>
        <v>1.007575182</v>
      </c>
      <c r="T1454" s="7">
        <f t="shared" si="13"/>
        <v>18.11105299</v>
      </c>
      <c r="U1454" s="13">
        <f t="shared" si="5"/>
        <v>0.1193155182</v>
      </c>
      <c r="V1454" s="13">
        <f t="shared" si="6"/>
        <v>0.05829116408</v>
      </c>
      <c r="W1454" s="13">
        <f t="shared" si="7"/>
        <v>0.06102435407</v>
      </c>
      <c r="X1454" s="13">
        <f t="shared" si="8"/>
        <v>-0.000008607340605</v>
      </c>
      <c r="Y1454" s="14"/>
      <c r="Z1454" s="30"/>
      <c r="AA1454" s="30"/>
    </row>
    <row r="1455" ht="12.75" customHeight="1">
      <c r="A1455" s="4">
        <v>1991.07</v>
      </c>
      <c r="B1455" s="5">
        <v>380.23</v>
      </c>
      <c r="C1455" s="6">
        <v>12.1933</v>
      </c>
      <c r="D1455" s="6">
        <f t="shared" si="9"/>
        <v>14.1333</v>
      </c>
      <c r="E1455" s="5">
        <v>18.84</v>
      </c>
      <c r="F1455" s="5">
        <v>136.2</v>
      </c>
      <c r="G1455" s="6">
        <f t="shared" si="10"/>
        <v>1991.541667</v>
      </c>
      <c r="H1455" s="7">
        <v>8.27</v>
      </c>
      <c r="I1455" s="6">
        <f t="shared" si="1"/>
        <v>850.6320191</v>
      </c>
      <c r="J1455" s="6">
        <f t="shared" si="2"/>
        <v>27.27825631</v>
      </c>
      <c r="K1455" s="8">
        <f t="shared" si="11"/>
        <v>299034.2945</v>
      </c>
      <c r="L1455" s="6">
        <f t="shared" si="12"/>
        <v>42.14792952</v>
      </c>
      <c r="M1455" s="8">
        <f t="shared" si="3"/>
        <v>14816.83746</v>
      </c>
      <c r="N1455" s="29">
        <f t="shared" si="14"/>
        <v>18.10345235</v>
      </c>
      <c r="O1455" s="9"/>
      <c r="P1455" s="10">
        <f t="shared" si="15"/>
        <v>21.38125226</v>
      </c>
      <c r="Q1455" s="10"/>
      <c r="R1455" s="31">
        <f t="shared" si="16"/>
        <v>0.01300473049</v>
      </c>
      <c r="S1455" s="7">
        <f t="shared" si="4"/>
        <v>1.032275685</v>
      </c>
      <c r="T1455" s="7">
        <f t="shared" si="13"/>
        <v>18.22145126</v>
      </c>
      <c r="U1455" s="13">
        <f t="shared" si="5"/>
        <v>0.1159109426</v>
      </c>
      <c r="V1455" s="13">
        <f t="shared" si="6"/>
        <v>0.058735356</v>
      </c>
      <c r="W1455" s="13">
        <f t="shared" si="7"/>
        <v>0.05717558664</v>
      </c>
      <c r="X1455" s="13">
        <f t="shared" si="8"/>
        <v>-0.0006610288628</v>
      </c>
      <c r="Y1455" s="14"/>
      <c r="Z1455" s="30"/>
      <c r="AA1455" s="30"/>
    </row>
    <row r="1456" ht="12.75" customHeight="1">
      <c r="A1456" s="4">
        <v>1991.08</v>
      </c>
      <c r="B1456" s="5">
        <v>389.4</v>
      </c>
      <c r="C1456" s="6">
        <v>12.2367</v>
      </c>
      <c r="D1456" s="6">
        <f t="shared" si="9"/>
        <v>21.4067</v>
      </c>
      <c r="E1456" s="5">
        <v>18.33</v>
      </c>
      <c r="F1456" s="5">
        <v>136.6</v>
      </c>
      <c r="G1456" s="6">
        <f t="shared" si="10"/>
        <v>1991.625</v>
      </c>
      <c r="H1456" s="7">
        <v>7.9</v>
      </c>
      <c r="I1456" s="6">
        <f t="shared" si="1"/>
        <v>868.595754</v>
      </c>
      <c r="J1456" s="6">
        <f t="shared" si="2"/>
        <v>27.2951866</v>
      </c>
      <c r="K1456" s="8">
        <f t="shared" si="11"/>
        <v>306148.9524</v>
      </c>
      <c r="L1456" s="6">
        <f t="shared" si="12"/>
        <v>40.88690337</v>
      </c>
      <c r="M1456" s="8">
        <f t="shared" si="3"/>
        <v>14411.1718</v>
      </c>
      <c r="N1456" s="29">
        <f t="shared" si="14"/>
        <v>18.51225846</v>
      </c>
      <c r="O1456" s="9"/>
      <c r="P1456" s="10">
        <f t="shared" si="15"/>
        <v>21.85184912</v>
      </c>
      <c r="Q1456" s="10"/>
      <c r="R1456" s="31">
        <f t="shared" si="16"/>
        <v>0.01499805082</v>
      </c>
      <c r="S1456" s="7">
        <f t="shared" si="4"/>
        <v>1.023921931</v>
      </c>
      <c r="T1456" s="7">
        <f t="shared" si="13"/>
        <v>18.75448184</v>
      </c>
      <c r="U1456" s="13">
        <f t="shared" si="5"/>
        <v>0.1109914028</v>
      </c>
      <c r="V1456" s="13">
        <f t="shared" si="6"/>
        <v>0.05834582143</v>
      </c>
      <c r="W1456" s="13">
        <f t="shared" si="7"/>
        <v>0.05264558132</v>
      </c>
      <c r="X1456" s="13">
        <f t="shared" si="8"/>
        <v>-0.00007933638043</v>
      </c>
      <c r="Y1456" s="14"/>
      <c r="Z1456" s="30"/>
      <c r="AA1456" s="30"/>
    </row>
    <row r="1457" ht="12.75" customHeight="1">
      <c r="A1457" s="4">
        <v>1991.09</v>
      </c>
      <c r="B1457" s="5">
        <v>387.2</v>
      </c>
      <c r="C1457" s="6">
        <v>12.28</v>
      </c>
      <c r="D1457" s="6">
        <f t="shared" si="9"/>
        <v>10.08</v>
      </c>
      <c r="E1457" s="5">
        <v>17.82</v>
      </c>
      <c r="F1457" s="5">
        <v>137.2</v>
      </c>
      <c r="G1457" s="6">
        <f t="shared" si="10"/>
        <v>1991.708333</v>
      </c>
      <c r="H1457" s="7">
        <v>7.65</v>
      </c>
      <c r="I1457" s="6">
        <f t="shared" si="1"/>
        <v>859.9113703</v>
      </c>
      <c r="J1457" s="6">
        <f t="shared" si="2"/>
        <v>27.27198251</v>
      </c>
      <c r="K1457" s="8">
        <f t="shared" si="11"/>
        <v>303889.0508</v>
      </c>
      <c r="L1457" s="6">
        <f t="shared" si="12"/>
        <v>39.57546647</v>
      </c>
      <c r="M1457" s="8">
        <f t="shared" si="3"/>
        <v>13985.80291</v>
      </c>
      <c r="N1457" s="29">
        <f t="shared" si="14"/>
        <v>18.35728259</v>
      </c>
      <c r="O1457" s="9"/>
      <c r="P1457" s="10">
        <f t="shared" si="15"/>
        <v>21.65841298</v>
      </c>
      <c r="Q1457" s="10"/>
      <c r="R1457" s="31">
        <f t="shared" si="16"/>
        <v>0.01740087731</v>
      </c>
      <c r="S1457" s="7">
        <f t="shared" si="4"/>
        <v>1.014741166</v>
      </c>
      <c r="T1457" s="7">
        <f t="shared" si="13"/>
        <v>19.11914658</v>
      </c>
      <c r="U1457" s="13">
        <f t="shared" si="5"/>
        <v>0.09813409326</v>
      </c>
      <c r="V1457" s="13">
        <f t="shared" si="6"/>
        <v>0.05824977635</v>
      </c>
      <c r="W1457" s="13">
        <f t="shared" si="7"/>
        <v>0.03988431692</v>
      </c>
      <c r="X1457" s="13">
        <f t="shared" si="8"/>
        <v>0.0001909637795</v>
      </c>
      <c r="Y1457" s="14"/>
      <c r="Z1457" s="30"/>
      <c r="AA1457" s="30"/>
    </row>
    <row r="1458" ht="12.75" customHeight="1">
      <c r="A1458" s="4">
        <v>1991.1</v>
      </c>
      <c r="B1458" s="5">
        <v>386.88</v>
      </c>
      <c r="C1458" s="6">
        <v>12.2533</v>
      </c>
      <c r="D1458" s="6">
        <f t="shared" si="9"/>
        <v>11.9333</v>
      </c>
      <c r="E1458" s="5">
        <v>17.2033</v>
      </c>
      <c r="F1458" s="5">
        <v>137.4</v>
      </c>
      <c r="G1458" s="6">
        <f t="shared" si="10"/>
        <v>1991.791667</v>
      </c>
      <c r="H1458" s="7">
        <v>7.53</v>
      </c>
      <c r="I1458" s="6">
        <f t="shared" si="1"/>
        <v>857.9500437</v>
      </c>
      <c r="J1458" s="6">
        <f t="shared" si="2"/>
        <v>27.17307504</v>
      </c>
      <c r="K1458" s="8">
        <f t="shared" si="11"/>
        <v>303996.1638</v>
      </c>
      <c r="L1458" s="6">
        <f t="shared" si="12"/>
        <v>38.15025844</v>
      </c>
      <c r="M1458" s="8">
        <f t="shared" si="3"/>
        <v>13517.72437</v>
      </c>
      <c r="N1458" s="29">
        <f t="shared" si="14"/>
        <v>18.34918799</v>
      </c>
      <c r="O1458" s="9"/>
      <c r="P1458" s="10">
        <f t="shared" si="15"/>
        <v>21.63954502</v>
      </c>
      <c r="Q1458" s="10"/>
      <c r="R1458" s="31">
        <f t="shared" si="16"/>
        <v>0.01855350631</v>
      </c>
      <c r="S1458" s="7">
        <f t="shared" si="4"/>
        <v>1.013980919</v>
      </c>
      <c r="T1458" s="7">
        <f t="shared" si="13"/>
        <v>19.37274495</v>
      </c>
      <c r="U1458" s="13">
        <f t="shared" si="5"/>
        <v>0.1019140252</v>
      </c>
      <c r="V1458" s="13">
        <f t="shared" si="6"/>
        <v>0.05896294986</v>
      </c>
      <c r="W1458" s="13">
        <f t="shared" si="7"/>
        <v>0.04295107529</v>
      </c>
      <c r="X1458" s="13">
        <f t="shared" si="8"/>
        <v>-0.001641154505</v>
      </c>
      <c r="Y1458" s="14"/>
      <c r="Z1458" s="30"/>
      <c r="AA1458" s="30"/>
    </row>
    <row r="1459" ht="12.75" customHeight="1">
      <c r="A1459" s="4">
        <v>1991.11</v>
      </c>
      <c r="B1459" s="5">
        <v>385.92</v>
      </c>
      <c r="C1459" s="6">
        <v>12.2267</v>
      </c>
      <c r="D1459" s="6">
        <f t="shared" si="9"/>
        <v>11.2667</v>
      </c>
      <c r="E1459" s="5">
        <v>16.5867</v>
      </c>
      <c r="F1459" s="5">
        <v>137.8</v>
      </c>
      <c r="G1459" s="6">
        <f t="shared" si="10"/>
        <v>1991.875</v>
      </c>
      <c r="H1459" s="7">
        <v>7.42</v>
      </c>
      <c r="I1459" s="6">
        <f t="shared" si="1"/>
        <v>853.336894</v>
      </c>
      <c r="J1459" s="6">
        <f t="shared" si="2"/>
        <v>27.03538091</v>
      </c>
      <c r="K1459" s="8">
        <f t="shared" si="11"/>
        <v>303159.8772</v>
      </c>
      <c r="L1459" s="6">
        <f t="shared" si="12"/>
        <v>36.6761066</v>
      </c>
      <c r="M1459" s="8">
        <f t="shared" si="3"/>
        <v>13029.70029</v>
      </c>
      <c r="N1459" s="29">
        <f t="shared" si="14"/>
        <v>18.28886817</v>
      </c>
      <c r="O1459" s="9"/>
      <c r="P1459" s="10">
        <f t="shared" si="15"/>
        <v>21.56029678</v>
      </c>
      <c r="Q1459" s="10"/>
      <c r="R1459" s="31">
        <f t="shared" si="16"/>
        <v>0.01980208495</v>
      </c>
      <c r="S1459" s="7">
        <f t="shared" si="4"/>
        <v>1.02963811</v>
      </c>
      <c r="T1459" s="7">
        <f t="shared" si="13"/>
        <v>19.58657314</v>
      </c>
      <c r="U1459" s="13">
        <f t="shared" si="5"/>
        <v>0.1078517204</v>
      </c>
      <c r="V1459" s="13">
        <f t="shared" si="6"/>
        <v>0.05771110847</v>
      </c>
      <c r="W1459" s="13">
        <f t="shared" si="7"/>
        <v>0.0501406119</v>
      </c>
      <c r="X1459" s="13">
        <f t="shared" si="8"/>
        <v>-0.005982843621</v>
      </c>
      <c r="Y1459" s="14"/>
      <c r="Z1459" s="30"/>
      <c r="AA1459" s="30"/>
    </row>
    <row r="1460" ht="12.75" customHeight="1">
      <c r="A1460" s="4">
        <v>1991.12</v>
      </c>
      <c r="B1460" s="5">
        <v>388.51</v>
      </c>
      <c r="C1460" s="6">
        <v>12.2</v>
      </c>
      <c r="D1460" s="6">
        <f t="shared" si="9"/>
        <v>14.79</v>
      </c>
      <c r="E1460" s="5">
        <v>15.97</v>
      </c>
      <c r="F1460" s="5">
        <v>137.9</v>
      </c>
      <c r="G1460" s="6">
        <f t="shared" si="10"/>
        <v>1991.958333</v>
      </c>
      <c r="H1460" s="7">
        <v>7.09</v>
      </c>
      <c r="I1460" s="6">
        <f t="shared" si="1"/>
        <v>858.4408774</v>
      </c>
      <c r="J1460" s="6">
        <f t="shared" si="2"/>
        <v>26.95678028</v>
      </c>
      <c r="K1460" s="8">
        <f t="shared" si="11"/>
        <v>305771.2032</v>
      </c>
      <c r="L1460" s="6">
        <f t="shared" si="12"/>
        <v>35.2868673</v>
      </c>
      <c r="M1460" s="8">
        <f t="shared" si="3"/>
        <v>12568.95863</v>
      </c>
      <c r="N1460" s="29">
        <f t="shared" si="14"/>
        <v>18.44165231</v>
      </c>
      <c r="O1460" s="9"/>
      <c r="P1460" s="10">
        <f t="shared" si="15"/>
        <v>21.73293467</v>
      </c>
      <c r="Q1460" s="10"/>
      <c r="R1460" s="31">
        <f t="shared" si="16"/>
        <v>0.02239228924</v>
      </c>
      <c r="S1460" s="7">
        <f t="shared" si="4"/>
        <v>1.010184116</v>
      </c>
      <c r="T1460" s="7">
        <f t="shared" si="13"/>
        <v>20.15245772</v>
      </c>
      <c r="U1460" s="13">
        <f t="shared" si="5"/>
        <v>0.1089524691</v>
      </c>
      <c r="V1460" s="13">
        <f t="shared" si="6"/>
        <v>0.05187505781</v>
      </c>
      <c r="W1460" s="13">
        <f t="shared" si="7"/>
        <v>0.05707741125</v>
      </c>
      <c r="X1460" s="13">
        <f t="shared" si="8"/>
        <v>-0.0002027707527</v>
      </c>
      <c r="Y1460" s="14"/>
      <c r="Z1460" s="30"/>
      <c r="AA1460" s="30"/>
    </row>
    <row r="1461" ht="12.75" customHeight="1">
      <c r="A1461" s="4">
        <v>1992.01</v>
      </c>
      <c r="B1461" s="5">
        <v>416.08</v>
      </c>
      <c r="C1461" s="6">
        <v>12.24</v>
      </c>
      <c r="D1461" s="6">
        <f t="shared" si="9"/>
        <v>39.81</v>
      </c>
      <c r="E1461" s="5">
        <v>16.0467</v>
      </c>
      <c r="F1461" s="5">
        <v>138.1</v>
      </c>
      <c r="G1461" s="6">
        <f t="shared" si="10"/>
        <v>1992.041667</v>
      </c>
      <c r="H1461" s="7">
        <v>7.03</v>
      </c>
      <c r="I1461" s="6">
        <f t="shared" si="1"/>
        <v>918.0273425</v>
      </c>
      <c r="J1461" s="6">
        <f t="shared" si="2"/>
        <v>27.00599566</v>
      </c>
      <c r="K1461" s="8">
        <f t="shared" si="11"/>
        <v>327797.1384</v>
      </c>
      <c r="L1461" s="6">
        <f t="shared" si="12"/>
        <v>35.40499269</v>
      </c>
      <c r="M1461" s="8">
        <f t="shared" si="3"/>
        <v>12641.94948</v>
      </c>
      <c r="N1461" s="29">
        <f t="shared" si="14"/>
        <v>19.77306821</v>
      </c>
      <c r="O1461" s="9"/>
      <c r="P1461" s="10">
        <f t="shared" si="15"/>
        <v>23.29132993</v>
      </c>
      <c r="Q1461" s="10"/>
      <c r="R1461" s="31">
        <f t="shared" si="16"/>
        <v>0.01916056976</v>
      </c>
      <c r="S1461" s="7">
        <f t="shared" si="4"/>
        <v>0.9840655019</v>
      </c>
      <c r="T1461" s="7">
        <f t="shared" si="13"/>
        <v>20.32821016</v>
      </c>
      <c r="U1461" s="13">
        <f t="shared" si="5"/>
        <v>0.1006883892</v>
      </c>
      <c r="V1461" s="13">
        <f t="shared" si="6"/>
        <v>0.05157638842</v>
      </c>
      <c r="W1461" s="13">
        <f t="shared" si="7"/>
        <v>0.04911200082</v>
      </c>
      <c r="X1461" s="13">
        <f t="shared" si="8"/>
        <v>0.003039629906</v>
      </c>
      <c r="Y1461" s="14"/>
      <c r="Z1461" s="30"/>
      <c r="AA1461" s="30"/>
    </row>
    <row r="1462" ht="12.75" customHeight="1">
      <c r="A1462" s="4">
        <v>1992.02</v>
      </c>
      <c r="B1462" s="5">
        <v>412.56</v>
      </c>
      <c r="C1462" s="6">
        <v>12.28</v>
      </c>
      <c r="D1462" s="6">
        <f t="shared" si="9"/>
        <v>8.76</v>
      </c>
      <c r="E1462" s="5">
        <v>16.1233</v>
      </c>
      <c r="F1462" s="5">
        <v>138.6</v>
      </c>
      <c r="G1462" s="6">
        <f t="shared" si="10"/>
        <v>1992.125</v>
      </c>
      <c r="H1462" s="7">
        <v>7.34</v>
      </c>
      <c r="I1462" s="6">
        <f t="shared" si="1"/>
        <v>906.9771429</v>
      </c>
      <c r="J1462" s="6">
        <f t="shared" si="2"/>
        <v>26.99650794</v>
      </c>
      <c r="K1462" s="8">
        <f t="shared" si="11"/>
        <v>324654.7748</v>
      </c>
      <c r="L1462" s="6">
        <f t="shared" si="12"/>
        <v>35.44566746</v>
      </c>
      <c r="M1462" s="8">
        <f t="shared" si="3"/>
        <v>12687.86681</v>
      </c>
      <c r="N1462" s="29">
        <f t="shared" si="14"/>
        <v>19.58298297</v>
      </c>
      <c r="O1462" s="9"/>
      <c r="P1462" s="10">
        <f t="shared" si="15"/>
        <v>23.05829883</v>
      </c>
      <c r="Q1462" s="10"/>
      <c r="R1462" s="31">
        <f t="shared" si="16"/>
        <v>0.01659694975</v>
      </c>
      <c r="S1462" s="7">
        <f t="shared" si="4"/>
        <v>0.9921791382</v>
      </c>
      <c r="T1462" s="7">
        <f t="shared" si="13"/>
        <v>19.93212478</v>
      </c>
      <c r="U1462" s="13">
        <f t="shared" si="5"/>
        <v>0.09756520999</v>
      </c>
      <c r="V1462" s="13">
        <f t="shared" si="6"/>
        <v>0.05473790522</v>
      </c>
      <c r="W1462" s="13">
        <f t="shared" si="7"/>
        <v>0.04282730476</v>
      </c>
      <c r="X1462" s="13">
        <f t="shared" si="8"/>
        <v>-0.001686201015</v>
      </c>
      <c r="Y1462" s="14"/>
      <c r="Z1462" s="30"/>
      <c r="AA1462" s="30"/>
    </row>
    <row r="1463" ht="12.75" customHeight="1">
      <c r="A1463" s="4">
        <v>1992.03</v>
      </c>
      <c r="B1463" s="5">
        <v>407.36</v>
      </c>
      <c r="C1463" s="6">
        <v>12.32</v>
      </c>
      <c r="D1463" s="6">
        <f t="shared" si="9"/>
        <v>7.12</v>
      </c>
      <c r="E1463" s="5">
        <v>16.19</v>
      </c>
      <c r="F1463" s="5">
        <v>139.3</v>
      </c>
      <c r="G1463" s="6">
        <f t="shared" si="10"/>
        <v>1992.208333</v>
      </c>
      <c r="H1463" s="7">
        <v>7.54</v>
      </c>
      <c r="I1463" s="6">
        <f t="shared" si="1"/>
        <v>891.0451687</v>
      </c>
      <c r="J1463" s="6">
        <f t="shared" si="2"/>
        <v>26.94834171</v>
      </c>
      <c r="K1463" s="8">
        <f t="shared" si="11"/>
        <v>319755.7365</v>
      </c>
      <c r="L1463" s="6">
        <f t="shared" si="12"/>
        <v>35.4134458</v>
      </c>
      <c r="M1463" s="8">
        <f t="shared" si="3"/>
        <v>12708.28106</v>
      </c>
      <c r="N1463" s="29">
        <f t="shared" si="14"/>
        <v>19.28356186</v>
      </c>
      <c r="O1463" s="9"/>
      <c r="P1463" s="10">
        <f t="shared" si="15"/>
        <v>22.69846526</v>
      </c>
      <c r="Q1463" s="10"/>
      <c r="R1463" s="31">
        <f t="shared" si="16"/>
        <v>0.01602331339</v>
      </c>
      <c r="S1463" s="7">
        <f t="shared" si="4"/>
        <v>1.010475556</v>
      </c>
      <c r="T1463" s="7">
        <f t="shared" si="13"/>
        <v>19.67686031</v>
      </c>
      <c r="U1463" s="13">
        <f t="shared" si="5"/>
        <v>0.1039346843</v>
      </c>
      <c r="V1463" s="13">
        <f t="shared" si="6"/>
        <v>0.05289930961</v>
      </c>
      <c r="W1463" s="13">
        <f t="shared" si="7"/>
        <v>0.05103537465</v>
      </c>
      <c r="X1463" s="13">
        <f t="shared" si="8"/>
        <v>-0.00006566780521</v>
      </c>
      <c r="Y1463" s="14"/>
      <c r="Z1463" s="30"/>
      <c r="AA1463" s="30"/>
    </row>
    <row r="1464" ht="12.75" customHeight="1">
      <c r="A1464" s="4">
        <v>1992.04</v>
      </c>
      <c r="B1464" s="5">
        <v>407.41</v>
      </c>
      <c r="C1464" s="6">
        <v>12.32</v>
      </c>
      <c r="D1464" s="6">
        <f t="shared" si="9"/>
        <v>12.37</v>
      </c>
      <c r="E1464" s="5">
        <v>16.4833</v>
      </c>
      <c r="F1464" s="5">
        <v>139.5</v>
      </c>
      <c r="G1464" s="6">
        <f t="shared" si="10"/>
        <v>1992.291667</v>
      </c>
      <c r="H1464" s="7">
        <v>7.48</v>
      </c>
      <c r="I1464" s="6">
        <f t="shared" si="1"/>
        <v>889.8768961</v>
      </c>
      <c r="J1464" s="6">
        <f t="shared" si="2"/>
        <v>26.90970609</v>
      </c>
      <c r="K1464" s="8">
        <f t="shared" si="11"/>
        <v>320141.2192</v>
      </c>
      <c r="L1464" s="6">
        <f t="shared" si="12"/>
        <v>36.00330832</v>
      </c>
      <c r="M1464" s="8">
        <f t="shared" si="3"/>
        <v>12952.51407</v>
      </c>
      <c r="N1464" s="29">
        <f t="shared" si="14"/>
        <v>19.30122951</v>
      </c>
      <c r="O1464" s="9"/>
      <c r="P1464" s="10">
        <f t="shared" si="15"/>
        <v>22.71268951</v>
      </c>
      <c r="Q1464" s="10"/>
      <c r="R1464" s="31">
        <f t="shared" si="16"/>
        <v>0.01628593469</v>
      </c>
      <c r="S1464" s="7">
        <f t="shared" si="4"/>
        <v>1.012546454</v>
      </c>
      <c r="T1464" s="7">
        <f t="shared" si="13"/>
        <v>19.85448029</v>
      </c>
      <c r="U1464" s="13">
        <f t="shared" si="5"/>
        <v>0.09924730087</v>
      </c>
      <c r="V1464" s="13">
        <f t="shared" si="6"/>
        <v>0.05239411937</v>
      </c>
      <c r="W1464" s="13">
        <f t="shared" si="7"/>
        <v>0.0468531815</v>
      </c>
      <c r="X1464" s="13">
        <f t="shared" si="8"/>
        <v>-0.0004284710408</v>
      </c>
      <c r="Y1464" s="14"/>
      <c r="Z1464" s="30"/>
      <c r="AA1464" s="30"/>
    </row>
    <row r="1465" ht="12.75" customHeight="1">
      <c r="A1465" s="4">
        <v>1992.05</v>
      </c>
      <c r="B1465" s="5">
        <v>414.81</v>
      </c>
      <c r="C1465" s="6">
        <v>12.32</v>
      </c>
      <c r="D1465" s="6">
        <f t="shared" si="9"/>
        <v>19.72</v>
      </c>
      <c r="E1465" s="5">
        <v>16.7667</v>
      </c>
      <c r="F1465" s="5">
        <v>139.7</v>
      </c>
      <c r="G1465" s="6">
        <f t="shared" si="10"/>
        <v>1992.375</v>
      </c>
      <c r="H1465" s="7">
        <v>7.39</v>
      </c>
      <c r="I1465" s="6">
        <f t="shared" si="1"/>
        <v>904.7430709</v>
      </c>
      <c r="J1465" s="6">
        <f t="shared" si="2"/>
        <v>26.8711811</v>
      </c>
      <c r="K1465" s="8">
        <f t="shared" si="11"/>
        <v>326295.0551</v>
      </c>
      <c r="L1465" s="6">
        <f t="shared" si="12"/>
        <v>36.56988898</v>
      </c>
      <c r="M1465" s="8">
        <f t="shared" si="3"/>
        <v>13188.9089</v>
      </c>
      <c r="N1465" s="29">
        <f t="shared" si="14"/>
        <v>19.6622798</v>
      </c>
      <c r="O1465" s="9"/>
      <c r="P1465" s="10">
        <f t="shared" si="15"/>
        <v>23.13034959</v>
      </c>
      <c r="Q1465" s="10"/>
      <c r="R1465" s="31">
        <f t="shared" si="16"/>
        <v>0.01540282217</v>
      </c>
      <c r="S1465" s="7">
        <f t="shared" si="4"/>
        <v>1.015329357</v>
      </c>
      <c r="T1465" s="7">
        <f t="shared" si="13"/>
        <v>20.07480253</v>
      </c>
      <c r="U1465" s="13">
        <f t="shared" si="5"/>
        <v>0.09402283708</v>
      </c>
      <c r="V1465" s="13">
        <f t="shared" si="6"/>
        <v>0.05209391798</v>
      </c>
      <c r="W1465" s="13">
        <f t="shared" si="7"/>
        <v>0.0419289191</v>
      </c>
      <c r="X1465" s="13">
        <f t="shared" si="8"/>
        <v>0.0006855863603</v>
      </c>
      <c r="Y1465" s="14"/>
      <c r="Z1465" s="30"/>
      <c r="AA1465" s="30"/>
    </row>
    <row r="1466" ht="12.75" customHeight="1">
      <c r="A1466" s="4">
        <v>1992.06</v>
      </c>
      <c r="B1466" s="5">
        <v>408.27</v>
      </c>
      <c r="C1466" s="6">
        <v>12.32</v>
      </c>
      <c r="D1466" s="6">
        <f t="shared" si="9"/>
        <v>5.78</v>
      </c>
      <c r="E1466" s="5">
        <v>17.05</v>
      </c>
      <c r="F1466" s="5">
        <v>140.2</v>
      </c>
      <c r="G1466" s="6">
        <f t="shared" si="10"/>
        <v>1992.458333</v>
      </c>
      <c r="H1466" s="7">
        <v>7.26</v>
      </c>
      <c r="I1466" s="6">
        <f t="shared" si="1"/>
        <v>887.3029173</v>
      </c>
      <c r="J1466" s="6">
        <f t="shared" si="2"/>
        <v>26.7753495</v>
      </c>
      <c r="K1466" s="8">
        <f t="shared" si="11"/>
        <v>320809.9835</v>
      </c>
      <c r="L1466" s="6">
        <f t="shared" si="12"/>
        <v>37.05517118</v>
      </c>
      <c r="M1466" s="8">
        <f t="shared" si="3"/>
        <v>13397.53158</v>
      </c>
      <c r="N1466" s="29">
        <f t="shared" si="14"/>
        <v>19.31536597</v>
      </c>
      <c r="O1466" s="9"/>
      <c r="P1466" s="10">
        <f t="shared" si="15"/>
        <v>22.7168059</v>
      </c>
      <c r="Q1466" s="10"/>
      <c r="R1466" s="31">
        <f t="shared" si="16"/>
        <v>0.01669500127</v>
      </c>
      <c r="S1466" s="7">
        <f t="shared" si="4"/>
        <v>1.03623245</v>
      </c>
      <c r="T1466" s="7">
        <f t="shared" si="13"/>
        <v>20.30984542</v>
      </c>
      <c r="U1466" s="13">
        <f t="shared" si="5"/>
        <v>0.08915116062</v>
      </c>
      <c r="V1466" s="13">
        <f t="shared" si="6"/>
        <v>0.05313286878</v>
      </c>
      <c r="W1466" s="13">
        <f t="shared" si="7"/>
        <v>0.03601829183</v>
      </c>
      <c r="X1466" s="13">
        <f t="shared" si="8"/>
        <v>-0.0009607773709</v>
      </c>
      <c r="Y1466" s="14"/>
      <c r="Z1466" s="30"/>
      <c r="AA1466" s="30"/>
    </row>
    <row r="1467" ht="12.75" customHeight="1">
      <c r="A1467" s="4">
        <v>1992.07</v>
      </c>
      <c r="B1467" s="5">
        <v>415.05</v>
      </c>
      <c r="C1467" s="6">
        <v>12.3433</v>
      </c>
      <c r="D1467" s="6">
        <f t="shared" si="9"/>
        <v>19.1233</v>
      </c>
      <c r="E1467" s="5">
        <v>17.38</v>
      </c>
      <c r="F1467" s="5">
        <v>140.5</v>
      </c>
      <c r="G1467" s="6">
        <f t="shared" si="10"/>
        <v>1992.541667</v>
      </c>
      <c r="H1467" s="7">
        <v>6.84</v>
      </c>
      <c r="I1467" s="6">
        <f t="shared" si="1"/>
        <v>900.1119929</v>
      </c>
      <c r="J1467" s="6">
        <f t="shared" si="2"/>
        <v>26.76870826</v>
      </c>
      <c r="K1467" s="8">
        <f t="shared" si="11"/>
        <v>326247.7188</v>
      </c>
      <c r="L1467" s="6">
        <f t="shared" si="12"/>
        <v>37.6917153</v>
      </c>
      <c r="M1467" s="8">
        <f t="shared" si="3"/>
        <v>13661.45128</v>
      </c>
      <c r="N1467" s="29">
        <f t="shared" si="14"/>
        <v>19.62074069</v>
      </c>
      <c r="O1467" s="9"/>
      <c r="P1467" s="10">
        <f t="shared" si="15"/>
        <v>23.07054366</v>
      </c>
      <c r="Q1467" s="10"/>
      <c r="R1467" s="31">
        <f t="shared" si="16"/>
        <v>0.01977761135</v>
      </c>
      <c r="S1467" s="7">
        <f t="shared" si="4"/>
        <v>1.023865842</v>
      </c>
      <c r="T1467" s="7">
        <f t="shared" si="13"/>
        <v>21.0007834</v>
      </c>
      <c r="U1467" s="13">
        <f t="shared" si="5"/>
        <v>0.07489565999</v>
      </c>
      <c r="V1467" s="13">
        <f t="shared" si="6"/>
        <v>0.05222903811</v>
      </c>
      <c r="W1467" s="13">
        <f t="shared" si="7"/>
        <v>0.02266662188</v>
      </c>
      <c r="X1467" s="13">
        <f t="shared" si="8"/>
        <v>0.001118385397</v>
      </c>
      <c r="Y1467" s="14"/>
      <c r="Z1467" s="30"/>
      <c r="AA1467" s="30"/>
    </row>
    <row r="1468" ht="12.75" customHeight="1">
      <c r="A1468" s="4">
        <v>1992.08</v>
      </c>
      <c r="B1468" s="5">
        <v>417.93</v>
      </c>
      <c r="C1468" s="6">
        <v>12.3667</v>
      </c>
      <c r="D1468" s="6">
        <f t="shared" si="9"/>
        <v>15.2467</v>
      </c>
      <c r="E1468" s="5">
        <v>17.71</v>
      </c>
      <c r="F1468" s="5">
        <v>140.9</v>
      </c>
      <c r="G1468" s="6">
        <f t="shared" si="10"/>
        <v>1992.625</v>
      </c>
      <c r="H1468" s="7">
        <v>6.59</v>
      </c>
      <c r="I1468" s="6">
        <f t="shared" si="1"/>
        <v>903.784748</v>
      </c>
      <c r="J1468" s="6">
        <f t="shared" si="2"/>
        <v>26.74331789</v>
      </c>
      <c r="K1468" s="8">
        <f t="shared" si="11"/>
        <v>328386.6825</v>
      </c>
      <c r="L1468" s="6">
        <f t="shared" si="12"/>
        <v>38.29834634</v>
      </c>
      <c r="M1468" s="8">
        <f t="shared" si="3"/>
        <v>13915.55559</v>
      </c>
      <c r="N1468" s="29">
        <f t="shared" si="14"/>
        <v>19.7221375</v>
      </c>
      <c r="O1468" s="9"/>
      <c r="P1468" s="10">
        <f t="shared" si="15"/>
        <v>23.18460066</v>
      </c>
      <c r="Q1468" s="10"/>
      <c r="R1468" s="31">
        <f t="shared" si="16"/>
        <v>0.02209791083</v>
      </c>
      <c r="S1468" s="7">
        <f t="shared" si="4"/>
        <v>1.017938198</v>
      </c>
      <c r="T1468" s="7">
        <f t="shared" si="13"/>
        <v>21.44094295</v>
      </c>
      <c r="U1468" s="13">
        <f t="shared" si="5"/>
        <v>0.07505211772</v>
      </c>
      <c r="V1468" s="13">
        <f t="shared" si="6"/>
        <v>0.05335495582</v>
      </c>
      <c r="W1468" s="13">
        <f t="shared" si="7"/>
        <v>0.02169716191</v>
      </c>
      <c r="X1468" s="13">
        <f t="shared" si="8"/>
        <v>0.001724189501</v>
      </c>
      <c r="Y1468" s="14"/>
      <c r="Z1468" s="30"/>
      <c r="AA1468" s="30"/>
    </row>
    <row r="1469" ht="12.75" customHeight="1">
      <c r="A1469" s="4">
        <v>1992.09</v>
      </c>
      <c r="B1469" s="5">
        <v>418.48</v>
      </c>
      <c r="C1469" s="6">
        <v>12.4</v>
      </c>
      <c r="D1469" s="6">
        <f t="shared" si="9"/>
        <v>12.95</v>
      </c>
      <c r="E1469" s="5">
        <v>18.04</v>
      </c>
      <c r="F1469" s="5">
        <v>141.3</v>
      </c>
      <c r="G1469" s="6">
        <f t="shared" si="10"/>
        <v>1992.708333</v>
      </c>
      <c r="H1469" s="7">
        <v>6.42</v>
      </c>
      <c r="I1469" s="6">
        <f t="shared" si="1"/>
        <v>902.4122859</v>
      </c>
      <c r="J1469" s="6">
        <f t="shared" si="2"/>
        <v>26.73941967</v>
      </c>
      <c r="K1469" s="8">
        <f t="shared" si="11"/>
        <v>328697.6424</v>
      </c>
      <c r="L1469" s="6">
        <f t="shared" si="12"/>
        <v>38.90154282</v>
      </c>
      <c r="M1469" s="8">
        <f t="shared" si="3"/>
        <v>14169.62691</v>
      </c>
      <c r="N1469" s="29">
        <f t="shared" si="14"/>
        <v>19.70876642</v>
      </c>
      <c r="O1469" s="9"/>
      <c r="P1469" s="10">
        <f t="shared" si="15"/>
        <v>23.16427417</v>
      </c>
      <c r="Q1469" s="10"/>
      <c r="R1469" s="31">
        <f t="shared" si="16"/>
        <v>0.02391424739</v>
      </c>
      <c r="S1469" s="7">
        <f t="shared" si="4"/>
        <v>0.9929972272</v>
      </c>
      <c r="T1469" s="7">
        <f t="shared" si="13"/>
        <v>21.76376983</v>
      </c>
      <c r="U1469" s="13">
        <f t="shared" si="5"/>
        <v>0.06954487764</v>
      </c>
      <c r="V1469" s="13">
        <f t="shared" si="6"/>
        <v>0.05529523871</v>
      </c>
      <c r="W1469" s="13">
        <f t="shared" si="7"/>
        <v>0.01424963893</v>
      </c>
      <c r="X1469" s="13">
        <f t="shared" si="8"/>
        <v>0.0004511770597</v>
      </c>
      <c r="Y1469" s="14"/>
      <c r="Z1469" s="30"/>
      <c r="AA1469" s="30"/>
    </row>
    <row r="1470" ht="12.75" customHeight="1">
      <c r="A1470" s="4">
        <v>1992.1</v>
      </c>
      <c r="B1470" s="5">
        <v>412.5</v>
      </c>
      <c r="C1470" s="6">
        <v>12.3867</v>
      </c>
      <c r="D1470" s="6">
        <f t="shared" si="9"/>
        <v>6.4067</v>
      </c>
      <c r="E1470" s="5">
        <v>18.39</v>
      </c>
      <c r="F1470" s="5">
        <v>141.8</v>
      </c>
      <c r="G1470" s="6">
        <f t="shared" si="10"/>
        <v>1992.791667</v>
      </c>
      <c r="H1470" s="7">
        <v>6.59</v>
      </c>
      <c r="I1470" s="6">
        <f t="shared" si="1"/>
        <v>886.3804654</v>
      </c>
      <c r="J1470" s="6">
        <f t="shared" si="2"/>
        <v>26.61655494</v>
      </c>
      <c r="K1470" s="8">
        <f t="shared" si="11"/>
        <v>323666.0675</v>
      </c>
      <c r="L1470" s="6">
        <f t="shared" si="12"/>
        <v>39.51645275</v>
      </c>
      <c r="M1470" s="8">
        <f t="shared" si="3"/>
        <v>14429.62177</v>
      </c>
      <c r="N1470" s="29">
        <f t="shared" si="14"/>
        <v>19.37027108</v>
      </c>
      <c r="O1470" s="9"/>
      <c r="P1470" s="10">
        <f t="shared" si="15"/>
        <v>22.76305202</v>
      </c>
      <c r="Q1470" s="10"/>
      <c r="R1470" s="31">
        <f t="shared" si="16"/>
        <v>0.0231499419</v>
      </c>
      <c r="S1470" s="7">
        <f t="shared" si="4"/>
        <v>0.98539669</v>
      </c>
      <c r="T1470" s="7">
        <f t="shared" si="13"/>
        <v>21.53515942</v>
      </c>
      <c r="U1470" s="13">
        <f t="shared" si="5"/>
        <v>0.06954636727</v>
      </c>
      <c r="V1470" s="13">
        <f t="shared" si="6"/>
        <v>0.05596947013</v>
      </c>
      <c r="W1470" s="13">
        <f t="shared" si="7"/>
        <v>0.01357689714</v>
      </c>
      <c r="X1470" s="13">
        <f t="shared" si="8"/>
        <v>0.0009010603126</v>
      </c>
      <c r="Y1470" s="14"/>
      <c r="Z1470" s="30"/>
      <c r="AA1470" s="30"/>
    </row>
    <row r="1471" ht="12.75" customHeight="1">
      <c r="A1471" s="4">
        <v>1992.11</v>
      </c>
      <c r="B1471" s="5">
        <v>422.84</v>
      </c>
      <c r="C1471" s="6">
        <v>12.3833</v>
      </c>
      <c r="D1471" s="6">
        <f t="shared" si="9"/>
        <v>22.7233</v>
      </c>
      <c r="E1471" s="5">
        <v>18.74</v>
      </c>
      <c r="F1471" s="5">
        <v>142.0</v>
      </c>
      <c r="G1471" s="6">
        <f t="shared" si="10"/>
        <v>1992.875</v>
      </c>
      <c r="H1471" s="7">
        <v>6.87</v>
      </c>
      <c r="I1471" s="6">
        <f t="shared" si="1"/>
        <v>907.3193521</v>
      </c>
      <c r="J1471" s="6">
        <f t="shared" si="2"/>
        <v>26.5717712</v>
      </c>
      <c r="K1471" s="8">
        <f t="shared" si="11"/>
        <v>332120.5696</v>
      </c>
      <c r="L1471" s="6">
        <f t="shared" si="12"/>
        <v>40.2118169</v>
      </c>
      <c r="M1471" s="8">
        <f t="shared" si="3"/>
        <v>14719.37251</v>
      </c>
      <c r="N1471" s="29">
        <f t="shared" si="14"/>
        <v>19.83365604</v>
      </c>
      <c r="O1471" s="9"/>
      <c r="P1471" s="10">
        <f t="shared" si="15"/>
        <v>23.30333155</v>
      </c>
      <c r="Q1471" s="10"/>
      <c r="R1471" s="31">
        <f t="shared" si="16"/>
        <v>0.01950157028</v>
      </c>
      <c r="S1471" s="7">
        <f t="shared" si="4"/>
        <v>1.012933582</v>
      </c>
      <c r="T1471" s="7">
        <f t="shared" si="13"/>
        <v>21.19078653</v>
      </c>
      <c r="U1471" s="13">
        <f t="shared" si="5"/>
        <v>0.0736587145</v>
      </c>
      <c r="V1471" s="13">
        <f t="shared" si="6"/>
        <v>0.05706993984</v>
      </c>
      <c r="W1471" s="13">
        <f t="shared" si="7"/>
        <v>0.01658877465</v>
      </c>
      <c r="X1471" s="13">
        <f t="shared" si="8"/>
        <v>-0.0007852361881</v>
      </c>
      <c r="Y1471" s="14"/>
      <c r="Z1471" s="30"/>
      <c r="AA1471" s="30"/>
    </row>
    <row r="1472" ht="12.75" customHeight="1">
      <c r="A1472" s="4">
        <v>1992.12</v>
      </c>
      <c r="B1472" s="5">
        <v>435.64</v>
      </c>
      <c r="C1472" s="6">
        <v>12.39</v>
      </c>
      <c r="D1472" s="6">
        <f t="shared" si="9"/>
        <v>25.19</v>
      </c>
      <c r="E1472" s="5">
        <v>19.09</v>
      </c>
      <c r="F1472" s="5">
        <v>141.9</v>
      </c>
      <c r="G1472" s="6">
        <f t="shared" si="10"/>
        <v>1992.958333</v>
      </c>
      <c r="H1472" s="7">
        <v>6.77</v>
      </c>
      <c r="I1472" s="6">
        <f t="shared" si="1"/>
        <v>935.444031</v>
      </c>
      <c r="J1472" s="6">
        <f t="shared" si="2"/>
        <v>26.60488372</v>
      </c>
      <c r="K1472" s="8">
        <f t="shared" si="11"/>
        <v>343227.045</v>
      </c>
      <c r="L1472" s="6">
        <f t="shared" si="12"/>
        <v>40.99170543</v>
      </c>
      <c r="M1472" s="8">
        <f t="shared" si="3"/>
        <v>15040.41018</v>
      </c>
      <c r="N1472" s="29">
        <f t="shared" si="14"/>
        <v>20.44860672</v>
      </c>
      <c r="O1472" s="9"/>
      <c r="P1472" s="10">
        <f t="shared" si="15"/>
        <v>24.02018632</v>
      </c>
      <c r="Q1472" s="10"/>
      <c r="R1472" s="31">
        <f t="shared" si="16"/>
        <v>0.01933671177</v>
      </c>
      <c r="S1472" s="7">
        <f t="shared" si="4"/>
        <v>1.017988956</v>
      </c>
      <c r="T1472" s="7">
        <f t="shared" si="13"/>
        <v>21.47998605</v>
      </c>
      <c r="U1472" s="13">
        <f t="shared" si="5"/>
        <v>0.06925700016</v>
      </c>
      <c r="V1472" s="13">
        <f t="shared" si="6"/>
        <v>0.05639878731</v>
      </c>
      <c r="W1472" s="13">
        <f t="shared" si="7"/>
        <v>0.01285821285</v>
      </c>
      <c r="X1472" s="13">
        <f t="shared" si="8"/>
        <v>-0.001609045465</v>
      </c>
      <c r="Y1472" s="14"/>
      <c r="Z1472" s="30"/>
      <c r="AA1472" s="30"/>
    </row>
    <row r="1473" ht="12.75" customHeight="1">
      <c r="A1473" s="4">
        <v>1993.01</v>
      </c>
      <c r="B1473" s="5">
        <v>435.23</v>
      </c>
      <c r="C1473" s="6">
        <v>12.4133</v>
      </c>
      <c r="D1473" s="6">
        <f t="shared" si="9"/>
        <v>12.0033</v>
      </c>
      <c r="E1473" s="5">
        <v>19.34</v>
      </c>
      <c r="F1473" s="5">
        <v>142.6</v>
      </c>
      <c r="G1473" s="6">
        <f t="shared" si="10"/>
        <v>1993.041667</v>
      </c>
      <c r="H1473" s="7">
        <v>6.6</v>
      </c>
      <c r="I1473" s="6">
        <f t="shared" si="1"/>
        <v>929.9760238</v>
      </c>
      <c r="J1473" s="6">
        <f t="shared" si="2"/>
        <v>26.5240709</v>
      </c>
      <c r="K1473" s="8">
        <f t="shared" si="11"/>
        <v>342031.7627</v>
      </c>
      <c r="L1473" s="6">
        <f t="shared" si="12"/>
        <v>41.32467041</v>
      </c>
      <c r="M1473" s="8">
        <f t="shared" si="3"/>
        <v>15198.61749</v>
      </c>
      <c r="N1473" s="29">
        <f t="shared" si="14"/>
        <v>20.3234108</v>
      </c>
      <c r="O1473" s="9"/>
      <c r="P1473" s="10">
        <f t="shared" si="15"/>
        <v>23.86795022</v>
      </c>
      <c r="Q1473" s="10"/>
      <c r="R1473" s="31">
        <f t="shared" si="16"/>
        <v>0.0216363496</v>
      </c>
      <c r="S1473" s="7">
        <f t="shared" si="4"/>
        <v>1.030571401</v>
      </c>
      <c r="T1473" s="7">
        <f t="shared" si="13"/>
        <v>21.75905006</v>
      </c>
      <c r="U1473" s="13">
        <f t="shared" si="5"/>
        <v>0.06892055442</v>
      </c>
      <c r="V1473" s="13">
        <f t="shared" si="6"/>
        <v>0.05475260965</v>
      </c>
      <c r="W1473" s="13">
        <f t="shared" si="7"/>
        <v>0.01416794477</v>
      </c>
      <c r="X1473" s="13">
        <f t="shared" si="8"/>
        <v>-0.001452999817</v>
      </c>
      <c r="Y1473" s="14"/>
      <c r="Z1473" s="30"/>
      <c r="AA1473" s="30"/>
    </row>
    <row r="1474" ht="12.75" customHeight="1">
      <c r="A1474" s="4">
        <v>1993.02</v>
      </c>
      <c r="B1474" s="5">
        <v>441.7</v>
      </c>
      <c r="C1474" s="6">
        <v>12.4467</v>
      </c>
      <c r="D1474" s="6">
        <f t="shared" si="9"/>
        <v>18.9167</v>
      </c>
      <c r="E1474" s="5">
        <v>19.59</v>
      </c>
      <c r="F1474" s="5">
        <v>143.1</v>
      </c>
      <c r="G1474" s="6">
        <f t="shared" si="10"/>
        <v>1993.125</v>
      </c>
      <c r="H1474" s="7">
        <v>6.26</v>
      </c>
      <c r="I1474" s="6">
        <f t="shared" si="1"/>
        <v>940.5030748</v>
      </c>
      <c r="J1474" s="6">
        <f t="shared" si="2"/>
        <v>26.50251216</v>
      </c>
      <c r="K1474" s="8">
        <f t="shared" si="11"/>
        <v>346715.7303</v>
      </c>
      <c r="L1474" s="6">
        <f t="shared" si="12"/>
        <v>41.71259958</v>
      </c>
      <c r="M1474" s="8">
        <f t="shared" si="3"/>
        <v>15377.31754</v>
      </c>
      <c r="N1474" s="29">
        <f t="shared" si="14"/>
        <v>20.54533679</v>
      </c>
      <c r="O1474" s="9"/>
      <c r="P1474" s="10">
        <f t="shared" si="15"/>
        <v>24.12291961</v>
      </c>
      <c r="Q1474" s="10"/>
      <c r="R1474" s="31">
        <f t="shared" si="16"/>
        <v>0.02476223242</v>
      </c>
      <c r="S1474" s="7">
        <f t="shared" si="4"/>
        <v>1.026124328</v>
      </c>
      <c r="T1474" s="7">
        <f t="shared" si="13"/>
        <v>22.34590301</v>
      </c>
      <c r="U1474" s="13">
        <f t="shared" si="5"/>
        <v>0.05960083599</v>
      </c>
      <c r="V1474" s="13">
        <f t="shared" si="6"/>
        <v>0.05278039537</v>
      </c>
      <c r="W1474" s="13">
        <f t="shared" si="7"/>
        <v>0.006820440618</v>
      </c>
      <c r="X1474" s="13">
        <f t="shared" si="8"/>
        <v>-0.00151609923</v>
      </c>
      <c r="Y1474" s="14"/>
      <c r="Z1474" s="30"/>
      <c r="AA1474" s="30"/>
    </row>
    <row r="1475" ht="12.75" customHeight="1">
      <c r="A1475" s="4">
        <v>1993.03</v>
      </c>
      <c r="B1475" s="5">
        <v>450.16</v>
      </c>
      <c r="C1475" s="6">
        <v>12.48</v>
      </c>
      <c r="D1475" s="6">
        <f t="shared" si="9"/>
        <v>20.94</v>
      </c>
      <c r="E1475" s="5">
        <v>19.84</v>
      </c>
      <c r="F1475" s="5">
        <v>143.6</v>
      </c>
      <c r="G1475" s="6">
        <f t="shared" si="10"/>
        <v>1993.208333</v>
      </c>
      <c r="H1475" s="7">
        <v>5.98</v>
      </c>
      <c r="I1475" s="6">
        <f t="shared" si="1"/>
        <v>955.1793315</v>
      </c>
      <c r="J1475" s="6">
        <f t="shared" si="2"/>
        <v>26.48089136</v>
      </c>
      <c r="K1475" s="8">
        <f t="shared" si="11"/>
        <v>352939.6343</v>
      </c>
      <c r="L1475" s="6">
        <f t="shared" si="12"/>
        <v>42.0978273</v>
      </c>
      <c r="M1475" s="8">
        <f t="shared" si="3"/>
        <v>15555.18559</v>
      </c>
      <c r="N1475" s="29">
        <f t="shared" si="14"/>
        <v>20.85520015</v>
      </c>
      <c r="O1475" s="9"/>
      <c r="P1475" s="10">
        <f t="shared" si="15"/>
        <v>24.4802507</v>
      </c>
      <c r="Q1475" s="10"/>
      <c r="R1475" s="31">
        <f t="shared" si="16"/>
        <v>0.02720141371</v>
      </c>
      <c r="S1475" s="7">
        <f t="shared" si="4"/>
        <v>1.005730371</v>
      </c>
      <c r="T1475" s="7">
        <f t="shared" si="13"/>
        <v>22.84983601</v>
      </c>
      <c r="U1475" s="13">
        <f t="shared" si="5"/>
        <v>0.05845894985</v>
      </c>
      <c r="V1475" s="13">
        <f t="shared" si="6"/>
        <v>0.05092133372</v>
      </c>
      <c r="W1475" s="13">
        <f t="shared" si="7"/>
        <v>0.007537616127</v>
      </c>
      <c r="X1475" s="13">
        <f t="shared" si="8"/>
        <v>-0.001485502649</v>
      </c>
      <c r="Y1475" s="14"/>
      <c r="Z1475" s="30"/>
      <c r="AA1475" s="30"/>
    </row>
    <row r="1476" ht="12.75" customHeight="1">
      <c r="A1476" s="4">
        <v>1993.04</v>
      </c>
      <c r="B1476" s="5">
        <v>443.08</v>
      </c>
      <c r="C1476" s="6">
        <v>12.4933</v>
      </c>
      <c r="D1476" s="6">
        <f t="shared" si="9"/>
        <v>5.4133</v>
      </c>
      <c r="E1476" s="5">
        <v>19.67</v>
      </c>
      <c r="F1476" s="5">
        <v>144.0</v>
      </c>
      <c r="G1476" s="6">
        <f t="shared" si="10"/>
        <v>1993.291667</v>
      </c>
      <c r="H1476" s="7">
        <v>5.97</v>
      </c>
      <c r="I1476" s="6">
        <f t="shared" si="1"/>
        <v>937.5449722</v>
      </c>
      <c r="J1476" s="6">
        <f t="shared" si="2"/>
        <v>26.43547576</v>
      </c>
      <c r="K1476" s="8">
        <f t="shared" si="11"/>
        <v>347237.7168</v>
      </c>
      <c r="L1476" s="6">
        <f t="shared" si="12"/>
        <v>41.62117361</v>
      </c>
      <c r="M1476" s="8">
        <f t="shared" si="3"/>
        <v>15415.19791</v>
      </c>
      <c r="N1476" s="29">
        <f t="shared" si="14"/>
        <v>20.45736202</v>
      </c>
      <c r="O1476" s="9"/>
      <c r="P1476" s="10">
        <f t="shared" si="15"/>
        <v>24.0079883</v>
      </c>
      <c r="Q1476" s="10"/>
      <c r="R1476" s="31">
        <f t="shared" si="16"/>
        <v>0.02778273054</v>
      </c>
      <c r="S1476" s="7">
        <f t="shared" si="4"/>
        <v>0.9997621443</v>
      </c>
      <c r="T1476" s="7">
        <f t="shared" si="13"/>
        <v>22.91693857</v>
      </c>
      <c r="U1476" s="13">
        <f t="shared" si="5"/>
        <v>0.06589082041</v>
      </c>
      <c r="V1476" s="13">
        <f t="shared" si="6"/>
        <v>0.04988033258</v>
      </c>
      <c r="W1476" s="13">
        <f t="shared" si="7"/>
        <v>0.01601048784</v>
      </c>
      <c r="X1476" s="13">
        <f t="shared" si="8"/>
        <v>0.003550369222</v>
      </c>
      <c r="Y1476" s="14"/>
      <c r="Z1476" s="30"/>
      <c r="AA1476" s="30"/>
    </row>
    <row r="1477" ht="12.75" customHeight="1">
      <c r="A1477" s="4">
        <v>1993.05</v>
      </c>
      <c r="B1477" s="5">
        <v>445.25</v>
      </c>
      <c r="C1477" s="6">
        <v>12.5067</v>
      </c>
      <c r="D1477" s="6">
        <f t="shared" si="9"/>
        <v>14.6767</v>
      </c>
      <c r="E1477" s="5">
        <v>19.5</v>
      </c>
      <c r="F1477" s="5">
        <v>144.2</v>
      </c>
      <c r="G1477" s="6">
        <f t="shared" si="10"/>
        <v>1993.375</v>
      </c>
      <c r="H1477" s="7">
        <v>6.04</v>
      </c>
      <c r="I1477" s="6">
        <f t="shared" si="1"/>
        <v>940.8299237</v>
      </c>
      <c r="J1477" s="6">
        <f t="shared" si="2"/>
        <v>26.42712545</v>
      </c>
      <c r="K1477" s="8">
        <f t="shared" si="11"/>
        <v>349270.0107</v>
      </c>
      <c r="L1477" s="6">
        <f t="shared" si="12"/>
        <v>41.20423024</v>
      </c>
      <c r="M1477" s="8">
        <f t="shared" si="3"/>
        <v>15296.49682</v>
      </c>
      <c r="N1477" s="29">
        <f t="shared" si="14"/>
        <v>20.51760563</v>
      </c>
      <c r="O1477" s="9"/>
      <c r="P1477" s="10">
        <f t="shared" si="15"/>
        <v>24.07385603</v>
      </c>
      <c r="Q1477" s="10"/>
      <c r="R1477" s="31">
        <f t="shared" si="16"/>
        <v>0.02645337355</v>
      </c>
      <c r="S1477" s="7">
        <f t="shared" si="4"/>
        <v>1.011012321</v>
      </c>
      <c r="T1477" s="7">
        <f t="shared" si="13"/>
        <v>22.87971027</v>
      </c>
      <c r="U1477" s="13">
        <f t="shared" si="5"/>
        <v>0.07097179716</v>
      </c>
      <c r="V1477" s="13">
        <f t="shared" si="6"/>
        <v>0.05392618769</v>
      </c>
      <c r="W1477" s="13">
        <f t="shared" si="7"/>
        <v>0.01704560947</v>
      </c>
      <c r="X1477" s="13">
        <f t="shared" si="8"/>
        <v>0.001201029057</v>
      </c>
      <c r="Y1477" s="14"/>
      <c r="Z1477" s="30"/>
      <c r="AA1477" s="30"/>
    </row>
    <row r="1478" ht="12.75" customHeight="1">
      <c r="A1478" s="4">
        <v>1993.06</v>
      </c>
      <c r="B1478" s="5">
        <v>448.06</v>
      </c>
      <c r="C1478" s="6">
        <v>12.52</v>
      </c>
      <c r="D1478" s="6">
        <f t="shared" si="9"/>
        <v>15.33</v>
      </c>
      <c r="E1478" s="5">
        <v>19.33</v>
      </c>
      <c r="F1478" s="5">
        <v>144.4</v>
      </c>
      <c r="G1478" s="6">
        <f t="shared" si="10"/>
        <v>1993.458333</v>
      </c>
      <c r="H1478" s="7">
        <v>5.96</v>
      </c>
      <c r="I1478" s="6">
        <f t="shared" si="1"/>
        <v>945.4562465</v>
      </c>
      <c r="J1478" s="6">
        <f t="shared" si="2"/>
        <v>26.41858726</v>
      </c>
      <c r="K1478" s="8">
        <f t="shared" si="11"/>
        <v>351804.7631</v>
      </c>
      <c r="L1478" s="6">
        <f t="shared" si="12"/>
        <v>40.78844183</v>
      </c>
      <c r="M1478" s="8">
        <f t="shared" si="3"/>
        <v>15177.4005</v>
      </c>
      <c r="N1478" s="29">
        <f t="shared" si="14"/>
        <v>20.60835701</v>
      </c>
      <c r="O1478" s="9"/>
      <c r="P1478" s="10">
        <f t="shared" si="15"/>
        <v>24.17576111</v>
      </c>
      <c r="Q1478" s="10"/>
      <c r="R1478" s="31">
        <f t="shared" si="16"/>
        <v>0.02686917162</v>
      </c>
      <c r="S1478" s="7">
        <f t="shared" si="4"/>
        <v>1.016253188</v>
      </c>
      <c r="T1478" s="7">
        <f t="shared" si="13"/>
        <v>23.09963065</v>
      </c>
      <c r="U1478" s="13">
        <f t="shared" si="5"/>
        <v>0.07603362047</v>
      </c>
      <c r="V1478" s="13">
        <f t="shared" si="6"/>
        <v>0.05522328923</v>
      </c>
      <c r="W1478" s="13">
        <f t="shared" si="7"/>
        <v>0.02081033124</v>
      </c>
      <c r="X1478" s="13">
        <f t="shared" si="8"/>
        <v>-0.006761963512</v>
      </c>
      <c r="Y1478" s="14"/>
      <c r="Z1478" s="30"/>
      <c r="AA1478" s="30"/>
    </row>
    <row r="1479" ht="12.75" customHeight="1">
      <c r="A1479" s="4">
        <v>1993.07</v>
      </c>
      <c r="B1479" s="5">
        <v>447.29</v>
      </c>
      <c r="C1479" s="6">
        <v>12.52</v>
      </c>
      <c r="D1479" s="6">
        <f t="shared" si="9"/>
        <v>11.75</v>
      </c>
      <c r="E1479" s="5">
        <v>19.69</v>
      </c>
      <c r="F1479" s="5">
        <v>144.4</v>
      </c>
      <c r="G1479" s="6">
        <f t="shared" si="10"/>
        <v>1993.541667</v>
      </c>
      <c r="H1479" s="7">
        <v>5.81</v>
      </c>
      <c r="I1479" s="6">
        <f t="shared" si="1"/>
        <v>943.8314612</v>
      </c>
      <c r="J1479" s="6">
        <f t="shared" si="2"/>
        <v>26.41858726</v>
      </c>
      <c r="K1479" s="8">
        <f t="shared" si="11"/>
        <v>352019.3771</v>
      </c>
      <c r="L1479" s="6">
        <f t="shared" si="12"/>
        <v>41.54808172</v>
      </c>
      <c r="M1479" s="8">
        <f t="shared" si="3"/>
        <v>15496.12452</v>
      </c>
      <c r="N1479" s="29">
        <f t="shared" si="14"/>
        <v>20.56459641</v>
      </c>
      <c r="O1479" s="9"/>
      <c r="P1479" s="10">
        <f t="shared" si="15"/>
        <v>24.12042425</v>
      </c>
      <c r="Q1479" s="10"/>
      <c r="R1479" s="31">
        <f t="shared" si="16"/>
        <v>0.02805608428</v>
      </c>
      <c r="S1479" s="7">
        <f t="shared" si="4"/>
        <v>1.014680853</v>
      </c>
      <c r="T1479" s="7">
        <f t="shared" si="13"/>
        <v>23.47507329</v>
      </c>
      <c r="U1479" s="13">
        <f t="shared" si="5"/>
        <v>0.07649157785</v>
      </c>
      <c r="V1479" s="13">
        <f t="shared" si="6"/>
        <v>0.04797386748</v>
      </c>
      <c r="W1479" s="13">
        <f t="shared" si="7"/>
        <v>0.02851771036</v>
      </c>
      <c r="X1479" s="13">
        <f t="shared" si="8"/>
        <v>-0.00493661711</v>
      </c>
      <c r="Y1479" s="14"/>
      <c r="Z1479" s="30"/>
      <c r="AA1479" s="30"/>
    </row>
    <row r="1480" ht="12.75" customHeight="1">
      <c r="A1480" s="4">
        <v>1993.08</v>
      </c>
      <c r="B1480" s="5">
        <v>454.13</v>
      </c>
      <c r="C1480" s="6">
        <v>12.52</v>
      </c>
      <c r="D1480" s="6">
        <f t="shared" si="9"/>
        <v>19.36</v>
      </c>
      <c r="E1480" s="5">
        <v>20.05</v>
      </c>
      <c r="F1480" s="5">
        <v>144.8</v>
      </c>
      <c r="G1480" s="6">
        <f t="shared" si="10"/>
        <v>1993.625</v>
      </c>
      <c r="H1480" s="7">
        <v>5.68</v>
      </c>
      <c r="I1480" s="6">
        <f t="shared" si="1"/>
        <v>955.6174793</v>
      </c>
      <c r="J1480" s="6">
        <f t="shared" si="2"/>
        <v>26.34560773</v>
      </c>
      <c r="K1480" s="8">
        <f t="shared" si="11"/>
        <v>357234.0303</v>
      </c>
      <c r="L1480" s="6">
        <f t="shared" si="12"/>
        <v>42.19084945</v>
      </c>
      <c r="M1480" s="8">
        <f t="shared" si="3"/>
        <v>15772.00869</v>
      </c>
      <c r="N1480" s="29">
        <f t="shared" si="14"/>
        <v>20.81222755</v>
      </c>
      <c r="O1480" s="9"/>
      <c r="P1480" s="10">
        <f t="shared" si="15"/>
        <v>24.40515364</v>
      </c>
      <c r="Q1480" s="10"/>
      <c r="R1480" s="31">
        <f t="shared" si="16"/>
        <v>0.02875340391</v>
      </c>
      <c r="S1480" s="7">
        <f t="shared" si="4"/>
        <v>1.029306519</v>
      </c>
      <c r="T1480" s="7">
        <f t="shared" si="13"/>
        <v>23.75390708</v>
      </c>
      <c r="U1480" s="13">
        <f t="shared" si="5"/>
        <v>0.07432388633</v>
      </c>
      <c r="V1480" s="13">
        <f t="shared" si="6"/>
        <v>0.04269271261</v>
      </c>
      <c r="W1480" s="13">
        <f t="shared" si="7"/>
        <v>0.03163117371</v>
      </c>
      <c r="X1480" s="13">
        <f t="shared" si="8"/>
        <v>-0.001080401792</v>
      </c>
      <c r="Y1480" s="14"/>
      <c r="Z1480" s="30"/>
      <c r="AA1480" s="30"/>
    </row>
    <row r="1481" ht="12.75" customHeight="1">
      <c r="A1481" s="4">
        <v>1993.09</v>
      </c>
      <c r="B1481" s="5">
        <v>459.24</v>
      </c>
      <c r="C1481" s="6">
        <v>12.52</v>
      </c>
      <c r="D1481" s="6">
        <f t="shared" si="9"/>
        <v>17.63</v>
      </c>
      <c r="E1481" s="5">
        <v>20.41</v>
      </c>
      <c r="F1481" s="5">
        <v>145.1</v>
      </c>
      <c r="G1481" s="6">
        <f t="shared" si="10"/>
        <v>1993.708333</v>
      </c>
      <c r="H1481" s="7">
        <v>5.36</v>
      </c>
      <c r="I1481" s="6">
        <f t="shared" si="1"/>
        <v>964.3723501</v>
      </c>
      <c r="J1481" s="6">
        <f t="shared" si="2"/>
        <v>26.29113715</v>
      </c>
      <c r="K1481" s="8">
        <f t="shared" si="11"/>
        <v>361325.8473</v>
      </c>
      <c r="L1481" s="6">
        <f t="shared" si="12"/>
        <v>42.85959338</v>
      </c>
      <c r="M1481" s="8">
        <f t="shared" si="3"/>
        <v>16058.40202</v>
      </c>
      <c r="N1481" s="29">
        <f t="shared" si="14"/>
        <v>20.99350101</v>
      </c>
      <c r="O1481" s="9"/>
      <c r="P1481" s="10">
        <f t="shared" si="15"/>
        <v>24.61059894</v>
      </c>
      <c r="Q1481" s="10"/>
      <c r="R1481" s="31">
        <f t="shared" si="16"/>
        <v>0.03123686063</v>
      </c>
      <c r="S1481" s="7">
        <f t="shared" si="4"/>
        <v>1.006773546</v>
      </c>
      <c r="T1481" s="7">
        <f t="shared" si="13"/>
        <v>24.39949998</v>
      </c>
      <c r="U1481" s="13">
        <f t="shared" si="5"/>
        <v>0.07609796347</v>
      </c>
      <c r="V1481" s="13">
        <f t="shared" si="6"/>
        <v>0.04144377535</v>
      </c>
      <c r="W1481" s="13">
        <f t="shared" si="7"/>
        <v>0.03465418812</v>
      </c>
      <c r="X1481" s="13">
        <f t="shared" si="8"/>
        <v>-0.0004806219215</v>
      </c>
      <c r="Y1481" s="14"/>
      <c r="Z1481" s="30"/>
      <c r="AA1481" s="30"/>
    </row>
    <row r="1482" ht="12.75" customHeight="1">
      <c r="A1482" s="4">
        <v>1993.1</v>
      </c>
      <c r="B1482" s="5">
        <v>463.9</v>
      </c>
      <c r="C1482" s="6">
        <v>12.54</v>
      </c>
      <c r="D1482" s="6">
        <f t="shared" si="9"/>
        <v>17.2</v>
      </c>
      <c r="E1482" s="5">
        <v>20.9</v>
      </c>
      <c r="F1482" s="5">
        <v>145.7</v>
      </c>
      <c r="G1482" s="6">
        <f t="shared" si="10"/>
        <v>1993.791667</v>
      </c>
      <c r="H1482" s="7">
        <v>5.33</v>
      </c>
      <c r="I1482" s="6">
        <f t="shared" si="1"/>
        <v>970.1463967</v>
      </c>
      <c r="J1482" s="6">
        <f t="shared" si="2"/>
        <v>26.22469458</v>
      </c>
      <c r="K1482" s="8">
        <f t="shared" si="11"/>
        <v>364308.0467</v>
      </c>
      <c r="L1482" s="6">
        <f t="shared" si="12"/>
        <v>43.7078243</v>
      </c>
      <c r="M1482" s="8">
        <f t="shared" si="3"/>
        <v>16413.10234</v>
      </c>
      <c r="N1482" s="29">
        <f t="shared" si="14"/>
        <v>21.10917825</v>
      </c>
      <c r="O1482" s="9"/>
      <c r="P1482" s="10">
        <f t="shared" si="15"/>
        <v>24.73788934</v>
      </c>
      <c r="Q1482" s="10"/>
      <c r="R1482" s="31">
        <f t="shared" si="16"/>
        <v>0.03139530553</v>
      </c>
      <c r="S1482" s="7">
        <f t="shared" si="4"/>
        <v>0.9749773691</v>
      </c>
      <c r="T1482" s="7">
        <f t="shared" si="13"/>
        <v>24.46361214</v>
      </c>
      <c r="U1482" s="13">
        <f t="shared" si="5"/>
        <v>0.07749323938</v>
      </c>
      <c r="V1482" s="13">
        <f t="shared" si="6"/>
        <v>0.04148540018</v>
      </c>
      <c r="W1482" s="13">
        <f t="shared" si="7"/>
        <v>0.0360078392</v>
      </c>
      <c r="X1482" s="13">
        <f t="shared" si="8"/>
        <v>0.002814554647</v>
      </c>
      <c r="Y1482" s="14"/>
      <c r="Z1482" s="30"/>
      <c r="AA1482" s="30"/>
    </row>
    <row r="1483" ht="12.75" customHeight="1">
      <c r="A1483" s="4">
        <v>1993.11</v>
      </c>
      <c r="B1483" s="5">
        <v>462.89</v>
      </c>
      <c r="C1483" s="6">
        <v>12.56</v>
      </c>
      <c r="D1483" s="6">
        <f t="shared" si="9"/>
        <v>11.55</v>
      </c>
      <c r="E1483" s="5">
        <v>21.39</v>
      </c>
      <c r="F1483" s="5">
        <v>145.8</v>
      </c>
      <c r="G1483" s="6">
        <f t="shared" si="10"/>
        <v>1993.875</v>
      </c>
      <c r="H1483" s="7">
        <v>5.72</v>
      </c>
      <c r="I1483" s="6">
        <f t="shared" si="1"/>
        <v>967.3702538</v>
      </c>
      <c r="J1483" s="6">
        <f t="shared" si="2"/>
        <v>26.2485048</v>
      </c>
      <c r="K1483" s="8">
        <f t="shared" si="11"/>
        <v>364086.9535</v>
      </c>
      <c r="L1483" s="6">
        <f t="shared" si="12"/>
        <v>44.70187243</v>
      </c>
      <c r="M1483" s="8">
        <f t="shared" si="3"/>
        <v>16824.34258</v>
      </c>
      <c r="N1483" s="29">
        <f t="shared" si="14"/>
        <v>21.03790119</v>
      </c>
      <c r="O1483" s="9"/>
      <c r="P1483" s="10">
        <f t="shared" si="15"/>
        <v>24.64540764</v>
      </c>
      <c r="Q1483" s="10"/>
      <c r="R1483" s="31">
        <f t="shared" si="16"/>
        <v>0.02752177862</v>
      </c>
      <c r="S1483" s="7">
        <f t="shared" si="4"/>
        <v>1.000997704</v>
      </c>
      <c r="T1483" s="7">
        <f t="shared" si="13"/>
        <v>23.83510917</v>
      </c>
      <c r="U1483" s="13">
        <f t="shared" si="5"/>
        <v>0.07915037607</v>
      </c>
      <c r="V1483" s="13">
        <f t="shared" si="6"/>
        <v>0.04477109288</v>
      </c>
      <c r="W1483" s="13">
        <f t="shared" si="7"/>
        <v>0.03437928318</v>
      </c>
      <c r="X1483" s="13">
        <f t="shared" si="8"/>
        <v>0.0004991321261</v>
      </c>
      <c r="Y1483" s="14"/>
      <c r="Z1483" s="30"/>
      <c r="AA1483" s="30"/>
    </row>
    <row r="1484" ht="12.75" customHeight="1">
      <c r="A1484" s="4">
        <v>1993.12</v>
      </c>
      <c r="B1484" s="5">
        <v>465.95</v>
      </c>
      <c r="C1484" s="6">
        <v>12.58</v>
      </c>
      <c r="D1484" s="6">
        <f t="shared" si="9"/>
        <v>15.64</v>
      </c>
      <c r="E1484" s="5">
        <v>21.89</v>
      </c>
      <c r="F1484" s="5">
        <v>145.8</v>
      </c>
      <c r="G1484" s="6">
        <f t="shared" si="10"/>
        <v>1993.958333</v>
      </c>
      <c r="H1484" s="7">
        <v>5.77</v>
      </c>
      <c r="I1484" s="6">
        <f t="shared" si="1"/>
        <v>973.765192</v>
      </c>
      <c r="J1484" s="6">
        <f t="shared" si="2"/>
        <v>26.29030178</v>
      </c>
      <c r="K1484" s="8">
        <f t="shared" si="11"/>
        <v>367318.3704</v>
      </c>
      <c r="L1484" s="6">
        <f t="shared" si="12"/>
        <v>45.74679698</v>
      </c>
      <c r="M1484" s="8">
        <f t="shared" si="3"/>
        <v>17256.35611</v>
      </c>
      <c r="N1484" s="29">
        <f t="shared" si="14"/>
        <v>21.16473208</v>
      </c>
      <c r="O1484" s="9"/>
      <c r="P1484" s="10">
        <f t="shared" si="15"/>
        <v>24.78370895</v>
      </c>
      <c r="Q1484" s="10"/>
      <c r="R1484" s="31">
        <f t="shared" si="16"/>
        <v>0.02663449948</v>
      </c>
      <c r="S1484" s="7">
        <f t="shared" si="4"/>
        <v>1.006317279</v>
      </c>
      <c r="T1484" s="7">
        <f t="shared" si="13"/>
        <v>23.85888954</v>
      </c>
      <c r="U1484" s="13">
        <f t="shared" si="5"/>
        <v>0.08157546781</v>
      </c>
      <c r="V1484" s="13">
        <f t="shared" si="6"/>
        <v>0.04540595016</v>
      </c>
      <c r="W1484" s="13">
        <f t="shared" si="7"/>
        <v>0.03616951765</v>
      </c>
      <c r="X1484" s="13">
        <f t="shared" si="8"/>
        <v>0.0006917375828</v>
      </c>
      <c r="Y1484" s="14"/>
      <c r="Z1484" s="30"/>
      <c r="AA1484" s="30"/>
    </row>
    <row r="1485" ht="12.75" customHeight="1">
      <c r="A1485" s="4">
        <v>1994.01</v>
      </c>
      <c r="B1485" s="5">
        <v>472.99</v>
      </c>
      <c r="C1485" s="6">
        <v>12.6233</v>
      </c>
      <c r="D1485" s="6">
        <f t="shared" si="9"/>
        <v>19.6633</v>
      </c>
      <c r="E1485" s="5">
        <v>22.1567</v>
      </c>
      <c r="F1485" s="5">
        <v>146.2</v>
      </c>
      <c r="G1485" s="6">
        <f t="shared" si="10"/>
        <v>1994.041667</v>
      </c>
      <c r="H1485" s="7">
        <v>5.75</v>
      </c>
      <c r="I1485" s="6">
        <f t="shared" si="1"/>
        <v>985.7732763</v>
      </c>
      <c r="J1485" s="6">
        <f t="shared" si="2"/>
        <v>26.30861498</v>
      </c>
      <c r="K1485" s="8">
        <f t="shared" si="11"/>
        <v>372674.9935</v>
      </c>
      <c r="L1485" s="6">
        <f t="shared" si="12"/>
        <v>46.17747257</v>
      </c>
      <c r="M1485" s="8">
        <f t="shared" si="3"/>
        <v>17457.55307</v>
      </c>
      <c r="N1485" s="29">
        <f t="shared" si="14"/>
        <v>21.41197491</v>
      </c>
      <c r="O1485" s="9"/>
      <c r="P1485" s="10">
        <f t="shared" si="15"/>
        <v>25.06113601</v>
      </c>
      <c r="Q1485" s="10"/>
      <c r="R1485" s="31">
        <f t="shared" si="16"/>
        <v>0.02596065591</v>
      </c>
      <c r="S1485" s="7">
        <f t="shared" si="4"/>
        <v>0.9883568374</v>
      </c>
      <c r="T1485" s="7">
        <f t="shared" si="13"/>
        <v>23.94392303</v>
      </c>
      <c r="U1485" s="13">
        <f t="shared" si="5"/>
        <v>0.0846988855</v>
      </c>
      <c r="V1485" s="13">
        <f t="shared" si="6"/>
        <v>0.04590611405</v>
      </c>
      <c r="W1485" s="13">
        <f t="shared" si="7"/>
        <v>0.03879277145</v>
      </c>
      <c r="X1485" s="13">
        <f t="shared" si="8"/>
        <v>0.00208510183</v>
      </c>
      <c r="Y1485" s="14"/>
      <c r="Z1485" s="30"/>
      <c r="AA1485" s="30"/>
    </row>
    <row r="1486" ht="12.75" customHeight="1">
      <c r="A1486" s="4">
        <v>1994.02</v>
      </c>
      <c r="B1486" s="5">
        <v>471.58</v>
      </c>
      <c r="C1486" s="6">
        <v>12.6667</v>
      </c>
      <c r="D1486" s="6">
        <f t="shared" si="9"/>
        <v>11.2567</v>
      </c>
      <c r="E1486" s="5">
        <v>22.4333</v>
      </c>
      <c r="F1486" s="5">
        <v>146.7</v>
      </c>
      <c r="G1486" s="6">
        <f t="shared" si="10"/>
        <v>1994.125</v>
      </c>
      <c r="H1486" s="7">
        <v>5.97</v>
      </c>
      <c r="I1486" s="6">
        <f t="shared" si="1"/>
        <v>979.4848398</v>
      </c>
      <c r="J1486" s="6">
        <f t="shared" si="2"/>
        <v>26.30908991</v>
      </c>
      <c r="K1486" s="8">
        <f t="shared" si="11"/>
        <v>371126.4819</v>
      </c>
      <c r="L1486" s="6">
        <f t="shared" si="12"/>
        <v>46.59459107</v>
      </c>
      <c r="M1486" s="8">
        <f t="shared" si="3"/>
        <v>17654.67515</v>
      </c>
      <c r="N1486" s="29">
        <f t="shared" si="14"/>
        <v>21.26384019</v>
      </c>
      <c r="O1486" s="9"/>
      <c r="P1486" s="10">
        <f t="shared" si="15"/>
        <v>24.87532697</v>
      </c>
      <c r="Q1486" s="10"/>
      <c r="R1486" s="31">
        <f t="shared" si="16"/>
        <v>0.02393251706</v>
      </c>
      <c r="S1486" s="7">
        <f t="shared" si="4"/>
        <v>0.967735024</v>
      </c>
      <c r="T1486" s="7">
        <f t="shared" si="13"/>
        <v>23.58448176</v>
      </c>
      <c r="U1486" s="13">
        <f t="shared" si="5"/>
        <v>0.08574091689</v>
      </c>
      <c r="V1486" s="13">
        <f t="shared" si="6"/>
        <v>0.0478803872</v>
      </c>
      <c r="W1486" s="13">
        <f t="shared" si="7"/>
        <v>0.03786052969</v>
      </c>
      <c r="X1486" s="13">
        <f t="shared" si="8"/>
        <v>0.005667358927</v>
      </c>
      <c r="Y1486" s="14"/>
      <c r="Z1486" s="30"/>
      <c r="AA1486" s="30"/>
    </row>
    <row r="1487" ht="12.75" customHeight="1">
      <c r="A1487" s="4">
        <v>1994.03</v>
      </c>
      <c r="B1487" s="5">
        <v>463.81</v>
      </c>
      <c r="C1487" s="6">
        <v>12.71</v>
      </c>
      <c r="D1487" s="6">
        <f t="shared" si="9"/>
        <v>4.94</v>
      </c>
      <c r="E1487" s="5">
        <v>22.71</v>
      </c>
      <c r="F1487" s="5">
        <v>147.2</v>
      </c>
      <c r="G1487" s="6">
        <f t="shared" si="10"/>
        <v>1994.208333</v>
      </c>
      <c r="H1487" s="7">
        <v>6.48</v>
      </c>
      <c r="I1487" s="6">
        <f t="shared" si="1"/>
        <v>960.0740965</v>
      </c>
      <c r="J1487" s="6">
        <f t="shared" si="2"/>
        <v>26.30935462</v>
      </c>
      <c r="K1487" s="8">
        <f t="shared" si="11"/>
        <v>364602.4748</v>
      </c>
      <c r="L1487" s="6">
        <f t="shared" si="12"/>
        <v>47.00908288</v>
      </c>
      <c r="M1487" s="8">
        <f t="shared" si="3"/>
        <v>17852.4012</v>
      </c>
      <c r="N1487" s="29">
        <f t="shared" si="14"/>
        <v>20.83337589</v>
      </c>
      <c r="O1487" s="9"/>
      <c r="P1487" s="10">
        <f t="shared" si="15"/>
        <v>24.35994042</v>
      </c>
      <c r="Q1487" s="10"/>
      <c r="R1487" s="31">
        <f t="shared" si="16"/>
        <v>0.01995467849</v>
      </c>
      <c r="S1487" s="7">
        <f t="shared" si="4"/>
        <v>0.9703886544</v>
      </c>
      <c r="T1487" s="7">
        <f t="shared" si="13"/>
        <v>22.74600345</v>
      </c>
      <c r="U1487" s="13">
        <f t="shared" si="5"/>
        <v>0.08525798552</v>
      </c>
      <c r="V1487" s="13">
        <f t="shared" si="6"/>
        <v>0.05350073983</v>
      </c>
      <c r="W1487" s="13">
        <f t="shared" si="7"/>
        <v>0.03175724569</v>
      </c>
      <c r="X1487" s="13">
        <f t="shared" si="8"/>
        <v>-0.0009335880194</v>
      </c>
      <c r="Y1487" s="14"/>
      <c r="Z1487" s="30"/>
      <c r="AA1487" s="30"/>
    </row>
    <row r="1488" ht="12.75" customHeight="1">
      <c r="A1488" s="4">
        <v>1994.04</v>
      </c>
      <c r="B1488" s="5">
        <v>447.23</v>
      </c>
      <c r="C1488" s="6">
        <v>12.7533</v>
      </c>
      <c r="D1488" s="6">
        <f t="shared" si="9"/>
        <v>-3.8267</v>
      </c>
      <c r="E1488" s="5">
        <v>23.54</v>
      </c>
      <c r="F1488" s="5">
        <v>147.4</v>
      </c>
      <c r="G1488" s="6">
        <f t="shared" si="10"/>
        <v>1994.291667</v>
      </c>
      <c r="H1488" s="7">
        <v>6.97</v>
      </c>
      <c r="I1488" s="6">
        <f t="shared" si="1"/>
        <v>924.4978358</v>
      </c>
      <c r="J1488" s="6">
        <f t="shared" si="2"/>
        <v>26.36316493</v>
      </c>
      <c r="K1488" s="8">
        <f t="shared" si="11"/>
        <v>351926.1757</v>
      </c>
      <c r="L1488" s="6">
        <f t="shared" si="12"/>
        <v>48.66104478</v>
      </c>
      <c r="M1488" s="8">
        <f t="shared" si="3"/>
        <v>18523.67278</v>
      </c>
      <c r="N1488" s="29">
        <f t="shared" si="14"/>
        <v>20.05525009</v>
      </c>
      <c r="O1488" s="9"/>
      <c r="P1488" s="10">
        <f t="shared" si="15"/>
        <v>23.44009924</v>
      </c>
      <c r="Q1488" s="10"/>
      <c r="R1488" s="31">
        <f t="shared" si="16"/>
        <v>0.01655384927</v>
      </c>
      <c r="S1488" s="7">
        <f t="shared" si="4"/>
        <v>0.9909414979</v>
      </c>
      <c r="T1488" s="7">
        <f t="shared" si="13"/>
        <v>22.04251461</v>
      </c>
      <c r="U1488" s="13">
        <f t="shared" si="5"/>
        <v>0.08980806852</v>
      </c>
      <c r="V1488" s="13">
        <f t="shared" si="6"/>
        <v>0.05232368303</v>
      </c>
      <c r="W1488" s="13">
        <f t="shared" si="7"/>
        <v>0.03748438548</v>
      </c>
      <c r="X1488" s="13">
        <f t="shared" si="8"/>
        <v>-0.001685131114</v>
      </c>
      <c r="Y1488" s="14"/>
      <c r="Z1488" s="30"/>
      <c r="AA1488" s="30"/>
    </row>
    <row r="1489" ht="12.75" customHeight="1">
      <c r="A1489" s="4">
        <v>1994.05</v>
      </c>
      <c r="B1489" s="5">
        <v>450.9</v>
      </c>
      <c r="C1489" s="6">
        <v>12.7967</v>
      </c>
      <c r="D1489" s="6">
        <f t="shared" si="9"/>
        <v>16.4667</v>
      </c>
      <c r="E1489" s="5">
        <v>24.37</v>
      </c>
      <c r="F1489" s="5">
        <v>147.5</v>
      </c>
      <c r="G1489" s="6">
        <f t="shared" si="10"/>
        <v>1994.375</v>
      </c>
      <c r="H1489" s="7">
        <v>7.18</v>
      </c>
      <c r="I1489" s="6">
        <f t="shared" si="1"/>
        <v>931.4524068</v>
      </c>
      <c r="J1489" s="6">
        <f t="shared" si="2"/>
        <v>26.43494569</v>
      </c>
      <c r="K1489" s="8">
        <f t="shared" si="11"/>
        <v>355412.1308</v>
      </c>
      <c r="L1489" s="6">
        <f t="shared" si="12"/>
        <v>50.34263729</v>
      </c>
      <c r="M1489" s="8">
        <f t="shared" si="3"/>
        <v>19209.12315</v>
      </c>
      <c r="N1489" s="29">
        <f t="shared" si="14"/>
        <v>20.19649242</v>
      </c>
      <c r="O1489" s="9"/>
      <c r="P1489" s="10">
        <f t="shared" si="15"/>
        <v>23.59345958</v>
      </c>
      <c r="Q1489" s="10"/>
      <c r="R1489" s="31">
        <f t="shared" si="16"/>
        <v>0.01387432455</v>
      </c>
      <c r="S1489" s="7">
        <f t="shared" si="4"/>
        <v>1.011666839</v>
      </c>
      <c r="T1489" s="7">
        <f t="shared" si="13"/>
        <v>21.82803374</v>
      </c>
      <c r="U1489" s="13">
        <f t="shared" si="5"/>
        <v>0.08527812306</v>
      </c>
      <c r="V1489" s="13">
        <f t="shared" si="6"/>
        <v>0.05000887473</v>
      </c>
      <c r="W1489" s="13">
        <f t="shared" si="7"/>
        <v>0.03526924833</v>
      </c>
      <c r="X1489" s="13">
        <f t="shared" si="8"/>
        <v>-0.0008457665357</v>
      </c>
      <c r="Y1489" s="14"/>
      <c r="Z1489" s="30"/>
      <c r="AA1489" s="30"/>
    </row>
    <row r="1490" ht="12.75" customHeight="1">
      <c r="A1490" s="4">
        <v>1994.06</v>
      </c>
      <c r="B1490" s="5">
        <v>454.83</v>
      </c>
      <c r="C1490" s="6">
        <v>12.84</v>
      </c>
      <c r="D1490" s="6">
        <f t="shared" si="9"/>
        <v>16.77</v>
      </c>
      <c r="E1490" s="5">
        <v>25.2</v>
      </c>
      <c r="F1490" s="5">
        <v>148.0</v>
      </c>
      <c r="G1490" s="6">
        <f t="shared" si="10"/>
        <v>1994.458333</v>
      </c>
      <c r="H1490" s="7">
        <v>7.1</v>
      </c>
      <c r="I1490" s="6">
        <f t="shared" si="1"/>
        <v>936.3966284</v>
      </c>
      <c r="J1490" s="6">
        <f t="shared" si="2"/>
        <v>26.43478378</v>
      </c>
      <c r="K1490" s="8">
        <f t="shared" si="11"/>
        <v>358139.2409</v>
      </c>
      <c r="L1490" s="6">
        <f t="shared" si="12"/>
        <v>51.88135135</v>
      </c>
      <c r="M1490" s="8">
        <f t="shared" si="3"/>
        <v>19842.81791</v>
      </c>
      <c r="N1490" s="29">
        <f t="shared" si="14"/>
        <v>20.29076369</v>
      </c>
      <c r="O1490" s="9"/>
      <c r="P1490" s="10">
        <f t="shared" si="15"/>
        <v>23.69008723</v>
      </c>
      <c r="Q1490" s="10"/>
      <c r="R1490" s="31">
        <f t="shared" si="16"/>
        <v>0.01449474022</v>
      </c>
      <c r="S1490" s="7">
        <f t="shared" si="4"/>
        <v>0.9918321185</v>
      </c>
      <c r="T1490" s="7">
        <f t="shared" si="13"/>
        <v>22.00809418</v>
      </c>
      <c r="U1490" s="13">
        <f t="shared" si="5"/>
        <v>0.08716582073</v>
      </c>
      <c r="V1490" s="13">
        <f t="shared" si="6"/>
        <v>0.04914349425</v>
      </c>
      <c r="W1490" s="13">
        <f t="shared" si="7"/>
        <v>0.03802232647</v>
      </c>
      <c r="X1490" s="13">
        <f t="shared" si="8"/>
        <v>0.003031512198</v>
      </c>
      <c r="Y1490" s="14"/>
      <c r="Z1490" s="30"/>
      <c r="AA1490" s="30"/>
    </row>
    <row r="1491" ht="12.75" customHeight="1">
      <c r="A1491" s="4">
        <v>1994.07</v>
      </c>
      <c r="B1491" s="5">
        <v>451.4</v>
      </c>
      <c r="C1491" s="6">
        <v>12.87</v>
      </c>
      <c r="D1491" s="6">
        <f t="shared" si="9"/>
        <v>9.44</v>
      </c>
      <c r="E1491" s="5">
        <v>25.91</v>
      </c>
      <c r="F1491" s="5">
        <v>148.4</v>
      </c>
      <c r="G1491" s="6">
        <f t="shared" si="10"/>
        <v>1994.541667</v>
      </c>
      <c r="H1491" s="7">
        <v>7.3</v>
      </c>
      <c r="I1491" s="6">
        <f t="shared" si="1"/>
        <v>926.8300539</v>
      </c>
      <c r="J1491" s="6">
        <f t="shared" si="2"/>
        <v>26.42512803</v>
      </c>
      <c r="K1491" s="8">
        <f t="shared" si="11"/>
        <v>355322.5825</v>
      </c>
      <c r="L1491" s="6">
        <f t="shared" si="12"/>
        <v>53.19930593</v>
      </c>
      <c r="M1491" s="8">
        <f t="shared" si="3"/>
        <v>20395.23286</v>
      </c>
      <c r="N1491" s="29">
        <f t="shared" si="14"/>
        <v>20.06795182</v>
      </c>
      <c r="O1491" s="9"/>
      <c r="P1491" s="10">
        <f t="shared" si="15"/>
        <v>23.41588908</v>
      </c>
      <c r="Q1491" s="10"/>
      <c r="R1491" s="31">
        <f t="shared" si="16"/>
        <v>0.01292268794</v>
      </c>
      <c r="S1491" s="7">
        <f t="shared" si="4"/>
        <v>1.010319828</v>
      </c>
      <c r="T1491" s="7">
        <f t="shared" si="13"/>
        <v>21.7694982</v>
      </c>
      <c r="U1491" s="13">
        <f t="shared" si="5"/>
        <v>0.08573717282</v>
      </c>
      <c r="V1491" s="13">
        <f t="shared" si="6"/>
        <v>0.05277466119</v>
      </c>
      <c r="W1491" s="13">
        <f t="shared" si="7"/>
        <v>0.03296251164</v>
      </c>
      <c r="X1491" s="13">
        <f t="shared" si="8"/>
        <v>0.001101363481</v>
      </c>
      <c r="Y1491" s="14"/>
      <c r="Z1491" s="30"/>
      <c r="AA1491" s="30"/>
    </row>
    <row r="1492" ht="12.75" customHeight="1">
      <c r="A1492" s="4">
        <v>1994.08</v>
      </c>
      <c r="B1492" s="5">
        <v>464.24</v>
      </c>
      <c r="C1492" s="6">
        <v>12.9</v>
      </c>
      <c r="D1492" s="6">
        <f t="shared" si="9"/>
        <v>25.74</v>
      </c>
      <c r="E1492" s="5">
        <v>26.62</v>
      </c>
      <c r="F1492" s="5">
        <v>149.0</v>
      </c>
      <c r="G1492" s="6">
        <f t="shared" si="10"/>
        <v>1994.625</v>
      </c>
      <c r="H1492" s="7">
        <v>7.24</v>
      </c>
      <c r="I1492" s="6">
        <f t="shared" si="1"/>
        <v>949.3552215</v>
      </c>
      <c r="J1492" s="6">
        <f t="shared" si="2"/>
        <v>26.38006711</v>
      </c>
      <c r="K1492" s="8">
        <f t="shared" si="11"/>
        <v>364800.9331</v>
      </c>
      <c r="L1492" s="6">
        <f t="shared" si="12"/>
        <v>54.43700671</v>
      </c>
      <c r="M1492" s="8">
        <f t="shared" si="3"/>
        <v>20918.06143</v>
      </c>
      <c r="N1492" s="29">
        <f t="shared" si="14"/>
        <v>20.5355494</v>
      </c>
      <c r="O1492" s="9"/>
      <c r="P1492" s="10">
        <f t="shared" si="15"/>
        <v>23.94502093</v>
      </c>
      <c r="Q1492" s="10"/>
      <c r="R1492" s="31">
        <f t="shared" si="16"/>
        <v>0.01240874497</v>
      </c>
      <c r="S1492" s="7">
        <f t="shared" si="4"/>
        <v>0.9906484144</v>
      </c>
      <c r="T1492" s="7">
        <f t="shared" si="13"/>
        <v>21.90558861</v>
      </c>
      <c r="U1492" s="13">
        <f t="shared" si="5"/>
        <v>0.08131507002</v>
      </c>
      <c r="V1492" s="13">
        <f t="shared" si="6"/>
        <v>0.05430384213</v>
      </c>
      <c r="W1492" s="13">
        <f t="shared" si="7"/>
        <v>0.02701122789</v>
      </c>
      <c r="X1492" s="13">
        <f t="shared" si="8"/>
        <v>0.002505925713</v>
      </c>
      <c r="Y1492" s="14"/>
      <c r="Z1492" s="30"/>
      <c r="AA1492" s="30"/>
    </row>
    <row r="1493" ht="12.75" customHeight="1">
      <c r="A1493" s="4">
        <v>1994.09</v>
      </c>
      <c r="B1493" s="5">
        <v>466.96</v>
      </c>
      <c r="C1493" s="6">
        <v>12.92</v>
      </c>
      <c r="D1493" s="6">
        <f t="shared" si="9"/>
        <v>15.64</v>
      </c>
      <c r="E1493" s="5">
        <v>27.33</v>
      </c>
      <c r="F1493" s="5">
        <v>149.4</v>
      </c>
      <c r="G1493" s="6">
        <f t="shared" si="10"/>
        <v>1994.708333</v>
      </c>
      <c r="H1493" s="7">
        <v>7.46</v>
      </c>
      <c r="I1493" s="6">
        <f t="shared" si="1"/>
        <v>952.3608568</v>
      </c>
      <c r="J1493" s="6">
        <f t="shared" si="2"/>
        <v>26.35022758</v>
      </c>
      <c r="K1493" s="8">
        <f t="shared" si="11"/>
        <v>366799.666</v>
      </c>
      <c r="L1493" s="6">
        <f t="shared" si="12"/>
        <v>55.73929719</v>
      </c>
      <c r="M1493" s="8">
        <f t="shared" si="3"/>
        <v>21467.86635</v>
      </c>
      <c r="N1493" s="29">
        <f t="shared" si="14"/>
        <v>20.5764501</v>
      </c>
      <c r="O1493" s="9"/>
      <c r="P1493" s="10">
        <f t="shared" si="15"/>
        <v>23.9753691</v>
      </c>
      <c r="Q1493" s="10"/>
      <c r="R1493" s="31">
        <f t="shared" si="16"/>
        <v>0.009895185318</v>
      </c>
      <c r="S1493" s="7">
        <f t="shared" si="4"/>
        <v>0.9868733068</v>
      </c>
      <c r="T1493" s="7">
        <f t="shared" si="13"/>
        <v>21.64263559</v>
      </c>
      <c r="U1493" s="13">
        <f t="shared" si="5"/>
        <v>0.08346766664</v>
      </c>
      <c r="V1493" s="13">
        <f t="shared" si="6"/>
        <v>0.05700634775</v>
      </c>
      <c r="W1493" s="13">
        <f t="shared" si="7"/>
        <v>0.02646131889</v>
      </c>
      <c r="X1493" s="13">
        <f t="shared" si="8"/>
        <v>0.001909735096</v>
      </c>
      <c r="Y1493" s="14"/>
      <c r="Z1493" s="30"/>
      <c r="AA1493" s="30"/>
    </row>
    <row r="1494" ht="12.75" customHeight="1">
      <c r="A1494" s="4">
        <v>1994.1</v>
      </c>
      <c r="B1494" s="5">
        <v>463.81</v>
      </c>
      <c r="C1494" s="6">
        <v>13.0133</v>
      </c>
      <c r="D1494" s="6">
        <f t="shared" si="9"/>
        <v>9.8633</v>
      </c>
      <c r="E1494" s="5">
        <v>28.42</v>
      </c>
      <c r="F1494" s="5">
        <v>149.5</v>
      </c>
      <c r="G1494" s="6">
        <f t="shared" si="10"/>
        <v>1994.791667</v>
      </c>
      <c r="H1494" s="7">
        <v>7.74</v>
      </c>
      <c r="I1494" s="6">
        <f t="shared" si="1"/>
        <v>945.3037258</v>
      </c>
      <c r="J1494" s="6">
        <f t="shared" si="2"/>
        <v>26.52275926</v>
      </c>
      <c r="K1494" s="8">
        <f t="shared" si="11"/>
        <v>364932.8928</v>
      </c>
      <c r="L1494" s="6">
        <f t="shared" si="12"/>
        <v>57.92357191</v>
      </c>
      <c r="M1494" s="8">
        <f t="shared" si="3"/>
        <v>22361.29625</v>
      </c>
      <c r="N1494" s="29">
        <f t="shared" si="14"/>
        <v>20.39575928</v>
      </c>
      <c r="O1494" s="9"/>
      <c r="P1494" s="10">
        <f t="shared" si="15"/>
        <v>23.74783103</v>
      </c>
      <c r="Q1494" s="10"/>
      <c r="R1494" s="31">
        <f t="shared" si="16"/>
        <v>0.00729952779</v>
      </c>
      <c r="S1494" s="7">
        <f t="shared" si="4"/>
        <v>0.9913959633</v>
      </c>
      <c r="T1494" s="7">
        <f t="shared" si="13"/>
        <v>21.3442527</v>
      </c>
      <c r="U1494" s="13">
        <f t="shared" si="5"/>
        <v>0.08356329928</v>
      </c>
      <c r="V1494" s="13">
        <f t="shared" si="6"/>
        <v>0.0585397107</v>
      </c>
      <c r="W1494" s="13">
        <f t="shared" si="7"/>
        <v>0.02502358858</v>
      </c>
      <c r="X1494" s="13">
        <f t="shared" si="8"/>
        <v>0.0004758794199</v>
      </c>
      <c r="Y1494" s="14"/>
      <c r="Z1494" s="30"/>
      <c r="AA1494" s="30"/>
    </row>
    <row r="1495" ht="12.75" customHeight="1">
      <c r="A1495" s="4">
        <v>1994.11</v>
      </c>
      <c r="B1495" s="5">
        <v>461.01</v>
      </c>
      <c r="C1495" s="6">
        <v>13.0967</v>
      </c>
      <c r="D1495" s="6">
        <f t="shared" si="9"/>
        <v>10.2967</v>
      </c>
      <c r="E1495" s="5">
        <v>29.51</v>
      </c>
      <c r="F1495" s="5">
        <v>149.7</v>
      </c>
      <c r="G1495" s="6">
        <f t="shared" si="10"/>
        <v>1994.875</v>
      </c>
      <c r="H1495" s="7">
        <v>7.96</v>
      </c>
      <c r="I1495" s="6">
        <f t="shared" si="1"/>
        <v>938.3416633</v>
      </c>
      <c r="J1495" s="6">
        <f t="shared" si="2"/>
        <v>26.65707742</v>
      </c>
      <c r="K1495" s="8">
        <f t="shared" si="11"/>
        <v>363102.7771</v>
      </c>
      <c r="L1495" s="6">
        <f t="shared" si="12"/>
        <v>60.06477622</v>
      </c>
      <c r="M1495" s="8">
        <f t="shared" si="3"/>
        <v>23242.7994</v>
      </c>
      <c r="N1495" s="29">
        <f t="shared" si="14"/>
        <v>20.20947302</v>
      </c>
      <c r="O1495" s="9"/>
      <c r="P1495" s="10">
        <f t="shared" si="15"/>
        <v>23.51375434</v>
      </c>
      <c r="Q1495" s="10"/>
      <c r="R1495" s="31">
        <f t="shared" si="16"/>
        <v>0.005689940977</v>
      </c>
      <c r="S1495" s="7">
        <f t="shared" si="4"/>
        <v>1.016964393</v>
      </c>
      <c r="T1495" s="7">
        <f t="shared" si="13"/>
        <v>21.13233528</v>
      </c>
      <c r="U1495" s="13">
        <f t="shared" si="5"/>
        <v>0.08911937708</v>
      </c>
      <c r="V1495" s="13">
        <f t="shared" si="6"/>
        <v>0.05912957301</v>
      </c>
      <c r="W1495" s="13">
        <f t="shared" si="7"/>
        <v>0.02998980407</v>
      </c>
      <c r="X1495" s="13">
        <f t="shared" si="8"/>
        <v>-0.001655196333</v>
      </c>
      <c r="Y1495" s="14"/>
      <c r="Z1495" s="30"/>
      <c r="AA1495" s="30"/>
    </row>
    <row r="1496" ht="12.75" customHeight="1">
      <c r="A1496" s="4">
        <v>1994.12</v>
      </c>
      <c r="B1496" s="5">
        <v>455.19</v>
      </c>
      <c r="C1496" s="6">
        <v>13.17</v>
      </c>
      <c r="D1496" s="6">
        <f t="shared" si="9"/>
        <v>7.35</v>
      </c>
      <c r="E1496" s="5">
        <v>30.6</v>
      </c>
      <c r="F1496" s="5">
        <v>149.7</v>
      </c>
      <c r="G1496" s="6">
        <f t="shared" si="10"/>
        <v>1994.958333</v>
      </c>
      <c r="H1496" s="7">
        <v>7.81</v>
      </c>
      <c r="I1496" s="6">
        <f t="shared" si="1"/>
        <v>926.4956112</v>
      </c>
      <c r="J1496" s="6">
        <f t="shared" si="2"/>
        <v>26.80627255</v>
      </c>
      <c r="K1496" s="8">
        <f t="shared" si="11"/>
        <v>359383.2203</v>
      </c>
      <c r="L1496" s="6">
        <f t="shared" si="12"/>
        <v>62.28336673</v>
      </c>
      <c r="M1496" s="8">
        <f t="shared" si="3"/>
        <v>24159.42033</v>
      </c>
      <c r="N1496" s="29">
        <f t="shared" si="14"/>
        <v>19.91148411</v>
      </c>
      <c r="O1496" s="9"/>
      <c r="P1496" s="10">
        <f t="shared" si="15"/>
        <v>23.15011079</v>
      </c>
      <c r="Q1496" s="10"/>
      <c r="R1496" s="31">
        <f t="shared" si="16"/>
        <v>0.007930468977</v>
      </c>
      <c r="S1496" s="7">
        <f t="shared" si="4"/>
        <v>1.008577238</v>
      </c>
      <c r="T1496" s="7">
        <f t="shared" si="13"/>
        <v>21.49083252</v>
      </c>
      <c r="U1496" s="13">
        <f t="shared" si="5"/>
        <v>0.0935812392</v>
      </c>
      <c r="V1496" s="13">
        <f t="shared" si="6"/>
        <v>0.05776480895</v>
      </c>
      <c r="W1496" s="13">
        <f t="shared" si="7"/>
        <v>0.03581643025</v>
      </c>
      <c r="X1496" s="13">
        <f t="shared" si="8"/>
        <v>-0.0004214962512</v>
      </c>
      <c r="Y1496" s="14"/>
      <c r="Z1496" s="30"/>
      <c r="AA1496" s="30"/>
    </row>
    <row r="1497" ht="12.75" customHeight="1">
      <c r="A1497" s="4">
        <v>1995.01</v>
      </c>
      <c r="B1497" s="5">
        <v>465.25</v>
      </c>
      <c r="C1497" s="6">
        <v>13.18</v>
      </c>
      <c r="D1497" s="6">
        <f t="shared" si="9"/>
        <v>23.24</v>
      </c>
      <c r="E1497" s="5">
        <v>31.25</v>
      </c>
      <c r="F1497" s="5">
        <v>150.3</v>
      </c>
      <c r="G1497" s="6">
        <f t="shared" si="10"/>
        <v>1995.041667</v>
      </c>
      <c r="H1497" s="7">
        <v>7.78</v>
      </c>
      <c r="I1497" s="6">
        <f t="shared" si="1"/>
        <v>943.1914504</v>
      </c>
      <c r="J1497" s="6">
        <f t="shared" si="2"/>
        <v>26.71953426</v>
      </c>
      <c r="K1497" s="8">
        <f t="shared" si="11"/>
        <v>366723.1549</v>
      </c>
      <c r="L1497" s="6">
        <f t="shared" si="12"/>
        <v>63.35246174</v>
      </c>
      <c r="M1497" s="8">
        <f t="shared" si="3"/>
        <v>24632.13023</v>
      </c>
      <c r="N1497" s="29">
        <f t="shared" si="14"/>
        <v>20.21911942</v>
      </c>
      <c r="O1497" s="9"/>
      <c r="P1497" s="10">
        <f t="shared" si="15"/>
        <v>23.48837264</v>
      </c>
      <c r="Q1497" s="10"/>
      <c r="R1497" s="31">
        <f t="shared" si="16"/>
        <v>0.0076841322</v>
      </c>
      <c r="S1497" s="7">
        <f t="shared" si="4"/>
        <v>1.028152615</v>
      </c>
      <c r="T1497" s="7">
        <f t="shared" si="13"/>
        <v>21.5886369</v>
      </c>
      <c r="U1497" s="13">
        <f t="shared" si="5"/>
        <v>0.08966415364</v>
      </c>
      <c r="V1497" s="13">
        <f t="shared" si="6"/>
        <v>0.05751990298</v>
      </c>
      <c r="W1497" s="13">
        <f t="shared" si="7"/>
        <v>0.03214425066</v>
      </c>
      <c r="X1497" s="13">
        <f t="shared" si="8"/>
        <v>-0.002019975634</v>
      </c>
      <c r="Y1497" s="14"/>
      <c r="Z1497" s="30"/>
      <c r="AA1497" s="30"/>
    </row>
    <row r="1498" ht="12.75" customHeight="1">
      <c r="A1498" s="4">
        <v>1995.02</v>
      </c>
      <c r="B1498" s="5">
        <v>481.92</v>
      </c>
      <c r="C1498" s="6">
        <v>13.18</v>
      </c>
      <c r="D1498" s="6">
        <f t="shared" si="9"/>
        <v>29.85</v>
      </c>
      <c r="E1498" s="5">
        <v>31.9</v>
      </c>
      <c r="F1498" s="5">
        <v>150.9</v>
      </c>
      <c r="G1498" s="6">
        <f t="shared" si="10"/>
        <v>1995.125</v>
      </c>
      <c r="H1498" s="7">
        <v>7.47</v>
      </c>
      <c r="I1498" s="6">
        <f t="shared" si="1"/>
        <v>973.1015507</v>
      </c>
      <c r="J1498" s="6">
        <f t="shared" si="2"/>
        <v>26.61329357</v>
      </c>
      <c r="K1498" s="8">
        <f t="shared" si="11"/>
        <v>379214.8241</v>
      </c>
      <c r="L1498" s="6">
        <f t="shared" si="12"/>
        <v>64.413055</v>
      </c>
      <c r="M1498" s="8">
        <f t="shared" si="3"/>
        <v>25101.57887</v>
      </c>
      <c r="N1498" s="29">
        <f t="shared" si="14"/>
        <v>20.80257176</v>
      </c>
      <c r="O1498" s="9"/>
      <c r="P1498" s="10">
        <f t="shared" si="15"/>
        <v>24.14428224</v>
      </c>
      <c r="Q1498" s="10"/>
      <c r="R1498" s="31">
        <f t="shared" si="16"/>
        <v>0.009319888649</v>
      </c>
      <c r="S1498" s="7">
        <f t="shared" si="4"/>
        <v>1.025322723</v>
      </c>
      <c r="T1498" s="7">
        <f t="shared" si="13"/>
        <v>22.10815735</v>
      </c>
      <c r="U1498" s="13">
        <f t="shared" si="5"/>
        <v>0.08720899886</v>
      </c>
      <c r="V1498" s="13">
        <f t="shared" si="6"/>
        <v>0.05519720742</v>
      </c>
      <c r="W1498" s="13">
        <f t="shared" si="7"/>
        <v>0.03201179144</v>
      </c>
      <c r="X1498" s="13">
        <f t="shared" si="8"/>
        <v>-0.004804161752</v>
      </c>
      <c r="Y1498" s="14"/>
      <c r="Z1498" s="30"/>
      <c r="AA1498" s="30"/>
    </row>
    <row r="1499" ht="12.75" customHeight="1">
      <c r="A1499" s="4">
        <v>1995.03</v>
      </c>
      <c r="B1499" s="5">
        <v>493.15</v>
      </c>
      <c r="C1499" s="6">
        <v>13.17</v>
      </c>
      <c r="D1499" s="6">
        <f t="shared" si="9"/>
        <v>24.4</v>
      </c>
      <c r="E1499" s="5">
        <v>32.55</v>
      </c>
      <c r="F1499" s="5">
        <v>151.4</v>
      </c>
      <c r="G1499" s="6">
        <f t="shared" si="10"/>
        <v>1995.208333</v>
      </c>
      <c r="H1499" s="7">
        <v>7.2</v>
      </c>
      <c r="I1499" s="6">
        <f t="shared" si="1"/>
        <v>992.4888045</v>
      </c>
      <c r="J1499" s="6">
        <f t="shared" si="2"/>
        <v>26.50527741</v>
      </c>
      <c r="K1499" s="8">
        <f t="shared" si="11"/>
        <v>387630.7325</v>
      </c>
      <c r="L1499" s="6">
        <f t="shared" si="12"/>
        <v>65.50848745</v>
      </c>
      <c r="M1499" s="8">
        <f t="shared" si="3"/>
        <v>25585.27901</v>
      </c>
      <c r="N1499" s="29">
        <f t="shared" si="14"/>
        <v>21.1527373</v>
      </c>
      <c r="O1499" s="9"/>
      <c r="P1499" s="10">
        <f t="shared" si="15"/>
        <v>24.52732082</v>
      </c>
      <c r="Q1499" s="10"/>
      <c r="R1499" s="31">
        <f t="shared" si="16"/>
        <v>0.0111766166</v>
      </c>
      <c r="S1499" s="7">
        <f t="shared" si="4"/>
        <v>1.015963657</v>
      </c>
      <c r="T1499" s="7">
        <f t="shared" si="13"/>
        <v>22.59313482</v>
      </c>
      <c r="U1499" s="13">
        <f t="shared" si="5"/>
        <v>0.08370500122</v>
      </c>
      <c r="V1499" s="13">
        <f t="shared" si="6"/>
        <v>0.04965728142</v>
      </c>
      <c r="W1499" s="13">
        <f t="shared" si="7"/>
        <v>0.0340477198</v>
      </c>
      <c r="X1499" s="13">
        <f t="shared" si="8"/>
        <v>0.00006507895536</v>
      </c>
      <c r="Y1499" s="14"/>
      <c r="Z1499" s="30"/>
      <c r="AA1499" s="30"/>
    </row>
    <row r="1500" ht="12.75" customHeight="1">
      <c r="A1500" s="4">
        <v>1995.04</v>
      </c>
      <c r="B1500" s="5">
        <v>507.91</v>
      </c>
      <c r="C1500" s="6">
        <v>13.2433</v>
      </c>
      <c r="D1500" s="6">
        <f t="shared" si="9"/>
        <v>28.0033</v>
      </c>
      <c r="E1500" s="5">
        <v>33.1767</v>
      </c>
      <c r="F1500" s="5">
        <v>151.9</v>
      </c>
      <c r="G1500" s="6">
        <f t="shared" si="10"/>
        <v>1995.291667</v>
      </c>
      <c r="H1500" s="7">
        <v>7.06</v>
      </c>
      <c r="I1500" s="6">
        <f t="shared" si="1"/>
        <v>1018.829342</v>
      </c>
      <c r="J1500" s="6">
        <f t="shared" si="2"/>
        <v>26.5650659</v>
      </c>
      <c r="K1500" s="8">
        <f t="shared" si="11"/>
        <v>398783.0209</v>
      </c>
      <c r="L1500" s="6">
        <f t="shared" si="12"/>
        <v>66.54997031</v>
      </c>
      <c r="M1500" s="8">
        <f t="shared" si="3"/>
        <v>26048.52169</v>
      </c>
      <c r="N1500" s="29">
        <f t="shared" si="14"/>
        <v>21.64273926</v>
      </c>
      <c r="O1500" s="9"/>
      <c r="P1500" s="10">
        <f t="shared" si="15"/>
        <v>25.07044481</v>
      </c>
      <c r="Q1500" s="10"/>
      <c r="R1500" s="31">
        <f t="shared" si="16"/>
        <v>0.01136218163</v>
      </c>
      <c r="S1500" s="7">
        <f t="shared" si="4"/>
        <v>1.03707315</v>
      </c>
      <c r="T1500" s="7">
        <f t="shared" si="13"/>
        <v>22.87824822</v>
      </c>
      <c r="U1500" s="13">
        <f t="shared" si="5"/>
        <v>0.07728315983</v>
      </c>
      <c r="V1500" s="13">
        <f t="shared" si="6"/>
        <v>0.04936814627</v>
      </c>
      <c r="W1500" s="13">
        <f t="shared" si="7"/>
        <v>0.02791501356</v>
      </c>
      <c r="X1500" s="13">
        <f t="shared" si="8"/>
        <v>-0.001672268749</v>
      </c>
      <c r="Y1500" s="14"/>
      <c r="Z1500" s="30"/>
      <c r="AA1500" s="30"/>
    </row>
    <row r="1501" ht="12.75" customHeight="1">
      <c r="A1501" s="4">
        <v>1995.05</v>
      </c>
      <c r="B1501" s="5">
        <v>523.81</v>
      </c>
      <c r="C1501" s="6">
        <v>13.3067</v>
      </c>
      <c r="D1501" s="6">
        <f t="shared" si="9"/>
        <v>29.2067</v>
      </c>
      <c r="E1501" s="5">
        <v>33.8033</v>
      </c>
      <c r="F1501" s="5">
        <v>152.2</v>
      </c>
      <c r="G1501" s="6">
        <f t="shared" si="10"/>
        <v>1995.375</v>
      </c>
      <c r="H1501" s="7">
        <v>6.63</v>
      </c>
      <c r="I1501" s="6">
        <f t="shared" si="1"/>
        <v>1048.652477</v>
      </c>
      <c r="J1501" s="6">
        <f t="shared" si="2"/>
        <v>26.63962871</v>
      </c>
      <c r="K1501" s="8">
        <f t="shared" si="11"/>
        <v>411325.1076</v>
      </c>
      <c r="L1501" s="6">
        <f t="shared" si="12"/>
        <v>67.67322937</v>
      </c>
      <c r="M1501" s="8">
        <f t="shared" si="3"/>
        <v>26544.25462</v>
      </c>
      <c r="N1501" s="29">
        <f t="shared" si="14"/>
        <v>22.1954267</v>
      </c>
      <c r="O1501" s="9"/>
      <c r="P1501" s="10">
        <f t="shared" si="15"/>
        <v>25.68421771</v>
      </c>
      <c r="Q1501" s="10"/>
      <c r="R1501" s="31">
        <f t="shared" si="16"/>
        <v>0.01432917273</v>
      </c>
      <c r="S1501" s="7">
        <f t="shared" si="4"/>
        <v>1.039581929</v>
      </c>
      <c r="T1501" s="7">
        <f t="shared" si="13"/>
        <v>23.67965003</v>
      </c>
      <c r="U1501" s="13">
        <f t="shared" si="5"/>
        <v>0.07549082144</v>
      </c>
      <c r="V1501" s="13">
        <f t="shared" si="6"/>
        <v>0.04792778951</v>
      </c>
      <c r="W1501" s="13">
        <f t="shared" si="7"/>
        <v>0.02756303192</v>
      </c>
      <c r="X1501" s="13">
        <f t="shared" si="8"/>
        <v>-0.002400469269</v>
      </c>
      <c r="Y1501" s="14"/>
      <c r="Z1501" s="30"/>
      <c r="AA1501" s="30"/>
    </row>
    <row r="1502" ht="12.75" customHeight="1">
      <c r="A1502" s="4">
        <v>1995.06</v>
      </c>
      <c r="B1502" s="5">
        <v>539.35</v>
      </c>
      <c r="C1502" s="6">
        <v>13.36</v>
      </c>
      <c r="D1502" s="6">
        <f t="shared" si="9"/>
        <v>28.9</v>
      </c>
      <c r="E1502" s="5">
        <v>34.43</v>
      </c>
      <c r="F1502" s="5">
        <v>152.5</v>
      </c>
      <c r="G1502" s="6">
        <f t="shared" si="10"/>
        <v>1995.458333</v>
      </c>
      <c r="H1502" s="7">
        <v>6.17</v>
      </c>
      <c r="I1502" s="6">
        <f t="shared" si="1"/>
        <v>1077.638984</v>
      </c>
      <c r="J1502" s="6">
        <f t="shared" si="2"/>
        <v>26.69371803</v>
      </c>
      <c r="K1502" s="8">
        <f t="shared" si="11"/>
        <v>423567.353</v>
      </c>
      <c r="L1502" s="6">
        <f t="shared" si="12"/>
        <v>68.79226885</v>
      </c>
      <c r="M1502" s="8">
        <f t="shared" si="3"/>
        <v>27038.88749</v>
      </c>
      <c r="N1502" s="29">
        <f t="shared" si="14"/>
        <v>22.71835676</v>
      </c>
      <c r="O1502" s="9"/>
      <c r="P1502" s="10">
        <f t="shared" si="15"/>
        <v>26.26152178</v>
      </c>
      <c r="Q1502" s="10"/>
      <c r="R1502" s="31">
        <f t="shared" si="16"/>
        <v>0.01780690587</v>
      </c>
      <c r="S1502" s="7">
        <f t="shared" si="4"/>
        <v>0.9970375752</v>
      </c>
      <c r="T1502" s="7">
        <f t="shared" si="13"/>
        <v>24.5685095</v>
      </c>
      <c r="U1502" s="13">
        <f t="shared" si="5"/>
        <v>0.07460346256</v>
      </c>
      <c r="V1502" s="13">
        <f t="shared" si="6"/>
        <v>0.04556437702</v>
      </c>
      <c r="W1502" s="13">
        <f t="shared" si="7"/>
        <v>0.02903908554</v>
      </c>
      <c r="X1502" s="13">
        <f t="shared" si="8"/>
        <v>-0.0008352465377</v>
      </c>
      <c r="Y1502" s="14"/>
      <c r="Z1502" s="30"/>
      <c r="AA1502" s="30"/>
    </row>
    <row r="1503" ht="12.75" customHeight="1">
      <c r="A1503" s="4">
        <v>1995.07</v>
      </c>
      <c r="B1503" s="5">
        <v>557.37</v>
      </c>
      <c r="C1503" s="6">
        <v>13.44</v>
      </c>
      <c r="D1503" s="6">
        <f t="shared" si="9"/>
        <v>31.46</v>
      </c>
      <c r="E1503" s="5">
        <v>34.68</v>
      </c>
      <c r="F1503" s="5">
        <v>152.5</v>
      </c>
      <c r="G1503" s="6">
        <f t="shared" si="10"/>
        <v>1995.541667</v>
      </c>
      <c r="H1503" s="7">
        <v>6.28</v>
      </c>
      <c r="I1503" s="6">
        <f t="shared" si="1"/>
        <v>1113.643534</v>
      </c>
      <c r="J1503" s="6">
        <f t="shared" si="2"/>
        <v>26.85356066</v>
      </c>
      <c r="K1503" s="8">
        <f t="shared" si="11"/>
        <v>438598.5557</v>
      </c>
      <c r="L1503" s="6">
        <f t="shared" si="12"/>
        <v>69.29177705</v>
      </c>
      <c r="M1503" s="8">
        <f t="shared" si="3"/>
        <v>27289.94727</v>
      </c>
      <c r="N1503" s="29">
        <f t="shared" si="14"/>
        <v>23.37641269</v>
      </c>
      <c r="O1503" s="9"/>
      <c r="P1503" s="10">
        <f t="shared" si="15"/>
        <v>26.99275936</v>
      </c>
      <c r="Q1503" s="10"/>
      <c r="R1503" s="31">
        <f t="shared" si="16"/>
        <v>0.01527552742</v>
      </c>
      <c r="S1503" s="7">
        <f t="shared" si="4"/>
        <v>0.9899060471</v>
      </c>
      <c r="T1503" s="7">
        <f t="shared" si="13"/>
        <v>24.49572714</v>
      </c>
      <c r="U1503" s="13">
        <f t="shared" si="5"/>
        <v>0.07228912646</v>
      </c>
      <c r="V1503" s="13">
        <f t="shared" si="6"/>
        <v>0.04420889467</v>
      </c>
      <c r="W1503" s="13">
        <f t="shared" si="7"/>
        <v>0.02808023179</v>
      </c>
      <c r="X1503" s="13">
        <f t="shared" si="8"/>
        <v>0.0007165280848</v>
      </c>
      <c r="Y1503" s="14"/>
      <c r="Z1503" s="30"/>
      <c r="AA1503" s="30"/>
    </row>
    <row r="1504" ht="12.75" customHeight="1">
      <c r="A1504" s="4">
        <v>1995.08</v>
      </c>
      <c r="B1504" s="5">
        <v>559.11</v>
      </c>
      <c r="C1504" s="6">
        <v>13.51</v>
      </c>
      <c r="D1504" s="6">
        <f t="shared" si="9"/>
        <v>15.25</v>
      </c>
      <c r="E1504" s="5">
        <v>34.93</v>
      </c>
      <c r="F1504" s="5">
        <v>152.9</v>
      </c>
      <c r="G1504" s="6">
        <f t="shared" si="10"/>
        <v>1995.625</v>
      </c>
      <c r="H1504" s="7">
        <v>6.49</v>
      </c>
      <c r="I1504" s="6">
        <f t="shared" si="1"/>
        <v>1114.197626</v>
      </c>
      <c r="J1504" s="6">
        <f t="shared" si="2"/>
        <v>26.92280576</v>
      </c>
      <c r="K1504" s="8">
        <f t="shared" si="11"/>
        <v>439700.3885</v>
      </c>
      <c r="L1504" s="6">
        <f t="shared" si="12"/>
        <v>69.60870504</v>
      </c>
      <c r="M1504" s="8">
        <f t="shared" si="3"/>
        <v>27469.96936</v>
      </c>
      <c r="N1504" s="29">
        <f t="shared" si="14"/>
        <v>23.28407026</v>
      </c>
      <c r="O1504" s="9"/>
      <c r="P1504" s="10">
        <f t="shared" si="15"/>
        <v>26.85772612</v>
      </c>
      <c r="Q1504" s="10"/>
      <c r="R1504" s="31">
        <f t="shared" si="16"/>
        <v>0.01342448305</v>
      </c>
      <c r="S1504" s="7">
        <f t="shared" si="4"/>
        <v>1.026850204</v>
      </c>
      <c r="T1504" s="7">
        <f t="shared" si="13"/>
        <v>24.18503227</v>
      </c>
      <c r="U1504" s="13">
        <f t="shared" si="5"/>
        <v>0.07180605624</v>
      </c>
      <c r="V1504" s="13">
        <f t="shared" si="6"/>
        <v>0.04469744553</v>
      </c>
      <c r="W1504" s="13">
        <f t="shared" si="7"/>
        <v>0.02710861071</v>
      </c>
      <c r="X1504" s="13">
        <f t="shared" si="8"/>
        <v>-0.001810524678</v>
      </c>
      <c r="Y1504" s="14"/>
      <c r="Z1504" s="30"/>
      <c r="AA1504" s="30"/>
    </row>
    <row r="1505" ht="12.75" customHeight="1">
      <c r="A1505" s="4">
        <v>1995.09</v>
      </c>
      <c r="B1505" s="5">
        <v>578.77</v>
      </c>
      <c r="C1505" s="6">
        <v>13.58</v>
      </c>
      <c r="D1505" s="6">
        <f t="shared" si="9"/>
        <v>33.24</v>
      </c>
      <c r="E1505" s="5">
        <v>35.18</v>
      </c>
      <c r="F1505" s="5">
        <v>153.2</v>
      </c>
      <c r="G1505" s="6">
        <f t="shared" si="10"/>
        <v>1995.708333</v>
      </c>
      <c r="H1505" s="7">
        <v>6.2</v>
      </c>
      <c r="I1505" s="6">
        <f t="shared" si="1"/>
        <v>1151.117617</v>
      </c>
      <c r="J1505" s="6">
        <f t="shared" si="2"/>
        <v>27.00930809</v>
      </c>
      <c r="K1505" s="8">
        <f t="shared" si="11"/>
        <v>455158.5094</v>
      </c>
      <c r="L1505" s="6">
        <f t="shared" si="12"/>
        <v>69.96962141</v>
      </c>
      <c r="M1505" s="8">
        <f t="shared" si="3"/>
        <v>27666.38969</v>
      </c>
      <c r="N1505" s="29">
        <f t="shared" si="14"/>
        <v>23.94600708</v>
      </c>
      <c r="O1505" s="9"/>
      <c r="P1505" s="10">
        <f t="shared" si="15"/>
        <v>27.59142277</v>
      </c>
      <c r="Q1505" s="10"/>
      <c r="R1505" s="31">
        <f t="shared" si="16"/>
        <v>0.01505302758</v>
      </c>
      <c r="S1505" s="7">
        <f t="shared" si="4"/>
        <v>1.017081765</v>
      </c>
      <c r="T1505" s="7">
        <f t="shared" si="13"/>
        <v>24.78577398</v>
      </c>
      <c r="U1505" s="13">
        <f t="shared" si="5"/>
        <v>0.06711190347</v>
      </c>
      <c r="V1505" s="13">
        <f t="shared" si="6"/>
        <v>0.04174435927</v>
      </c>
      <c r="W1505" s="13">
        <f t="shared" si="7"/>
        <v>0.02536754421</v>
      </c>
      <c r="X1505" s="13">
        <f t="shared" si="8"/>
        <v>-0.003433607558</v>
      </c>
      <c r="Y1505" s="14"/>
      <c r="Z1505" s="30"/>
      <c r="AA1505" s="30"/>
    </row>
    <row r="1506" ht="12.75" customHeight="1">
      <c r="A1506" s="4">
        <v>1995.1</v>
      </c>
      <c r="B1506" s="5">
        <v>582.92</v>
      </c>
      <c r="C1506" s="6">
        <v>13.65</v>
      </c>
      <c r="D1506" s="6">
        <f t="shared" si="9"/>
        <v>17.8</v>
      </c>
      <c r="E1506" s="5">
        <v>34.7733</v>
      </c>
      <c r="F1506" s="5">
        <v>153.7</v>
      </c>
      <c r="G1506" s="6">
        <f t="shared" si="10"/>
        <v>1995.791667</v>
      </c>
      <c r="H1506" s="7">
        <v>6.04</v>
      </c>
      <c r="I1506" s="6">
        <f t="shared" si="1"/>
        <v>1155.600026</v>
      </c>
      <c r="J1506" s="6">
        <f t="shared" si="2"/>
        <v>27.0602147</v>
      </c>
      <c r="K1506" s="8">
        <f t="shared" si="11"/>
        <v>457822.5265</v>
      </c>
      <c r="L1506" s="6">
        <f t="shared" si="12"/>
        <v>68.93574828</v>
      </c>
      <c r="M1506" s="8">
        <f t="shared" si="3"/>
        <v>27310.78031</v>
      </c>
      <c r="N1506" s="29">
        <f t="shared" si="14"/>
        <v>23.92676276</v>
      </c>
      <c r="O1506" s="9"/>
      <c r="P1506" s="10">
        <f t="shared" si="15"/>
        <v>27.54034728</v>
      </c>
      <c r="Q1506" s="10"/>
      <c r="R1506" s="31">
        <f t="shared" si="16"/>
        <v>0.01664228054</v>
      </c>
      <c r="S1506" s="7">
        <f t="shared" si="4"/>
        <v>1.013265533</v>
      </c>
      <c r="T1506" s="7">
        <f t="shared" si="13"/>
        <v>25.12715108</v>
      </c>
      <c r="U1506" s="13">
        <f t="shared" si="5"/>
        <v>0.06344509615</v>
      </c>
      <c r="V1506" s="13">
        <f t="shared" si="6"/>
        <v>0.03829702488</v>
      </c>
      <c r="W1506" s="13">
        <f t="shared" si="7"/>
        <v>0.02514807127</v>
      </c>
      <c r="X1506" s="13">
        <f t="shared" si="8"/>
        <v>-0.001583094839</v>
      </c>
      <c r="Y1506" s="14"/>
      <c r="Z1506" s="30"/>
      <c r="AA1506" s="30"/>
    </row>
    <row r="1507" ht="12.75" customHeight="1">
      <c r="A1507" s="4">
        <v>1995.11</v>
      </c>
      <c r="B1507" s="5">
        <v>595.53</v>
      </c>
      <c r="C1507" s="6">
        <v>13.72</v>
      </c>
      <c r="D1507" s="6">
        <f t="shared" si="9"/>
        <v>26.33</v>
      </c>
      <c r="E1507" s="5">
        <v>34.3667</v>
      </c>
      <c r="F1507" s="5">
        <v>153.6</v>
      </c>
      <c r="G1507" s="6">
        <f t="shared" si="10"/>
        <v>1995.875</v>
      </c>
      <c r="H1507" s="7">
        <v>5.93</v>
      </c>
      <c r="I1507" s="6">
        <f t="shared" si="1"/>
        <v>1181.367129</v>
      </c>
      <c r="J1507" s="6">
        <f t="shared" si="2"/>
        <v>27.21669271</v>
      </c>
      <c r="K1507" s="8">
        <f t="shared" si="11"/>
        <v>468929.4214</v>
      </c>
      <c r="L1507" s="6">
        <f t="shared" si="12"/>
        <v>68.17404616</v>
      </c>
      <c r="M1507" s="8">
        <f t="shared" si="3"/>
        <v>27060.86469</v>
      </c>
      <c r="N1507" s="29">
        <f t="shared" si="14"/>
        <v>24.34758688</v>
      </c>
      <c r="O1507" s="9"/>
      <c r="P1507" s="10">
        <f t="shared" si="15"/>
        <v>27.99665126</v>
      </c>
      <c r="Q1507" s="10"/>
      <c r="R1507" s="31">
        <f t="shared" si="16"/>
        <v>0.01666726835</v>
      </c>
      <c r="S1507" s="7">
        <f t="shared" si="4"/>
        <v>1.021570056</v>
      </c>
      <c r="T1507" s="7">
        <f t="shared" si="13"/>
        <v>25.47705197</v>
      </c>
      <c r="U1507" s="13">
        <f t="shared" si="5"/>
        <v>0.06588973904</v>
      </c>
      <c r="V1507" s="13">
        <f t="shared" si="6"/>
        <v>0.03742213395</v>
      </c>
      <c r="W1507" s="13">
        <f t="shared" si="7"/>
        <v>0.02846760509</v>
      </c>
      <c r="X1507" s="13">
        <f t="shared" si="8"/>
        <v>-0.001199485562</v>
      </c>
      <c r="Y1507" s="14"/>
      <c r="Z1507" s="30"/>
      <c r="AA1507" s="30"/>
    </row>
    <row r="1508" ht="12.75" customHeight="1">
      <c r="A1508" s="4">
        <v>1995.12</v>
      </c>
      <c r="B1508" s="5">
        <v>614.57</v>
      </c>
      <c r="C1508" s="6">
        <v>13.79</v>
      </c>
      <c r="D1508" s="6">
        <f t="shared" si="9"/>
        <v>32.83</v>
      </c>
      <c r="E1508" s="5">
        <v>33.96</v>
      </c>
      <c r="F1508" s="5">
        <v>153.5</v>
      </c>
      <c r="G1508" s="6">
        <f t="shared" si="10"/>
        <v>1995.958333</v>
      </c>
      <c r="H1508" s="7">
        <v>5.71</v>
      </c>
      <c r="I1508" s="6">
        <f t="shared" si="1"/>
        <v>1219.931459</v>
      </c>
      <c r="J1508" s="6">
        <f t="shared" si="2"/>
        <v>27.37337459</v>
      </c>
      <c r="K1508" s="8">
        <f t="shared" si="11"/>
        <v>485142.5277</v>
      </c>
      <c r="L1508" s="6">
        <f t="shared" si="12"/>
        <v>67.41115309</v>
      </c>
      <c r="M1508" s="8">
        <f t="shared" si="3"/>
        <v>26808.07758</v>
      </c>
      <c r="N1508" s="29">
        <f t="shared" si="14"/>
        <v>25.02738066</v>
      </c>
      <c r="O1508" s="9"/>
      <c r="P1508" s="10">
        <f t="shared" si="15"/>
        <v>28.7499979</v>
      </c>
      <c r="Q1508" s="10"/>
      <c r="R1508" s="31">
        <f t="shared" si="16"/>
        <v>0.01739989463</v>
      </c>
      <c r="S1508" s="7">
        <f t="shared" si="4"/>
        <v>1.009305655</v>
      </c>
      <c r="T1508" s="7">
        <f t="shared" si="13"/>
        <v>26.04354886</v>
      </c>
      <c r="U1508" s="13">
        <f t="shared" si="5"/>
        <v>0.06496255337</v>
      </c>
      <c r="V1508" s="13">
        <f t="shared" si="6"/>
        <v>0.03653069638</v>
      </c>
      <c r="W1508" s="13">
        <f t="shared" si="7"/>
        <v>0.02843185699</v>
      </c>
      <c r="X1508" s="13">
        <f t="shared" si="8"/>
        <v>-0.0001558669744</v>
      </c>
      <c r="Y1508" s="14"/>
      <c r="Z1508" s="30"/>
      <c r="AA1508" s="30"/>
    </row>
    <row r="1509" ht="12.75" customHeight="1">
      <c r="A1509" s="4">
        <v>1996.01</v>
      </c>
      <c r="B1509" s="5">
        <v>614.42</v>
      </c>
      <c r="C1509" s="6">
        <v>13.8933</v>
      </c>
      <c r="D1509" s="6">
        <f t="shared" si="9"/>
        <v>13.7433</v>
      </c>
      <c r="E1509" s="5">
        <v>33.9867</v>
      </c>
      <c r="F1509" s="5">
        <v>154.4</v>
      </c>
      <c r="G1509" s="6">
        <f t="shared" si="10"/>
        <v>1996.041667</v>
      </c>
      <c r="H1509" s="7">
        <v>5.65</v>
      </c>
      <c r="I1509" s="6">
        <f t="shared" si="1"/>
        <v>1212.524443</v>
      </c>
      <c r="J1509" s="6">
        <f t="shared" si="2"/>
        <v>27.4176717</v>
      </c>
      <c r="K1509" s="8">
        <f t="shared" si="11"/>
        <v>483105.5263</v>
      </c>
      <c r="L1509" s="6">
        <f t="shared" si="12"/>
        <v>67.07090343</v>
      </c>
      <c r="M1509" s="8">
        <f t="shared" si="3"/>
        <v>26723.02756</v>
      </c>
      <c r="N1509" s="29">
        <f t="shared" si="14"/>
        <v>24.76246519</v>
      </c>
      <c r="O1509" s="9"/>
      <c r="P1509" s="10">
        <f t="shared" si="15"/>
        <v>28.41994735</v>
      </c>
      <c r="Q1509" s="10"/>
      <c r="R1509" s="31">
        <f t="shared" si="16"/>
        <v>0.01874864227</v>
      </c>
      <c r="S1509" s="7">
        <f t="shared" si="4"/>
        <v>0.9926693774</v>
      </c>
      <c r="T1509" s="7">
        <f t="shared" si="13"/>
        <v>26.13268022</v>
      </c>
      <c r="U1509" s="13">
        <f t="shared" si="5"/>
        <v>0.06615468707</v>
      </c>
      <c r="V1509" s="13">
        <f t="shared" si="6"/>
        <v>0.03618809964</v>
      </c>
      <c r="W1509" s="13">
        <f t="shared" si="7"/>
        <v>0.02996658743</v>
      </c>
      <c r="X1509" s="13">
        <f t="shared" si="8"/>
        <v>-0.00009360663601</v>
      </c>
      <c r="Y1509" s="14"/>
      <c r="Z1509" s="30"/>
      <c r="AA1509" s="30"/>
    </row>
    <row r="1510" ht="12.75" customHeight="1">
      <c r="A1510" s="4">
        <v>1996.02</v>
      </c>
      <c r="B1510" s="5">
        <v>649.54</v>
      </c>
      <c r="C1510" s="6">
        <v>13.9967</v>
      </c>
      <c r="D1510" s="6">
        <f t="shared" si="9"/>
        <v>49.1167</v>
      </c>
      <c r="E1510" s="5">
        <v>34.0133</v>
      </c>
      <c r="F1510" s="5">
        <v>154.9</v>
      </c>
      <c r="G1510" s="6">
        <f t="shared" si="10"/>
        <v>1996.125</v>
      </c>
      <c r="H1510" s="7">
        <v>5.81</v>
      </c>
      <c r="I1510" s="6">
        <f t="shared" si="1"/>
        <v>1277.694241</v>
      </c>
      <c r="J1510" s="6">
        <f t="shared" si="2"/>
        <v>27.53256611</v>
      </c>
      <c r="K1510" s="8">
        <f t="shared" si="11"/>
        <v>509985.2465</v>
      </c>
      <c r="L1510" s="6">
        <f t="shared" si="12"/>
        <v>66.90673021</v>
      </c>
      <c r="M1510" s="8">
        <f t="shared" si="3"/>
        <v>26705.4857</v>
      </c>
      <c r="N1510" s="29">
        <f t="shared" si="14"/>
        <v>25.97606555</v>
      </c>
      <c r="O1510" s="9"/>
      <c r="P1510" s="10">
        <f t="shared" si="15"/>
        <v>29.78439533</v>
      </c>
      <c r="Q1510" s="10"/>
      <c r="R1510" s="31">
        <f t="shared" si="16"/>
        <v>0.01588034021</v>
      </c>
      <c r="S1510" s="7">
        <f t="shared" si="4"/>
        <v>0.9709366874</v>
      </c>
      <c r="T1510" s="7">
        <f t="shared" si="13"/>
        <v>25.85737638</v>
      </c>
      <c r="U1510" s="13">
        <f t="shared" si="5"/>
        <v>0.06016740039</v>
      </c>
      <c r="V1510" s="13">
        <f t="shared" si="6"/>
        <v>0.0362173087</v>
      </c>
      <c r="W1510" s="13">
        <f t="shared" si="7"/>
        <v>0.02395009169</v>
      </c>
      <c r="X1510" s="13">
        <f t="shared" si="8"/>
        <v>0.002143210593</v>
      </c>
      <c r="Y1510" s="14"/>
      <c r="Z1510" s="30"/>
      <c r="AA1510" s="30"/>
    </row>
    <row r="1511" ht="12.75" customHeight="1">
      <c r="A1511" s="4">
        <v>1996.03</v>
      </c>
      <c r="B1511" s="5">
        <v>647.07</v>
      </c>
      <c r="C1511" s="6">
        <v>14.1</v>
      </c>
      <c r="D1511" s="6">
        <f t="shared" si="9"/>
        <v>11.63</v>
      </c>
      <c r="E1511" s="5">
        <v>34.04</v>
      </c>
      <c r="F1511" s="5">
        <v>155.7</v>
      </c>
      <c r="G1511" s="6">
        <f t="shared" si="10"/>
        <v>1996.208333</v>
      </c>
      <c r="H1511" s="7">
        <v>6.27</v>
      </c>
      <c r="I1511" s="6">
        <f t="shared" si="1"/>
        <v>1266.295626</v>
      </c>
      <c r="J1511" s="6">
        <f t="shared" si="2"/>
        <v>27.59325626</v>
      </c>
      <c r="K1511" s="8">
        <f t="shared" si="11"/>
        <v>506353.3555</v>
      </c>
      <c r="L1511" s="6">
        <f t="shared" si="12"/>
        <v>66.61520873</v>
      </c>
      <c r="M1511" s="8">
        <f t="shared" si="3"/>
        <v>26637.40897</v>
      </c>
      <c r="N1511" s="29">
        <f t="shared" si="14"/>
        <v>25.6299304</v>
      </c>
      <c r="O1511" s="9"/>
      <c r="P1511" s="10">
        <f t="shared" si="15"/>
        <v>29.36097005</v>
      </c>
      <c r="Q1511" s="10"/>
      <c r="R1511" s="31">
        <f t="shared" si="16"/>
        <v>0.01280892449</v>
      </c>
      <c r="S1511" s="7">
        <f t="shared" si="4"/>
        <v>0.9877236787</v>
      </c>
      <c r="T1511" s="7">
        <f t="shared" si="13"/>
        <v>24.97687922</v>
      </c>
      <c r="U1511" s="13">
        <f t="shared" si="5"/>
        <v>0.06190647765</v>
      </c>
      <c r="V1511" s="13">
        <f t="shared" si="6"/>
        <v>0.03839978295</v>
      </c>
      <c r="W1511" s="13">
        <f t="shared" si="7"/>
        <v>0.02350669469</v>
      </c>
      <c r="X1511" s="13">
        <f t="shared" si="8"/>
        <v>-0.0004948296741</v>
      </c>
      <c r="Y1511" s="14"/>
      <c r="Z1511" s="30"/>
      <c r="AA1511" s="30"/>
    </row>
    <row r="1512" ht="12.75" customHeight="1">
      <c r="A1512" s="4">
        <v>1996.04</v>
      </c>
      <c r="B1512" s="5">
        <v>647.17</v>
      </c>
      <c r="C1512" s="6">
        <v>14.1567</v>
      </c>
      <c r="D1512" s="6">
        <f t="shared" si="9"/>
        <v>14.2567</v>
      </c>
      <c r="E1512" s="5">
        <v>34.33</v>
      </c>
      <c r="F1512" s="5">
        <v>156.3</v>
      </c>
      <c r="G1512" s="6">
        <f t="shared" si="10"/>
        <v>1996.291667</v>
      </c>
      <c r="H1512" s="7">
        <v>6.51</v>
      </c>
      <c r="I1512" s="6">
        <f t="shared" si="1"/>
        <v>1261.629552</v>
      </c>
      <c r="J1512" s="6">
        <f t="shared" si="2"/>
        <v>27.59786622</v>
      </c>
      <c r="K1512" s="8">
        <f t="shared" si="11"/>
        <v>505407.1629</v>
      </c>
      <c r="L1512" s="6">
        <f t="shared" si="12"/>
        <v>66.92483045</v>
      </c>
      <c r="M1512" s="8">
        <f t="shared" si="3"/>
        <v>26810.00031</v>
      </c>
      <c r="N1512" s="29">
        <f t="shared" si="14"/>
        <v>25.42420385</v>
      </c>
      <c r="O1512" s="9"/>
      <c r="P1512" s="10">
        <f t="shared" si="15"/>
        <v>29.10002923</v>
      </c>
      <c r="Q1512" s="10"/>
      <c r="R1512" s="31">
        <f t="shared" si="16"/>
        <v>0.01131416556</v>
      </c>
      <c r="S1512" s="7">
        <f t="shared" si="4"/>
        <v>0.9888232271</v>
      </c>
      <c r="T1512" s="7">
        <f t="shared" si="13"/>
        <v>24.57555155</v>
      </c>
      <c r="U1512" s="13">
        <f t="shared" si="5"/>
        <v>0.06205128365</v>
      </c>
      <c r="V1512" s="13">
        <f t="shared" si="6"/>
        <v>0.03740589993</v>
      </c>
      <c r="W1512" s="13">
        <f t="shared" si="7"/>
        <v>0.02464538372</v>
      </c>
      <c r="X1512" s="13">
        <f t="shared" si="8"/>
        <v>0.0006066048813</v>
      </c>
      <c r="Y1512" s="14"/>
      <c r="Z1512" s="30"/>
      <c r="AA1512" s="30"/>
    </row>
    <row r="1513" ht="12.75" customHeight="1">
      <c r="A1513" s="4">
        <v>1996.05</v>
      </c>
      <c r="B1513" s="5">
        <v>661.23</v>
      </c>
      <c r="C1513" s="6">
        <v>14.2133</v>
      </c>
      <c r="D1513" s="6">
        <f t="shared" si="9"/>
        <v>28.2733</v>
      </c>
      <c r="E1513" s="5">
        <v>34.62</v>
      </c>
      <c r="F1513" s="5">
        <v>156.6</v>
      </c>
      <c r="G1513" s="6">
        <f t="shared" si="10"/>
        <v>1996.375</v>
      </c>
      <c r="H1513" s="7">
        <v>6.74</v>
      </c>
      <c r="I1513" s="6">
        <f t="shared" si="1"/>
        <v>1286.569483</v>
      </c>
      <c r="J1513" s="6">
        <f t="shared" si="2"/>
        <v>27.65512458</v>
      </c>
      <c r="K1513" s="8">
        <f t="shared" si="11"/>
        <v>516321.284</v>
      </c>
      <c r="L1513" s="6">
        <f t="shared" si="12"/>
        <v>67.36088123</v>
      </c>
      <c r="M1513" s="8">
        <f t="shared" si="3"/>
        <v>27033.01855</v>
      </c>
      <c r="N1513" s="29">
        <f t="shared" si="14"/>
        <v>25.81404383</v>
      </c>
      <c r="O1513" s="9"/>
      <c r="P1513" s="10">
        <f t="shared" si="15"/>
        <v>29.51994682</v>
      </c>
      <c r="Q1513" s="10"/>
      <c r="R1513" s="31">
        <f t="shared" si="16"/>
        <v>0.008332947504</v>
      </c>
      <c r="S1513" s="7">
        <f t="shared" si="4"/>
        <v>0.9934376769</v>
      </c>
      <c r="T1513" s="7">
        <f t="shared" si="13"/>
        <v>24.25432279</v>
      </c>
      <c r="U1513" s="13">
        <f t="shared" si="5"/>
        <v>0.05842541817</v>
      </c>
      <c r="V1513" s="13">
        <f t="shared" si="6"/>
        <v>0.03772041133</v>
      </c>
      <c r="W1513" s="13">
        <f t="shared" si="7"/>
        <v>0.02070500684</v>
      </c>
      <c r="X1513" s="13">
        <f t="shared" si="8"/>
        <v>0.001083911214</v>
      </c>
      <c r="Y1513" s="14"/>
      <c r="Z1513" s="30"/>
      <c r="AA1513" s="30"/>
    </row>
    <row r="1514" ht="12.75" customHeight="1">
      <c r="A1514" s="4">
        <v>1996.06</v>
      </c>
      <c r="B1514" s="5">
        <v>668.5</v>
      </c>
      <c r="C1514" s="6">
        <v>14.27</v>
      </c>
      <c r="D1514" s="6">
        <f t="shared" si="9"/>
        <v>21.54</v>
      </c>
      <c r="E1514" s="5">
        <v>34.91</v>
      </c>
      <c r="F1514" s="5">
        <v>156.7</v>
      </c>
      <c r="G1514" s="6">
        <f t="shared" si="10"/>
        <v>1996.458333</v>
      </c>
      <c r="H1514" s="7">
        <v>6.91</v>
      </c>
      <c r="I1514" s="6">
        <f t="shared" si="1"/>
        <v>1299.884812</v>
      </c>
      <c r="J1514" s="6">
        <f t="shared" si="2"/>
        <v>27.74772814</v>
      </c>
      <c r="K1514" s="8">
        <f t="shared" si="11"/>
        <v>522592.9103</v>
      </c>
      <c r="L1514" s="6">
        <f t="shared" si="12"/>
        <v>67.88179324</v>
      </c>
      <c r="M1514" s="8">
        <f t="shared" si="3"/>
        <v>27290.52879</v>
      </c>
      <c r="N1514" s="29">
        <f t="shared" si="14"/>
        <v>25.96667356</v>
      </c>
      <c r="O1514" s="9"/>
      <c r="P1514" s="10">
        <f t="shared" si="15"/>
        <v>29.66805322</v>
      </c>
      <c r="Q1514" s="10"/>
      <c r="R1514" s="31">
        <f t="shared" si="16"/>
        <v>0.005901787421</v>
      </c>
      <c r="S1514" s="7">
        <f t="shared" si="4"/>
        <v>1.008629044</v>
      </c>
      <c r="T1514" s="7">
        <f t="shared" si="13"/>
        <v>24.07978147</v>
      </c>
      <c r="U1514" s="13">
        <f t="shared" si="5"/>
        <v>0.054045948</v>
      </c>
      <c r="V1514" s="13">
        <f t="shared" si="6"/>
        <v>0.03870653211</v>
      </c>
      <c r="W1514" s="13">
        <f t="shared" si="7"/>
        <v>0.01533941589</v>
      </c>
      <c r="X1514" s="13">
        <f t="shared" si="8"/>
        <v>-0.0002795305638</v>
      </c>
      <c r="Y1514" s="14"/>
      <c r="Z1514" s="30"/>
      <c r="AA1514" s="30"/>
    </row>
    <row r="1515" ht="12.75" customHeight="1">
      <c r="A1515" s="4">
        <v>1996.07</v>
      </c>
      <c r="B1515" s="5">
        <v>644.07</v>
      </c>
      <c r="C1515" s="6">
        <v>14.4</v>
      </c>
      <c r="D1515" s="6">
        <f t="shared" si="9"/>
        <v>-10.03</v>
      </c>
      <c r="E1515" s="5">
        <v>35.2733</v>
      </c>
      <c r="F1515" s="5">
        <v>157.0</v>
      </c>
      <c r="G1515" s="6">
        <f t="shared" si="10"/>
        <v>1996.541667</v>
      </c>
      <c r="H1515" s="7">
        <v>6.87</v>
      </c>
      <c r="I1515" s="6">
        <f t="shared" si="1"/>
        <v>1249.988083</v>
      </c>
      <c r="J1515" s="6">
        <f t="shared" si="2"/>
        <v>27.94700637</v>
      </c>
      <c r="K1515" s="8">
        <f t="shared" si="11"/>
        <v>503469.2149</v>
      </c>
      <c r="L1515" s="6">
        <f t="shared" si="12"/>
        <v>68.45716248</v>
      </c>
      <c r="M1515" s="8">
        <f t="shared" si="3"/>
        <v>27573.12196</v>
      </c>
      <c r="N1515" s="29">
        <f t="shared" si="14"/>
        <v>24.85841133</v>
      </c>
      <c r="O1515" s="9"/>
      <c r="P1515" s="10">
        <f t="shared" si="15"/>
        <v>28.37927824</v>
      </c>
      <c r="Q1515" s="10"/>
      <c r="R1515" s="31">
        <f t="shared" si="16"/>
        <v>0.008216982433</v>
      </c>
      <c r="S1515" s="7">
        <f t="shared" si="4"/>
        <v>1.022400524</v>
      </c>
      <c r="T1515" s="7">
        <f t="shared" si="13"/>
        <v>24.24115761</v>
      </c>
      <c r="U1515" s="13">
        <f t="shared" si="5"/>
        <v>0.05843108414</v>
      </c>
      <c r="V1515" s="13">
        <f t="shared" si="6"/>
        <v>0.03830818163</v>
      </c>
      <c r="W1515" s="13">
        <f t="shared" si="7"/>
        <v>0.02012290251</v>
      </c>
      <c r="X1515" s="13">
        <f t="shared" si="8"/>
        <v>-0.0001640053886</v>
      </c>
      <c r="Y1515" s="14"/>
      <c r="Z1515" s="30"/>
      <c r="AA1515" s="30"/>
    </row>
    <row r="1516" ht="12.75" customHeight="1">
      <c r="A1516" s="4">
        <v>1996.08</v>
      </c>
      <c r="B1516" s="5">
        <v>662.68</v>
      </c>
      <c r="C1516" s="6">
        <v>14.53</v>
      </c>
      <c r="D1516" s="6">
        <f t="shared" si="9"/>
        <v>33.14</v>
      </c>
      <c r="E1516" s="5">
        <v>35.6367</v>
      </c>
      <c r="F1516" s="5">
        <v>157.3</v>
      </c>
      <c r="G1516" s="6">
        <f t="shared" si="10"/>
        <v>1996.625</v>
      </c>
      <c r="H1516" s="7">
        <v>6.64</v>
      </c>
      <c r="I1516" s="6">
        <f t="shared" si="1"/>
        <v>1283.652867</v>
      </c>
      <c r="J1516" s="6">
        <f t="shared" si="2"/>
        <v>28.14552448</v>
      </c>
      <c r="K1516" s="8">
        <f t="shared" si="11"/>
        <v>517973.3929</v>
      </c>
      <c r="L1516" s="6">
        <f t="shared" si="12"/>
        <v>69.03053077</v>
      </c>
      <c r="M1516" s="8">
        <f t="shared" si="3"/>
        <v>27854.86571</v>
      </c>
      <c r="N1516" s="29">
        <f t="shared" si="14"/>
        <v>25.41252912</v>
      </c>
      <c r="O1516" s="9"/>
      <c r="P1516" s="10">
        <f t="shared" si="15"/>
        <v>28.98800055</v>
      </c>
      <c r="Q1516" s="10"/>
      <c r="R1516" s="31">
        <f t="shared" si="16"/>
        <v>0.009648545944</v>
      </c>
      <c r="S1516" s="7">
        <f t="shared" si="4"/>
        <v>0.9918733306</v>
      </c>
      <c r="T1516" s="7">
        <f t="shared" si="13"/>
        <v>24.73690428</v>
      </c>
      <c r="U1516" s="13">
        <f t="shared" si="5"/>
        <v>0.05761726996</v>
      </c>
      <c r="V1516" s="13">
        <f t="shared" si="6"/>
        <v>0.03813221821</v>
      </c>
      <c r="W1516" s="13">
        <f t="shared" si="7"/>
        <v>0.01948505174</v>
      </c>
      <c r="X1516" s="13">
        <f t="shared" si="8"/>
        <v>0.002477024715</v>
      </c>
      <c r="Y1516" s="14"/>
      <c r="Z1516" s="30"/>
      <c r="AA1516" s="30"/>
    </row>
    <row r="1517" ht="12.75" customHeight="1">
      <c r="A1517" s="4">
        <v>1996.09</v>
      </c>
      <c r="B1517" s="5">
        <v>674.88</v>
      </c>
      <c r="C1517" s="6">
        <v>14.66</v>
      </c>
      <c r="D1517" s="6">
        <f t="shared" si="9"/>
        <v>26.86</v>
      </c>
      <c r="E1517" s="5">
        <v>36.0</v>
      </c>
      <c r="F1517" s="5">
        <v>157.8</v>
      </c>
      <c r="G1517" s="6">
        <f t="shared" si="10"/>
        <v>1996.708333</v>
      </c>
      <c r="H1517" s="7">
        <v>6.83</v>
      </c>
      <c r="I1517" s="6">
        <f t="shared" si="1"/>
        <v>1303.142814</v>
      </c>
      <c r="J1517" s="6">
        <f t="shared" si="2"/>
        <v>28.30736375</v>
      </c>
      <c r="K1517" s="8">
        <f t="shared" si="11"/>
        <v>526789.7527</v>
      </c>
      <c r="L1517" s="6">
        <f t="shared" si="12"/>
        <v>69.51330798</v>
      </c>
      <c r="M1517" s="8">
        <f t="shared" si="3"/>
        <v>28100.44911</v>
      </c>
      <c r="N1517" s="29">
        <f t="shared" si="14"/>
        <v>25.68011551</v>
      </c>
      <c r="O1517" s="9"/>
      <c r="P1517" s="10">
        <f t="shared" si="15"/>
        <v>29.26888688</v>
      </c>
      <c r="Q1517" s="10"/>
      <c r="R1517" s="31">
        <f t="shared" si="16"/>
        <v>0.007196087253</v>
      </c>
      <c r="S1517" s="7">
        <f t="shared" si="4"/>
        <v>1.027548871</v>
      </c>
      <c r="T1517" s="7">
        <f t="shared" si="13"/>
        <v>24.45813205</v>
      </c>
      <c r="U1517" s="13">
        <f t="shared" si="5"/>
        <v>0.05899829568</v>
      </c>
      <c r="V1517" s="13">
        <f t="shared" si="6"/>
        <v>0.04154597035</v>
      </c>
      <c r="W1517" s="13">
        <f t="shared" si="7"/>
        <v>0.01745232533</v>
      </c>
      <c r="X1517" s="13">
        <f t="shared" si="8"/>
        <v>-0.002400929876</v>
      </c>
      <c r="Y1517" s="14"/>
      <c r="Z1517" s="30"/>
      <c r="AA1517" s="30"/>
    </row>
    <row r="1518" ht="12.75" customHeight="1">
      <c r="A1518" s="4">
        <v>1996.1</v>
      </c>
      <c r="B1518" s="5">
        <v>701.46</v>
      </c>
      <c r="C1518" s="6">
        <v>14.74</v>
      </c>
      <c r="D1518" s="6">
        <f t="shared" si="9"/>
        <v>41.32</v>
      </c>
      <c r="E1518" s="5">
        <v>36.91</v>
      </c>
      <c r="F1518" s="5">
        <v>158.3</v>
      </c>
      <c r="G1518" s="6">
        <f t="shared" si="10"/>
        <v>1996.791667</v>
      </c>
      <c r="H1518" s="7">
        <v>6.53</v>
      </c>
      <c r="I1518" s="6">
        <f t="shared" si="1"/>
        <v>1350.188642</v>
      </c>
      <c r="J1518" s="6">
        <f t="shared" si="2"/>
        <v>28.37193936</v>
      </c>
      <c r="K1518" s="8">
        <f t="shared" si="11"/>
        <v>546763.5912</v>
      </c>
      <c r="L1518" s="6">
        <f t="shared" si="12"/>
        <v>71.04533797</v>
      </c>
      <c r="M1518" s="8">
        <f t="shared" si="3"/>
        <v>28770.05695</v>
      </c>
      <c r="N1518" s="29">
        <f t="shared" si="14"/>
        <v>26.48346772</v>
      </c>
      <c r="O1518" s="9"/>
      <c r="P1518" s="10">
        <f t="shared" si="15"/>
        <v>30.158082</v>
      </c>
      <c r="Q1518" s="10"/>
      <c r="R1518" s="31">
        <f t="shared" si="16"/>
        <v>0.009248786199</v>
      </c>
      <c r="S1518" s="7">
        <f t="shared" si="4"/>
        <v>1.029841037</v>
      </c>
      <c r="T1518" s="7">
        <f t="shared" si="13"/>
        <v>25.0525453</v>
      </c>
      <c r="U1518" s="13">
        <f t="shared" si="5"/>
        <v>0.0593963146</v>
      </c>
      <c r="V1518" s="13">
        <f t="shared" si="6"/>
        <v>0.03993922334</v>
      </c>
      <c r="W1518" s="13">
        <f t="shared" si="7"/>
        <v>0.01945709126</v>
      </c>
      <c r="X1518" s="13">
        <f t="shared" si="8"/>
        <v>-0.001521607023</v>
      </c>
      <c r="Y1518" s="14"/>
      <c r="Z1518" s="30"/>
      <c r="AA1518" s="30"/>
    </row>
    <row r="1519" ht="12.75" customHeight="1">
      <c r="A1519" s="4">
        <v>1996.11</v>
      </c>
      <c r="B1519" s="5">
        <v>735.67</v>
      </c>
      <c r="C1519" s="6">
        <v>14.82</v>
      </c>
      <c r="D1519" s="6">
        <f t="shared" si="9"/>
        <v>49.03</v>
      </c>
      <c r="E1519" s="5">
        <v>37.82</v>
      </c>
      <c r="F1519" s="5">
        <v>158.6</v>
      </c>
      <c r="G1519" s="6">
        <f t="shared" si="10"/>
        <v>1996.875</v>
      </c>
      <c r="H1519" s="7">
        <v>6.2</v>
      </c>
      <c r="I1519" s="6">
        <f t="shared" si="1"/>
        <v>1413.358443</v>
      </c>
      <c r="J1519" s="6">
        <f t="shared" si="2"/>
        <v>28.47196721</v>
      </c>
      <c r="K1519" s="8">
        <f t="shared" si="11"/>
        <v>573305.2404</v>
      </c>
      <c r="L1519" s="6">
        <f t="shared" si="12"/>
        <v>72.65923077</v>
      </c>
      <c r="M1519" s="8">
        <f t="shared" si="3"/>
        <v>29473.0031</v>
      </c>
      <c r="N1519" s="29">
        <f t="shared" si="14"/>
        <v>27.58561205</v>
      </c>
      <c r="O1519" s="9"/>
      <c r="P1519" s="10">
        <f t="shared" si="15"/>
        <v>31.38340454</v>
      </c>
      <c r="Q1519" s="10"/>
      <c r="R1519" s="31">
        <f t="shared" si="16"/>
        <v>0.01114251239</v>
      </c>
      <c r="S1519" s="7">
        <f t="shared" si="4"/>
        <v>0.997805888</v>
      </c>
      <c r="T1519" s="7">
        <f t="shared" si="13"/>
        <v>25.75133694</v>
      </c>
      <c r="U1519" s="13">
        <f t="shared" si="5"/>
        <v>0.05663703807</v>
      </c>
      <c r="V1519" s="13">
        <f t="shared" si="6"/>
        <v>0.03870797947</v>
      </c>
      <c r="W1519" s="13">
        <f t="shared" si="7"/>
        <v>0.0179290586</v>
      </c>
      <c r="X1519" s="13">
        <f t="shared" si="8"/>
        <v>0.0009195766154</v>
      </c>
      <c r="Y1519" s="14"/>
      <c r="Z1519" s="30"/>
      <c r="AA1519" s="30"/>
    </row>
    <row r="1520" ht="12.75" customHeight="1">
      <c r="A1520" s="4">
        <v>1996.12</v>
      </c>
      <c r="B1520" s="5">
        <v>743.25</v>
      </c>
      <c r="C1520" s="6">
        <v>14.9</v>
      </c>
      <c r="D1520" s="6">
        <f t="shared" si="9"/>
        <v>22.48</v>
      </c>
      <c r="E1520" s="5">
        <v>38.73</v>
      </c>
      <c r="F1520" s="5">
        <v>158.6</v>
      </c>
      <c r="G1520" s="6">
        <f t="shared" si="10"/>
        <v>1996.958333</v>
      </c>
      <c r="H1520" s="7">
        <v>6.3</v>
      </c>
      <c r="I1520" s="6">
        <f t="shared" si="1"/>
        <v>1427.921028</v>
      </c>
      <c r="J1520" s="6">
        <f t="shared" si="2"/>
        <v>28.62566204</v>
      </c>
      <c r="K1520" s="8">
        <f t="shared" si="11"/>
        <v>580179.9366</v>
      </c>
      <c r="L1520" s="6">
        <f t="shared" si="12"/>
        <v>74.40750946</v>
      </c>
      <c r="M1520" s="8">
        <f t="shared" si="3"/>
        <v>30232.58519</v>
      </c>
      <c r="N1520" s="29">
        <f t="shared" si="14"/>
        <v>27.72394616</v>
      </c>
      <c r="O1520" s="9"/>
      <c r="P1520" s="10">
        <f t="shared" si="15"/>
        <v>31.51068126</v>
      </c>
      <c r="Q1520" s="10"/>
      <c r="R1520" s="31">
        <f t="shared" si="16"/>
        <v>0.009867757352</v>
      </c>
      <c r="S1520" s="7">
        <f t="shared" si="4"/>
        <v>0.9848952184</v>
      </c>
      <c r="T1520" s="7">
        <f t="shared" si="13"/>
        <v>25.69483562</v>
      </c>
      <c r="U1520" s="13">
        <f t="shared" si="5"/>
        <v>0.05746816548</v>
      </c>
      <c r="V1520" s="13">
        <f t="shared" si="6"/>
        <v>0.0395084891</v>
      </c>
      <c r="W1520" s="13">
        <f t="shared" si="7"/>
        <v>0.01795967638</v>
      </c>
      <c r="X1520" s="13">
        <f t="shared" si="8"/>
        <v>0.0003163053286</v>
      </c>
      <c r="Y1520" s="14"/>
      <c r="Z1520" s="30"/>
      <c r="AA1520" s="30"/>
    </row>
    <row r="1521" ht="12.75" customHeight="1">
      <c r="A1521" s="4">
        <v>1997.01</v>
      </c>
      <c r="B1521" s="5">
        <v>766.22</v>
      </c>
      <c r="C1521" s="6">
        <v>14.9533</v>
      </c>
      <c r="D1521" s="6">
        <f t="shared" si="9"/>
        <v>37.9233</v>
      </c>
      <c r="E1521" s="5">
        <v>39.2333</v>
      </c>
      <c r="F1521" s="5">
        <v>159.1</v>
      </c>
      <c r="G1521" s="6">
        <f t="shared" si="10"/>
        <v>1997.041667</v>
      </c>
      <c r="H1521" s="7">
        <v>6.58</v>
      </c>
      <c r="I1521" s="6">
        <f t="shared" si="1"/>
        <v>1467.424475</v>
      </c>
      <c r="J1521" s="6">
        <f t="shared" si="2"/>
        <v>28.63777819</v>
      </c>
      <c r="K1521" s="8">
        <f t="shared" si="11"/>
        <v>597200.2731</v>
      </c>
      <c r="L1521" s="6">
        <f t="shared" si="12"/>
        <v>75.13756449</v>
      </c>
      <c r="M1521" s="8">
        <f t="shared" si="3"/>
        <v>30578.86439</v>
      </c>
      <c r="N1521" s="29">
        <f t="shared" si="14"/>
        <v>28.33287013</v>
      </c>
      <c r="O1521" s="9"/>
      <c r="P1521" s="10">
        <f t="shared" si="15"/>
        <v>32.17058866</v>
      </c>
      <c r="Q1521" s="10"/>
      <c r="R1521" s="31">
        <f t="shared" si="16"/>
        <v>0.005964224554</v>
      </c>
      <c r="S1521" s="7">
        <f t="shared" si="4"/>
        <v>1.017197716</v>
      </c>
      <c r="T1521" s="7">
        <f t="shared" si="13"/>
        <v>25.22718988</v>
      </c>
      <c r="U1521" s="13">
        <f t="shared" si="5"/>
        <v>0.05482296008</v>
      </c>
      <c r="V1521" s="13">
        <f t="shared" si="6"/>
        <v>0.03984766343</v>
      </c>
      <c r="W1521" s="13">
        <f t="shared" si="7"/>
        <v>0.01497529665</v>
      </c>
      <c r="X1521" s="13">
        <f t="shared" si="8"/>
        <v>-0.000994236928</v>
      </c>
      <c r="Y1521" s="14"/>
      <c r="Z1521" s="30"/>
      <c r="AA1521" s="30"/>
    </row>
    <row r="1522" ht="12.75" customHeight="1">
      <c r="A1522" s="4">
        <v>1997.02</v>
      </c>
      <c r="B1522" s="5">
        <v>798.39</v>
      </c>
      <c r="C1522" s="6">
        <v>15.0067</v>
      </c>
      <c r="D1522" s="6">
        <f t="shared" si="9"/>
        <v>47.1767</v>
      </c>
      <c r="E1522" s="5">
        <v>39.7367</v>
      </c>
      <c r="F1522" s="5">
        <v>159.6</v>
      </c>
      <c r="G1522" s="6">
        <f t="shared" si="10"/>
        <v>1997.125</v>
      </c>
      <c r="H1522" s="7">
        <v>6.42</v>
      </c>
      <c r="I1522" s="6">
        <f t="shared" si="1"/>
        <v>1524.244568</v>
      </c>
      <c r="J1522" s="6">
        <f t="shared" si="2"/>
        <v>28.65000934</v>
      </c>
      <c r="K1522" s="8">
        <f t="shared" si="11"/>
        <v>621296.0896</v>
      </c>
      <c r="L1522" s="6">
        <f t="shared" si="12"/>
        <v>75.86323615</v>
      </c>
      <c r="M1522" s="8">
        <f t="shared" si="3"/>
        <v>30922.55204</v>
      </c>
      <c r="N1522" s="29">
        <f t="shared" si="14"/>
        <v>29.26563488</v>
      </c>
      <c r="O1522" s="9"/>
      <c r="P1522" s="10">
        <f t="shared" si="15"/>
        <v>33.19464551</v>
      </c>
      <c r="Q1522" s="10"/>
      <c r="R1522" s="31">
        <f t="shared" si="16"/>
        <v>0.006392356902</v>
      </c>
      <c r="S1522" s="7">
        <f t="shared" si="4"/>
        <v>0.9858177415</v>
      </c>
      <c r="T1522" s="7">
        <f t="shared" si="13"/>
        <v>25.5806482</v>
      </c>
      <c r="U1522" s="13">
        <f t="shared" si="5"/>
        <v>0.05176365252</v>
      </c>
      <c r="V1522" s="13">
        <f t="shared" si="6"/>
        <v>0.03858546538</v>
      </c>
      <c r="W1522" s="13">
        <f t="shared" si="7"/>
        <v>0.01317818713</v>
      </c>
      <c r="X1522" s="13">
        <f t="shared" si="8"/>
        <v>0.003087195208</v>
      </c>
      <c r="Y1522" s="14"/>
      <c r="Z1522" s="30"/>
      <c r="AA1522" s="30"/>
    </row>
    <row r="1523" ht="12.75" customHeight="1">
      <c r="A1523" s="4">
        <v>1997.03</v>
      </c>
      <c r="B1523" s="5">
        <v>792.16</v>
      </c>
      <c r="C1523" s="6">
        <v>15.06</v>
      </c>
      <c r="D1523" s="6">
        <f t="shared" si="9"/>
        <v>8.83</v>
      </c>
      <c r="E1523" s="5">
        <v>40.24</v>
      </c>
      <c r="F1523" s="5">
        <v>160.0</v>
      </c>
      <c r="G1523" s="6">
        <f t="shared" si="10"/>
        <v>1997.208333</v>
      </c>
      <c r="H1523" s="7">
        <v>6.69</v>
      </c>
      <c r="I1523" s="6">
        <f t="shared" si="1"/>
        <v>1508.5697</v>
      </c>
      <c r="J1523" s="6">
        <f t="shared" si="2"/>
        <v>28.6798875</v>
      </c>
      <c r="K1523" s="8">
        <f t="shared" si="11"/>
        <v>615881.0516</v>
      </c>
      <c r="L1523" s="6">
        <f t="shared" si="12"/>
        <v>76.63205</v>
      </c>
      <c r="M1523" s="8">
        <f t="shared" si="3"/>
        <v>31285.41395</v>
      </c>
      <c r="N1523" s="29">
        <f t="shared" si="14"/>
        <v>28.80245859</v>
      </c>
      <c r="O1523" s="9"/>
      <c r="P1523" s="10">
        <f t="shared" si="15"/>
        <v>32.63548559</v>
      </c>
      <c r="Q1523" s="10"/>
      <c r="R1523" s="31">
        <f t="shared" si="16"/>
        <v>0.00403798585</v>
      </c>
      <c r="S1523" s="7">
        <f t="shared" si="4"/>
        <v>0.991234119</v>
      </c>
      <c r="T1523" s="7">
        <f t="shared" si="13"/>
        <v>25.15481219</v>
      </c>
      <c r="U1523" s="13">
        <f t="shared" si="5"/>
        <v>0.04910095437</v>
      </c>
      <c r="V1523" s="13">
        <f t="shared" si="6"/>
        <v>0.0411084487</v>
      </c>
      <c r="W1523" s="13">
        <f t="shared" si="7"/>
        <v>0.007992505672</v>
      </c>
      <c r="X1523" s="13">
        <f t="shared" si="8"/>
        <v>0.0002290253233</v>
      </c>
      <c r="Y1523" s="14"/>
      <c r="Z1523" s="30"/>
      <c r="AA1523" s="30"/>
    </row>
    <row r="1524" ht="12.75" customHeight="1">
      <c r="A1524" s="4">
        <v>1997.04</v>
      </c>
      <c r="B1524" s="5">
        <v>763.93</v>
      </c>
      <c r="C1524" s="6">
        <v>15.0933</v>
      </c>
      <c r="D1524" s="6">
        <f t="shared" si="9"/>
        <v>-13.1367</v>
      </c>
      <c r="E1524" s="5">
        <v>40.3433</v>
      </c>
      <c r="F1524" s="5">
        <v>160.2</v>
      </c>
      <c r="G1524" s="6">
        <f t="shared" si="10"/>
        <v>1997.291667</v>
      </c>
      <c r="H1524" s="7">
        <v>6.89</v>
      </c>
      <c r="I1524" s="6">
        <f t="shared" si="1"/>
        <v>1452.992953</v>
      </c>
      <c r="J1524" s="6">
        <f t="shared" si="2"/>
        <v>28.70741891</v>
      </c>
      <c r="K1524" s="8">
        <f t="shared" si="11"/>
        <v>594168.2314</v>
      </c>
      <c r="L1524" s="6">
        <f t="shared" si="12"/>
        <v>76.73285587</v>
      </c>
      <c r="M1524" s="8">
        <f t="shared" si="3"/>
        <v>31378.14618</v>
      </c>
      <c r="N1524" s="29">
        <f t="shared" si="14"/>
        <v>27.58516034</v>
      </c>
      <c r="O1524" s="9"/>
      <c r="P1524" s="10">
        <f t="shared" si="15"/>
        <v>31.22585149</v>
      </c>
      <c r="Q1524" s="10"/>
      <c r="R1524" s="31">
        <f t="shared" si="16"/>
        <v>0.003146492909</v>
      </c>
      <c r="S1524" s="7">
        <f t="shared" si="4"/>
        <v>1.018751636</v>
      </c>
      <c r="T1524" s="7">
        <f t="shared" si="13"/>
        <v>24.90317913</v>
      </c>
      <c r="U1524" s="13">
        <f t="shared" si="5"/>
        <v>0.05651073597</v>
      </c>
      <c r="V1524" s="13">
        <f t="shared" si="6"/>
        <v>0.04080283004</v>
      </c>
      <c r="W1524" s="13">
        <f t="shared" si="7"/>
        <v>0.01570790593</v>
      </c>
      <c r="X1524" s="13">
        <f t="shared" si="8"/>
        <v>-0.001938887782</v>
      </c>
      <c r="Y1524" s="14"/>
      <c r="Z1524" s="30"/>
      <c r="AA1524" s="30"/>
    </row>
    <row r="1525" ht="12.75" customHeight="1">
      <c r="A1525" s="4">
        <v>1997.05</v>
      </c>
      <c r="B1525" s="5">
        <v>833.09</v>
      </c>
      <c r="C1525" s="6">
        <v>15.1267</v>
      </c>
      <c r="D1525" s="6">
        <f t="shared" si="9"/>
        <v>84.2867</v>
      </c>
      <c r="E1525" s="5">
        <v>40.4467</v>
      </c>
      <c r="F1525" s="5">
        <v>160.1</v>
      </c>
      <c r="G1525" s="6">
        <f t="shared" si="10"/>
        <v>1997.375</v>
      </c>
      <c r="H1525" s="7">
        <v>6.71</v>
      </c>
      <c r="I1525" s="6">
        <f t="shared" si="1"/>
        <v>1585.524816</v>
      </c>
      <c r="J1525" s="6">
        <f t="shared" si="2"/>
        <v>28.78891624</v>
      </c>
      <c r="K1525" s="8">
        <f t="shared" si="11"/>
        <v>649345.1526</v>
      </c>
      <c r="L1525" s="6">
        <f t="shared" si="12"/>
        <v>76.97757333</v>
      </c>
      <c r="M1525" s="8">
        <f t="shared" si="3"/>
        <v>31525.84785</v>
      </c>
      <c r="N1525" s="29">
        <f t="shared" si="14"/>
        <v>29.92836222</v>
      </c>
      <c r="O1525" s="9"/>
      <c r="P1525" s="10">
        <f t="shared" si="15"/>
        <v>33.84245351</v>
      </c>
      <c r="Q1525" s="10"/>
      <c r="R1525" s="31">
        <f t="shared" si="16"/>
        <v>0.00167667409</v>
      </c>
      <c r="S1525" s="7">
        <f t="shared" si="4"/>
        <v>1.021648824</v>
      </c>
      <c r="T1525" s="7">
        <f t="shared" si="13"/>
        <v>25.38600092</v>
      </c>
      <c r="U1525" s="13">
        <f t="shared" si="5"/>
        <v>0.05003034862</v>
      </c>
      <c r="V1525" s="13">
        <f t="shared" si="6"/>
        <v>0.03808736057</v>
      </c>
      <c r="W1525" s="13">
        <f t="shared" si="7"/>
        <v>0.01194298805</v>
      </c>
      <c r="X1525" s="13">
        <f t="shared" si="8"/>
        <v>-0.004483004818</v>
      </c>
      <c r="Y1525" s="14"/>
      <c r="Z1525" s="30"/>
      <c r="AA1525" s="30"/>
    </row>
    <row r="1526" ht="12.75" customHeight="1">
      <c r="A1526" s="4">
        <v>1997.06</v>
      </c>
      <c r="B1526" s="5">
        <v>876.29</v>
      </c>
      <c r="C1526" s="6">
        <v>15.16</v>
      </c>
      <c r="D1526" s="6">
        <f t="shared" si="9"/>
        <v>58.36</v>
      </c>
      <c r="E1526" s="5">
        <v>40.55</v>
      </c>
      <c r="F1526" s="5">
        <v>160.3</v>
      </c>
      <c r="G1526" s="6">
        <f t="shared" si="10"/>
        <v>1997.458333</v>
      </c>
      <c r="H1526" s="7">
        <v>6.49</v>
      </c>
      <c r="I1526" s="6">
        <f t="shared" si="1"/>
        <v>1665.661653</v>
      </c>
      <c r="J1526" s="6">
        <f t="shared" si="2"/>
        <v>28.81629445</v>
      </c>
      <c r="K1526" s="8">
        <f t="shared" si="11"/>
        <v>683148.3303</v>
      </c>
      <c r="L1526" s="6">
        <f t="shared" si="12"/>
        <v>77.07788522</v>
      </c>
      <c r="M1526" s="8">
        <f t="shared" si="3"/>
        <v>31612.43971</v>
      </c>
      <c r="N1526" s="29">
        <f t="shared" si="14"/>
        <v>31.25656062</v>
      </c>
      <c r="O1526" s="9"/>
      <c r="P1526" s="10">
        <f t="shared" si="15"/>
        <v>35.30591086</v>
      </c>
      <c r="Q1526" s="10"/>
      <c r="R1526" s="31">
        <f t="shared" si="16"/>
        <v>0.002220591564</v>
      </c>
      <c r="S1526" s="7">
        <f t="shared" si="4"/>
        <v>1.025353605</v>
      </c>
      <c r="T1526" s="7">
        <f t="shared" si="13"/>
        <v>25.90321918</v>
      </c>
      <c r="U1526" s="13">
        <f t="shared" si="5"/>
        <v>0.04487394325</v>
      </c>
      <c r="V1526" s="13">
        <f t="shared" si="6"/>
        <v>0.03336254726</v>
      </c>
      <c r="W1526" s="13">
        <f t="shared" si="7"/>
        <v>0.01151139598</v>
      </c>
      <c r="X1526" s="13">
        <f t="shared" si="8"/>
        <v>-0.001304493247</v>
      </c>
      <c r="Y1526" s="14"/>
      <c r="Z1526" s="30"/>
      <c r="AA1526" s="30"/>
    </row>
    <row r="1527" ht="12.75" customHeight="1">
      <c r="A1527" s="4">
        <v>1997.07</v>
      </c>
      <c r="B1527" s="5">
        <v>925.29</v>
      </c>
      <c r="C1527" s="6">
        <v>15.2167</v>
      </c>
      <c r="D1527" s="6">
        <f t="shared" si="9"/>
        <v>64.2167</v>
      </c>
      <c r="E1527" s="5">
        <v>40.58</v>
      </c>
      <c r="F1527" s="5">
        <v>160.5</v>
      </c>
      <c r="G1527" s="6">
        <f t="shared" si="10"/>
        <v>1997.541667</v>
      </c>
      <c r="H1527" s="7">
        <v>6.22</v>
      </c>
      <c r="I1527" s="6">
        <f t="shared" si="1"/>
        <v>1756.609738</v>
      </c>
      <c r="J1527" s="6">
        <f t="shared" si="2"/>
        <v>28.88802798</v>
      </c>
      <c r="K1527" s="8">
        <f t="shared" si="11"/>
        <v>721436.7784</v>
      </c>
      <c r="L1527" s="6">
        <f t="shared" si="12"/>
        <v>77.03879128</v>
      </c>
      <c r="M1527" s="8">
        <f t="shared" si="3"/>
        <v>31639.70698</v>
      </c>
      <c r="N1527" s="29">
        <f t="shared" si="14"/>
        <v>32.76663769</v>
      </c>
      <c r="O1527" s="9"/>
      <c r="P1527" s="10">
        <f t="shared" si="15"/>
        <v>36.97038981</v>
      </c>
      <c r="Q1527" s="10"/>
      <c r="R1527" s="31">
        <f t="shared" si="16"/>
        <v>0.003301992474</v>
      </c>
      <c r="S1527" s="7">
        <f t="shared" si="4"/>
        <v>0.9992947104</v>
      </c>
      <c r="T1527" s="7">
        <f t="shared" si="13"/>
        <v>26.52686265</v>
      </c>
      <c r="U1527" s="13">
        <f t="shared" si="5"/>
        <v>0.03981505876</v>
      </c>
      <c r="V1527" s="13">
        <f t="shared" si="6"/>
        <v>0.03216948</v>
      </c>
      <c r="W1527" s="13">
        <f t="shared" si="7"/>
        <v>0.007645578757</v>
      </c>
      <c r="X1527" s="13">
        <f t="shared" si="8"/>
        <v>0.003062178614</v>
      </c>
      <c r="Y1527" s="14"/>
      <c r="Z1527" s="30"/>
      <c r="AA1527" s="30"/>
    </row>
    <row r="1528" ht="12.75" customHeight="1">
      <c r="A1528" s="4">
        <v>1997.08</v>
      </c>
      <c r="B1528" s="5">
        <v>927.24</v>
      </c>
      <c r="C1528" s="6">
        <v>15.2733</v>
      </c>
      <c r="D1528" s="6">
        <f t="shared" si="9"/>
        <v>17.2233</v>
      </c>
      <c r="E1528" s="5">
        <v>40.61</v>
      </c>
      <c r="F1528" s="5">
        <v>160.8</v>
      </c>
      <c r="G1528" s="6">
        <f t="shared" si="10"/>
        <v>1997.625</v>
      </c>
      <c r="H1528" s="7">
        <v>6.3</v>
      </c>
      <c r="I1528" s="6">
        <f t="shared" si="1"/>
        <v>1757.027537</v>
      </c>
      <c r="J1528" s="6">
        <f t="shared" si="2"/>
        <v>28.94138377</v>
      </c>
      <c r="K1528" s="8">
        <f t="shared" si="11"/>
        <v>722598.8828</v>
      </c>
      <c r="L1528" s="6">
        <f t="shared" si="12"/>
        <v>76.9519092</v>
      </c>
      <c r="M1528" s="8">
        <f t="shared" si="3"/>
        <v>31647.40588</v>
      </c>
      <c r="N1528" s="29">
        <f t="shared" si="14"/>
        <v>32.58628349</v>
      </c>
      <c r="O1528" s="9"/>
      <c r="P1528" s="10">
        <f t="shared" si="15"/>
        <v>36.72604366</v>
      </c>
      <c r="Q1528" s="10"/>
      <c r="R1528" s="31">
        <f t="shared" si="16"/>
        <v>0.002319986016</v>
      </c>
      <c r="S1528" s="7">
        <f t="shared" si="4"/>
        <v>1.011901398</v>
      </c>
      <c r="T1528" s="7">
        <f t="shared" si="13"/>
        <v>26.45869802</v>
      </c>
      <c r="U1528" s="13">
        <f t="shared" si="5"/>
        <v>0.03538683802</v>
      </c>
      <c r="V1528" s="13">
        <f t="shared" si="6"/>
        <v>0.03571362107</v>
      </c>
      <c r="W1528" s="13">
        <f t="shared" si="7"/>
        <v>-0.0003267830517</v>
      </c>
      <c r="X1528" s="13">
        <f t="shared" si="8"/>
        <v>0.0003907150748</v>
      </c>
      <c r="Y1528" s="14"/>
      <c r="Z1528" s="30"/>
      <c r="AA1528" s="30"/>
    </row>
    <row r="1529" ht="12.75" customHeight="1">
      <c r="A1529" s="4">
        <v>1997.09</v>
      </c>
      <c r="B1529" s="5">
        <v>937.02</v>
      </c>
      <c r="C1529" s="6">
        <v>15.33</v>
      </c>
      <c r="D1529" s="6">
        <f t="shared" si="9"/>
        <v>25.11</v>
      </c>
      <c r="E1529" s="5">
        <v>40.64</v>
      </c>
      <c r="F1529" s="5">
        <v>161.2</v>
      </c>
      <c r="G1529" s="6">
        <f t="shared" si="10"/>
        <v>1997.708333</v>
      </c>
      <c r="H1529" s="7">
        <v>6.21</v>
      </c>
      <c r="I1529" s="6">
        <f t="shared" si="1"/>
        <v>1771.153809</v>
      </c>
      <c r="J1529" s="6">
        <f t="shared" si="2"/>
        <v>28.97674318</v>
      </c>
      <c r="K1529" s="8">
        <f t="shared" si="11"/>
        <v>729401.5697</v>
      </c>
      <c r="L1529" s="6">
        <f t="shared" si="12"/>
        <v>76.81766749</v>
      </c>
      <c r="M1529" s="8">
        <f t="shared" si="3"/>
        <v>31635.26904</v>
      </c>
      <c r="N1529" s="29">
        <f t="shared" si="14"/>
        <v>32.66658134</v>
      </c>
      <c r="O1529" s="9"/>
      <c r="P1529" s="10">
        <f t="shared" si="15"/>
        <v>36.7754066</v>
      </c>
      <c r="Q1529" s="10"/>
      <c r="R1529" s="31">
        <f t="shared" si="16"/>
        <v>0.002860421721</v>
      </c>
      <c r="S1529" s="7">
        <f t="shared" si="4"/>
        <v>1.018585502</v>
      </c>
      <c r="T1529" s="7">
        <f t="shared" si="13"/>
        <v>26.7071578</v>
      </c>
      <c r="U1529" s="13">
        <f t="shared" si="5"/>
        <v>0.03727056549</v>
      </c>
      <c r="V1529" s="13">
        <f t="shared" si="6"/>
        <v>0.03609055933</v>
      </c>
      <c r="W1529" s="13">
        <f t="shared" si="7"/>
        <v>0.001180006164</v>
      </c>
      <c r="X1529" s="13">
        <f t="shared" si="8"/>
        <v>-0.001543835962</v>
      </c>
      <c r="Y1529" s="14"/>
      <c r="Z1529" s="30"/>
      <c r="AA1529" s="30"/>
    </row>
    <row r="1530" ht="12.75" customHeight="1">
      <c r="A1530" s="4">
        <v>1997.1</v>
      </c>
      <c r="B1530" s="5">
        <v>951.16</v>
      </c>
      <c r="C1530" s="6">
        <v>15.3867</v>
      </c>
      <c r="D1530" s="6">
        <f t="shared" si="9"/>
        <v>29.5267</v>
      </c>
      <c r="E1530" s="5">
        <v>40.3333</v>
      </c>
      <c r="F1530" s="5">
        <v>161.6</v>
      </c>
      <c r="G1530" s="6">
        <f t="shared" si="10"/>
        <v>1997.791667</v>
      </c>
      <c r="H1530" s="7">
        <v>6.03</v>
      </c>
      <c r="I1530" s="6">
        <f t="shared" si="1"/>
        <v>1793.431015</v>
      </c>
      <c r="J1530" s="6">
        <f t="shared" si="2"/>
        <v>29.01192754</v>
      </c>
      <c r="K1530" s="8">
        <f t="shared" si="11"/>
        <v>739571.4795</v>
      </c>
      <c r="L1530" s="6">
        <f t="shared" si="12"/>
        <v>76.04923583</v>
      </c>
      <c r="M1530" s="8">
        <f t="shared" si="3"/>
        <v>31361.03111</v>
      </c>
      <c r="N1530" s="29">
        <f t="shared" si="14"/>
        <v>32.90149818</v>
      </c>
      <c r="O1530" s="9"/>
      <c r="P1530" s="10">
        <f t="shared" si="15"/>
        <v>36.99807639</v>
      </c>
      <c r="Q1530" s="10"/>
      <c r="R1530" s="31">
        <f t="shared" si="16"/>
        <v>0.004428715222</v>
      </c>
      <c r="S1530" s="7">
        <f t="shared" si="4"/>
        <v>1.016276002</v>
      </c>
      <c r="T1530" s="7">
        <f t="shared" si="13"/>
        <v>27.13618828</v>
      </c>
      <c r="U1530" s="13">
        <f t="shared" si="5"/>
        <v>0.0386726223</v>
      </c>
      <c r="V1530" s="13">
        <f t="shared" si="6"/>
        <v>0.03452632457</v>
      </c>
      <c r="W1530" s="13">
        <f t="shared" si="7"/>
        <v>0.004146297732</v>
      </c>
      <c r="X1530" s="13">
        <f t="shared" si="8"/>
        <v>0.001790894075</v>
      </c>
      <c r="Y1530" s="14"/>
      <c r="Z1530" s="30"/>
      <c r="AA1530" s="30"/>
    </row>
    <row r="1531" ht="12.75" customHeight="1">
      <c r="A1531" s="4">
        <v>1997.11</v>
      </c>
      <c r="B1531" s="5">
        <v>938.92</v>
      </c>
      <c r="C1531" s="6">
        <v>15.4433</v>
      </c>
      <c r="D1531" s="6">
        <f t="shared" si="9"/>
        <v>3.2033</v>
      </c>
      <c r="E1531" s="5">
        <v>40.0267</v>
      </c>
      <c r="F1531" s="5">
        <v>161.5</v>
      </c>
      <c r="G1531" s="6">
        <f t="shared" si="10"/>
        <v>1997.875</v>
      </c>
      <c r="H1531" s="7">
        <v>5.88</v>
      </c>
      <c r="I1531" s="6">
        <f t="shared" si="1"/>
        <v>1771.448446</v>
      </c>
      <c r="J1531" s="6">
        <f t="shared" si="2"/>
        <v>29.13667808</v>
      </c>
      <c r="K1531" s="8">
        <f t="shared" si="11"/>
        <v>731507.6289</v>
      </c>
      <c r="L1531" s="6">
        <f t="shared" si="12"/>
        <v>75.51786681</v>
      </c>
      <c r="M1531" s="8">
        <f t="shared" si="3"/>
        <v>31184.59124</v>
      </c>
      <c r="N1531" s="29">
        <f t="shared" si="14"/>
        <v>32.33660053</v>
      </c>
      <c r="O1531" s="9"/>
      <c r="P1531" s="10">
        <f t="shared" si="15"/>
        <v>36.32301787</v>
      </c>
      <c r="Q1531" s="10"/>
      <c r="R1531" s="31">
        <f t="shared" si="16"/>
        <v>0.006305989146</v>
      </c>
      <c r="S1531" s="7">
        <f t="shared" si="4"/>
        <v>1.010167043</v>
      </c>
      <c r="T1531" s="7">
        <f t="shared" si="13"/>
        <v>27.594933</v>
      </c>
      <c r="U1531" s="13">
        <f t="shared" si="5"/>
        <v>0.03409170918</v>
      </c>
      <c r="V1531" s="13">
        <f t="shared" si="6"/>
        <v>0.03570137244</v>
      </c>
      <c r="W1531" s="13">
        <f t="shared" si="7"/>
        <v>-0.001609663257</v>
      </c>
      <c r="X1531" s="13">
        <f t="shared" si="8"/>
        <v>-0.0002616718996</v>
      </c>
      <c r="Y1531" s="14"/>
      <c r="Z1531" s="30"/>
      <c r="AA1531" s="30"/>
    </row>
    <row r="1532" ht="12.75" customHeight="1">
      <c r="A1532" s="4">
        <v>1997.12</v>
      </c>
      <c r="B1532" s="5">
        <v>962.37</v>
      </c>
      <c r="C1532" s="6">
        <v>15.5</v>
      </c>
      <c r="D1532" s="6">
        <f t="shared" si="9"/>
        <v>38.95</v>
      </c>
      <c r="E1532" s="5">
        <v>39.72</v>
      </c>
      <c r="F1532" s="5">
        <v>161.3</v>
      </c>
      <c r="G1532" s="6">
        <f t="shared" si="10"/>
        <v>1997.958333</v>
      </c>
      <c r="H1532" s="7">
        <v>5.81</v>
      </c>
      <c r="I1532" s="6">
        <f t="shared" si="1"/>
        <v>1817.942585</v>
      </c>
      <c r="J1532" s="6">
        <f t="shared" si="2"/>
        <v>29.27991321</v>
      </c>
      <c r="K1532" s="8">
        <f t="shared" si="11"/>
        <v>751714.6471</v>
      </c>
      <c r="L1532" s="6">
        <f t="shared" si="12"/>
        <v>75.03213887</v>
      </c>
      <c r="M1532" s="8">
        <f t="shared" si="3"/>
        <v>31025.59908</v>
      </c>
      <c r="N1532" s="29">
        <f t="shared" si="14"/>
        <v>33.03078904</v>
      </c>
      <c r="O1532" s="9"/>
      <c r="P1532" s="10">
        <f t="shared" si="15"/>
        <v>37.06129219</v>
      </c>
      <c r="Q1532" s="10"/>
      <c r="R1532" s="31">
        <f t="shared" si="16"/>
        <v>0.006227919434</v>
      </c>
      <c r="S1532" s="7">
        <f t="shared" si="4"/>
        <v>1.025406697</v>
      </c>
      <c r="T1532" s="7">
        <f t="shared" si="13"/>
        <v>27.91005542</v>
      </c>
      <c r="U1532" s="13">
        <f t="shared" si="5"/>
        <v>0.03261837068</v>
      </c>
      <c r="V1532" s="13">
        <f t="shared" si="6"/>
        <v>0.03537154055</v>
      </c>
      <c r="W1532" s="13">
        <f t="shared" si="7"/>
        <v>-0.002753169875</v>
      </c>
      <c r="X1532" s="13">
        <f t="shared" si="8"/>
        <v>0.000758008596</v>
      </c>
      <c r="Y1532" s="14"/>
      <c r="Z1532" s="30"/>
      <c r="AA1532" s="30"/>
    </row>
    <row r="1533" ht="12.75" customHeight="1">
      <c r="A1533" s="4">
        <v>1998.01</v>
      </c>
      <c r="B1533" s="5">
        <v>963.36</v>
      </c>
      <c r="C1533" s="6">
        <v>15.55</v>
      </c>
      <c r="D1533" s="6">
        <f t="shared" si="9"/>
        <v>16.54</v>
      </c>
      <c r="E1533" s="5">
        <v>39.66</v>
      </c>
      <c r="F1533" s="5">
        <v>161.6</v>
      </c>
      <c r="G1533" s="6">
        <f t="shared" si="10"/>
        <v>1998.041667</v>
      </c>
      <c r="H1533" s="7">
        <v>5.54</v>
      </c>
      <c r="I1533" s="6">
        <f t="shared" si="1"/>
        <v>1816.434356</v>
      </c>
      <c r="J1533" s="6">
        <f t="shared" si="2"/>
        <v>29.31983292</v>
      </c>
      <c r="K1533" s="8">
        <f t="shared" si="11"/>
        <v>752101.3047</v>
      </c>
      <c r="L1533" s="6">
        <f t="shared" si="12"/>
        <v>74.77971535</v>
      </c>
      <c r="M1533" s="8">
        <f t="shared" si="3"/>
        <v>30962.8153</v>
      </c>
      <c r="N1533" s="29">
        <f t="shared" si="14"/>
        <v>32.85996842</v>
      </c>
      <c r="O1533" s="9"/>
      <c r="P1533" s="10">
        <f t="shared" si="15"/>
        <v>36.82863353</v>
      </c>
      <c r="Q1533" s="10"/>
      <c r="R1533" s="31">
        <f t="shared" si="16"/>
        <v>0.009008978503</v>
      </c>
      <c r="S1533" s="7">
        <f t="shared" si="4"/>
        <v>1.002334765</v>
      </c>
      <c r="T1533" s="7">
        <f t="shared" si="13"/>
        <v>28.56602812</v>
      </c>
      <c r="U1533" s="13">
        <f t="shared" si="5"/>
        <v>0.02499322703</v>
      </c>
      <c r="V1533" s="13">
        <f t="shared" si="6"/>
        <v>0.03583519172</v>
      </c>
      <c r="W1533" s="13">
        <f t="shared" si="7"/>
        <v>-0.01084196469</v>
      </c>
      <c r="X1533" s="13">
        <f t="shared" si="8"/>
        <v>0.0000779807131</v>
      </c>
      <c r="Y1533" s="14"/>
      <c r="Z1533" s="30"/>
      <c r="AA1533" s="30"/>
    </row>
    <row r="1534" ht="12.75" customHeight="1">
      <c r="A1534" s="4">
        <v>1998.02</v>
      </c>
      <c r="B1534" s="5">
        <v>1023.74</v>
      </c>
      <c r="C1534" s="6">
        <v>15.6</v>
      </c>
      <c r="D1534" s="6">
        <f t="shared" si="9"/>
        <v>75.98</v>
      </c>
      <c r="E1534" s="5">
        <v>39.6</v>
      </c>
      <c r="F1534" s="5">
        <v>161.9</v>
      </c>
      <c r="G1534" s="6">
        <f t="shared" si="10"/>
        <v>1998.125</v>
      </c>
      <c r="H1534" s="7">
        <v>5.57</v>
      </c>
      <c r="I1534" s="6">
        <f t="shared" si="1"/>
        <v>1926.705238</v>
      </c>
      <c r="J1534" s="6">
        <f t="shared" si="2"/>
        <v>29.35960469</v>
      </c>
      <c r="K1534" s="8">
        <f t="shared" si="11"/>
        <v>798772.405</v>
      </c>
      <c r="L1534" s="6">
        <f t="shared" si="12"/>
        <v>74.5282273</v>
      </c>
      <c r="M1534" s="8">
        <f t="shared" si="3"/>
        <v>30897.87176</v>
      </c>
      <c r="N1534" s="29">
        <f t="shared" si="14"/>
        <v>34.70967778</v>
      </c>
      <c r="O1534" s="9"/>
      <c r="P1534" s="10">
        <f t="shared" si="15"/>
        <v>38.85604408</v>
      </c>
      <c r="Q1534" s="10"/>
      <c r="R1534" s="31">
        <f t="shared" si="16"/>
        <v>0.007011243337</v>
      </c>
      <c r="S1534" s="7">
        <f t="shared" si="4"/>
        <v>0.9985785706</v>
      </c>
      <c r="T1534" s="7">
        <f t="shared" si="13"/>
        <v>28.57966676</v>
      </c>
      <c r="U1534" s="13">
        <f t="shared" si="5"/>
        <v>0.01694227331</v>
      </c>
      <c r="V1534" s="13">
        <f t="shared" si="6"/>
        <v>0.03580769977</v>
      </c>
      <c r="W1534" s="13">
        <f t="shared" si="7"/>
        <v>-0.01886542646</v>
      </c>
      <c r="X1534" s="13">
        <f t="shared" si="8"/>
        <v>0.002355903886</v>
      </c>
      <c r="Y1534" s="14"/>
      <c r="Z1534" s="30"/>
      <c r="AA1534" s="30"/>
    </row>
    <row r="1535" ht="12.75" customHeight="1">
      <c r="A1535" s="4">
        <v>1998.03</v>
      </c>
      <c r="B1535" s="5">
        <v>1076.83</v>
      </c>
      <c r="C1535" s="6">
        <v>15.64</v>
      </c>
      <c r="D1535" s="6">
        <f t="shared" si="9"/>
        <v>68.73</v>
      </c>
      <c r="E1535" s="5">
        <v>39.54</v>
      </c>
      <c r="F1535" s="5">
        <v>162.2</v>
      </c>
      <c r="G1535" s="6">
        <f t="shared" si="10"/>
        <v>1998.208333</v>
      </c>
      <c r="H1535" s="7">
        <v>5.65</v>
      </c>
      <c r="I1535" s="6">
        <f t="shared" si="1"/>
        <v>2022.873619</v>
      </c>
      <c r="J1535" s="6">
        <f t="shared" si="2"/>
        <v>29.3804439</v>
      </c>
      <c r="K1535" s="8">
        <f t="shared" si="11"/>
        <v>839656.884</v>
      </c>
      <c r="L1535" s="6">
        <f t="shared" si="12"/>
        <v>74.27766954</v>
      </c>
      <c r="M1535" s="8">
        <f t="shared" si="3"/>
        <v>30831.26695</v>
      </c>
      <c r="N1535" s="29">
        <f t="shared" si="14"/>
        <v>36.29692774</v>
      </c>
      <c r="O1535" s="9"/>
      <c r="P1535" s="10">
        <f t="shared" si="15"/>
        <v>40.58325901</v>
      </c>
      <c r="Q1535" s="10"/>
      <c r="R1535" s="31">
        <f t="shared" si="16"/>
        <v>0.004698121736</v>
      </c>
      <c r="S1535" s="7">
        <f t="shared" si="4"/>
        <v>1.005466563</v>
      </c>
      <c r="T1535" s="7">
        <f t="shared" si="13"/>
        <v>28.48625787</v>
      </c>
      <c r="U1535" s="13">
        <f t="shared" si="5"/>
        <v>0.008319407199</v>
      </c>
      <c r="V1535" s="13">
        <f t="shared" si="6"/>
        <v>0.03754431333</v>
      </c>
      <c r="W1535" s="13">
        <f t="shared" si="7"/>
        <v>-0.02922490613</v>
      </c>
      <c r="X1535" s="13">
        <f t="shared" si="8"/>
        <v>-0.001668246331</v>
      </c>
      <c r="Y1535" s="14"/>
      <c r="Z1535" s="30"/>
      <c r="AA1535" s="30"/>
    </row>
    <row r="1536" ht="12.75" customHeight="1">
      <c r="A1536" s="4">
        <v>1998.04</v>
      </c>
      <c r="B1536" s="5">
        <v>1112.2</v>
      </c>
      <c r="C1536" s="6">
        <v>15.75</v>
      </c>
      <c r="D1536" s="6">
        <f t="shared" si="9"/>
        <v>51.12</v>
      </c>
      <c r="E1536" s="5">
        <v>39.35</v>
      </c>
      <c r="F1536" s="5">
        <v>162.5</v>
      </c>
      <c r="G1536" s="6">
        <f t="shared" si="10"/>
        <v>1998.291667</v>
      </c>
      <c r="H1536" s="7">
        <v>5.64</v>
      </c>
      <c r="I1536" s="6">
        <f t="shared" si="1"/>
        <v>2085.460554</v>
      </c>
      <c r="J1536" s="6">
        <f t="shared" si="2"/>
        <v>29.53246154</v>
      </c>
      <c r="K1536" s="8">
        <f t="shared" si="11"/>
        <v>866657.0772</v>
      </c>
      <c r="L1536" s="6">
        <f t="shared" si="12"/>
        <v>73.78427692</v>
      </c>
      <c r="M1536" s="8">
        <f t="shared" si="3"/>
        <v>30662.61103</v>
      </c>
      <c r="N1536" s="29">
        <f t="shared" si="14"/>
        <v>37.27693404</v>
      </c>
      <c r="O1536" s="9"/>
      <c r="P1536" s="10">
        <f t="shared" si="15"/>
        <v>41.62739773</v>
      </c>
      <c r="Q1536" s="10"/>
      <c r="R1536" s="31">
        <f t="shared" si="16"/>
        <v>0.003733896183</v>
      </c>
      <c r="S1536" s="7">
        <f t="shared" si="4"/>
        <v>1.003942113</v>
      </c>
      <c r="T1536" s="7">
        <f t="shared" si="13"/>
        <v>28.58910229</v>
      </c>
      <c r="U1536" s="13">
        <f t="shared" si="5"/>
        <v>0.008710108399</v>
      </c>
      <c r="V1536" s="13">
        <f t="shared" si="6"/>
        <v>0.03537862833</v>
      </c>
      <c r="W1536" s="13">
        <f t="shared" si="7"/>
        <v>-0.02666851993</v>
      </c>
      <c r="X1536" s="13">
        <f t="shared" si="8"/>
        <v>-0.001738446755</v>
      </c>
      <c r="Y1536" s="14"/>
      <c r="Z1536" s="30"/>
      <c r="AA1536" s="30"/>
    </row>
    <row r="1537" ht="12.75" customHeight="1">
      <c r="A1537" s="4">
        <v>1998.05</v>
      </c>
      <c r="B1537" s="5">
        <v>1108.42</v>
      </c>
      <c r="C1537" s="6">
        <v>15.85</v>
      </c>
      <c r="D1537" s="6">
        <f t="shared" si="9"/>
        <v>12.07</v>
      </c>
      <c r="E1537" s="5">
        <v>39.16</v>
      </c>
      <c r="F1537" s="5">
        <v>162.8</v>
      </c>
      <c r="G1537" s="6">
        <f t="shared" si="10"/>
        <v>1998.375</v>
      </c>
      <c r="H1537" s="7">
        <v>5.65</v>
      </c>
      <c r="I1537" s="6">
        <f t="shared" si="1"/>
        <v>2074.542838</v>
      </c>
      <c r="J1537" s="6">
        <f t="shared" si="2"/>
        <v>29.6652027</v>
      </c>
      <c r="K1537" s="8">
        <f t="shared" si="11"/>
        <v>863147.3236</v>
      </c>
      <c r="L1537" s="6">
        <f t="shared" si="12"/>
        <v>73.2927027</v>
      </c>
      <c r="M1537" s="8">
        <f t="shared" si="3"/>
        <v>30494.62225</v>
      </c>
      <c r="N1537" s="29">
        <f t="shared" si="14"/>
        <v>36.95659852</v>
      </c>
      <c r="O1537" s="9"/>
      <c r="P1537" s="10">
        <f t="shared" si="15"/>
        <v>41.21821932</v>
      </c>
      <c r="Q1537" s="10"/>
      <c r="R1537" s="31">
        <f t="shared" si="16"/>
        <v>0.003704659797</v>
      </c>
      <c r="S1537" s="7">
        <f t="shared" si="4"/>
        <v>1.016154072</v>
      </c>
      <c r="T1537" s="7">
        <f t="shared" si="13"/>
        <v>28.64891346</v>
      </c>
      <c r="U1537" s="13">
        <f t="shared" si="5"/>
        <v>0.01082897334</v>
      </c>
      <c r="V1537" s="13">
        <f t="shared" si="6"/>
        <v>0.03290281674</v>
      </c>
      <c r="W1537" s="13">
        <f t="shared" si="7"/>
        <v>-0.0220738434</v>
      </c>
      <c r="X1537" s="13">
        <f t="shared" si="8"/>
        <v>-0.003075428762</v>
      </c>
      <c r="Y1537" s="14"/>
      <c r="Z1537" s="30"/>
      <c r="AA1537" s="30"/>
    </row>
    <row r="1538" ht="12.75" customHeight="1">
      <c r="A1538" s="4">
        <v>1998.06</v>
      </c>
      <c r="B1538" s="5">
        <v>1108.39</v>
      </c>
      <c r="C1538" s="6">
        <v>15.95</v>
      </c>
      <c r="D1538" s="6">
        <f t="shared" si="9"/>
        <v>15.92</v>
      </c>
      <c r="E1538" s="5">
        <v>38.97</v>
      </c>
      <c r="F1538" s="5">
        <v>163.0</v>
      </c>
      <c r="G1538" s="6">
        <f t="shared" si="10"/>
        <v>1998.458333</v>
      </c>
      <c r="H1538" s="7">
        <v>5.5</v>
      </c>
      <c r="I1538" s="6">
        <f t="shared" si="1"/>
        <v>2071.941307</v>
      </c>
      <c r="J1538" s="6">
        <f t="shared" si="2"/>
        <v>29.8157362</v>
      </c>
      <c r="K1538" s="8">
        <f t="shared" si="11"/>
        <v>863098.6912</v>
      </c>
      <c r="L1538" s="6">
        <f t="shared" si="12"/>
        <v>72.84760123</v>
      </c>
      <c r="M1538" s="8">
        <f t="shared" si="3"/>
        <v>30345.7772</v>
      </c>
      <c r="N1538" s="29">
        <f t="shared" si="14"/>
        <v>36.80229346</v>
      </c>
      <c r="O1538" s="9"/>
      <c r="P1538" s="10">
        <f t="shared" si="15"/>
        <v>40.99434126</v>
      </c>
      <c r="Q1538" s="10"/>
      <c r="R1538" s="31">
        <f t="shared" si="16"/>
        <v>0.005006299559</v>
      </c>
      <c r="S1538" s="7">
        <f t="shared" si="4"/>
        <v>1.00764107</v>
      </c>
      <c r="T1538" s="7">
        <f t="shared" si="13"/>
        <v>29.07599017</v>
      </c>
      <c r="U1538" s="13">
        <f t="shared" si="5"/>
        <v>0.005449997015</v>
      </c>
      <c r="V1538" s="13">
        <f t="shared" si="6"/>
        <v>0.02882055913</v>
      </c>
      <c r="W1538" s="13">
        <f t="shared" si="7"/>
        <v>-0.02337056212</v>
      </c>
      <c r="X1538" s="13">
        <f t="shared" si="8"/>
        <v>0.0003101561436</v>
      </c>
      <c r="Y1538" s="14"/>
      <c r="Z1538" s="30"/>
      <c r="AA1538" s="30"/>
    </row>
    <row r="1539" ht="12.75" customHeight="1">
      <c r="A1539" s="4">
        <v>1998.07</v>
      </c>
      <c r="B1539" s="5">
        <v>1156.58</v>
      </c>
      <c r="C1539" s="6">
        <v>16.0167</v>
      </c>
      <c r="D1539" s="6">
        <f t="shared" si="9"/>
        <v>64.2067</v>
      </c>
      <c r="E1539" s="5">
        <v>38.6767</v>
      </c>
      <c r="F1539" s="5">
        <v>163.2</v>
      </c>
      <c r="G1539" s="6">
        <f t="shared" si="10"/>
        <v>1998.541667</v>
      </c>
      <c r="H1539" s="7">
        <v>5.46</v>
      </c>
      <c r="I1539" s="6">
        <f t="shared" si="1"/>
        <v>2159.374547</v>
      </c>
      <c r="J1539" s="6">
        <f t="shared" si="2"/>
        <v>29.90372849</v>
      </c>
      <c r="K1539" s="8">
        <f t="shared" si="11"/>
        <v>900558.4092</v>
      </c>
      <c r="L1539" s="6">
        <f t="shared" si="12"/>
        <v>72.21072604</v>
      </c>
      <c r="M1539" s="8">
        <f t="shared" si="3"/>
        <v>30115.19084</v>
      </c>
      <c r="N1539" s="29">
        <f t="shared" si="14"/>
        <v>38.25964509</v>
      </c>
      <c r="O1539" s="9"/>
      <c r="P1539" s="10">
        <f t="shared" si="15"/>
        <v>42.56102496</v>
      </c>
      <c r="Q1539" s="10"/>
      <c r="R1539" s="31">
        <f t="shared" si="16"/>
        <v>0.004061260066</v>
      </c>
      <c r="S1539" s="7">
        <f t="shared" si="4"/>
        <v>1.013773324</v>
      </c>
      <c r="T1539" s="7">
        <f t="shared" si="13"/>
        <v>29.26225724</v>
      </c>
      <c r="U1539" s="13">
        <f t="shared" si="5"/>
        <v>-0.005592178187</v>
      </c>
      <c r="V1539" s="13">
        <f t="shared" si="6"/>
        <v>0.02872694583</v>
      </c>
      <c r="W1539" s="13">
        <f t="shared" si="7"/>
        <v>-0.03431912402</v>
      </c>
      <c r="X1539" s="13">
        <f t="shared" si="8"/>
        <v>-0.00005636531044</v>
      </c>
      <c r="Y1539" s="14"/>
      <c r="Z1539" s="30"/>
      <c r="AA1539" s="30"/>
    </row>
    <row r="1540" ht="12.75" customHeight="1">
      <c r="A1540" s="4">
        <v>1998.08</v>
      </c>
      <c r="B1540" s="5">
        <v>1074.62</v>
      </c>
      <c r="C1540" s="6">
        <v>16.0833</v>
      </c>
      <c r="D1540" s="6">
        <f t="shared" si="9"/>
        <v>-65.8767</v>
      </c>
      <c r="E1540" s="5">
        <v>38.3833</v>
      </c>
      <c r="F1540" s="5">
        <v>163.4</v>
      </c>
      <c r="G1540" s="6">
        <f t="shared" si="10"/>
        <v>1998.625</v>
      </c>
      <c r="H1540" s="7">
        <v>5.34</v>
      </c>
      <c r="I1540" s="6">
        <f t="shared" si="1"/>
        <v>2003.896659</v>
      </c>
      <c r="J1540" s="6">
        <f t="shared" si="2"/>
        <v>29.99131891</v>
      </c>
      <c r="K1540" s="8">
        <f t="shared" si="11"/>
        <v>836759.2989</v>
      </c>
      <c r="L1540" s="6">
        <f t="shared" si="12"/>
        <v>71.57522344</v>
      </c>
      <c r="M1540" s="8">
        <f t="shared" si="3"/>
        <v>29887.38642</v>
      </c>
      <c r="N1540" s="29">
        <f t="shared" si="14"/>
        <v>35.42340102</v>
      </c>
      <c r="O1540" s="9"/>
      <c r="P1540" s="10">
        <f t="shared" si="15"/>
        <v>39.35795374</v>
      </c>
      <c r="Q1540" s="10"/>
      <c r="R1540" s="31">
        <f t="shared" si="16"/>
        <v>0.007045741988</v>
      </c>
      <c r="S1540" s="7">
        <f t="shared" si="4"/>
        <v>1.0461845</v>
      </c>
      <c r="T1540" s="7">
        <f t="shared" si="13"/>
        <v>29.62898575</v>
      </c>
      <c r="U1540" s="13">
        <f t="shared" si="5"/>
        <v>0.004237767868</v>
      </c>
      <c r="V1540" s="13">
        <f t="shared" si="6"/>
        <v>0.02920650818</v>
      </c>
      <c r="W1540" s="13">
        <f t="shared" si="7"/>
        <v>-0.02496874032</v>
      </c>
      <c r="X1540" s="13">
        <f t="shared" si="8"/>
        <v>-0.002548122095</v>
      </c>
      <c r="Y1540" s="14"/>
      <c r="Z1540" s="30"/>
      <c r="AA1540" s="30"/>
    </row>
    <row r="1541" ht="12.75" customHeight="1">
      <c r="A1541" s="4">
        <v>1998.09</v>
      </c>
      <c r="B1541" s="5">
        <v>1020.64</v>
      </c>
      <c r="C1541" s="6">
        <v>16.14</v>
      </c>
      <c r="D1541" s="6">
        <f t="shared" si="9"/>
        <v>-37.84</v>
      </c>
      <c r="E1541" s="5">
        <v>38.09</v>
      </c>
      <c r="F1541" s="5">
        <v>163.6</v>
      </c>
      <c r="G1541" s="6">
        <f t="shared" si="10"/>
        <v>1998.708333</v>
      </c>
      <c r="H1541" s="7">
        <v>4.81</v>
      </c>
      <c r="I1541" s="6">
        <f t="shared" si="1"/>
        <v>1900.910807</v>
      </c>
      <c r="J1541" s="6">
        <f t="shared" si="2"/>
        <v>30.06025672</v>
      </c>
      <c r="K1541" s="8">
        <f t="shared" si="11"/>
        <v>794801.9112</v>
      </c>
      <c r="L1541" s="6">
        <f t="shared" si="12"/>
        <v>70.94146088</v>
      </c>
      <c r="M1541" s="8">
        <f t="shared" si="3"/>
        <v>29661.78554</v>
      </c>
      <c r="N1541" s="29">
        <f t="shared" si="14"/>
        <v>33.53235698</v>
      </c>
      <c r="O1541" s="9"/>
      <c r="P1541" s="10">
        <f t="shared" si="15"/>
        <v>37.21483494</v>
      </c>
      <c r="Q1541" s="10"/>
      <c r="R1541" s="31">
        <f t="shared" si="16"/>
        <v>0.01337257281</v>
      </c>
      <c r="S1541" s="7">
        <f t="shared" si="4"/>
        <v>1.026342663</v>
      </c>
      <c r="T1541" s="7">
        <f t="shared" si="13"/>
        <v>30.95949153</v>
      </c>
      <c r="U1541" s="13">
        <f t="shared" si="5"/>
        <v>0.004553248916</v>
      </c>
      <c r="V1541" s="13">
        <f t="shared" si="6"/>
        <v>0.026851652</v>
      </c>
      <c r="W1541" s="13">
        <f t="shared" si="7"/>
        <v>-0.02229840309</v>
      </c>
      <c r="X1541" s="13">
        <f t="shared" si="8"/>
        <v>-0.003279345983</v>
      </c>
      <c r="Y1541" s="14"/>
      <c r="Z1541" s="30"/>
      <c r="AA1541" s="30"/>
    </row>
    <row r="1542" ht="12.75" customHeight="1">
      <c r="A1542" s="4">
        <v>1998.1</v>
      </c>
      <c r="B1542" s="5">
        <v>1032.47</v>
      </c>
      <c r="C1542" s="6">
        <v>16.1667</v>
      </c>
      <c r="D1542" s="6">
        <f t="shared" si="9"/>
        <v>27.9967</v>
      </c>
      <c r="E1542" s="5">
        <v>37.9633</v>
      </c>
      <c r="F1542" s="5">
        <v>164.0</v>
      </c>
      <c r="G1542" s="6">
        <f t="shared" si="10"/>
        <v>1998.791667</v>
      </c>
      <c r="H1542" s="7">
        <v>4.53</v>
      </c>
      <c r="I1542" s="6">
        <f t="shared" si="1"/>
        <v>1918.253713</v>
      </c>
      <c r="J1542" s="6">
        <f t="shared" si="2"/>
        <v>30.03654567</v>
      </c>
      <c r="K1542" s="8">
        <f t="shared" si="11"/>
        <v>803099.8284</v>
      </c>
      <c r="L1542" s="6">
        <f t="shared" si="12"/>
        <v>70.5330336</v>
      </c>
      <c r="M1542" s="8">
        <f t="shared" si="3"/>
        <v>29529.49695</v>
      </c>
      <c r="N1542" s="29">
        <f t="shared" si="14"/>
        <v>33.77310288</v>
      </c>
      <c r="O1542" s="9"/>
      <c r="P1542" s="10">
        <f t="shared" si="15"/>
        <v>37.44000031</v>
      </c>
      <c r="Q1542" s="10"/>
      <c r="R1542" s="31">
        <f t="shared" si="16"/>
        <v>0.0158680418</v>
      </c>
      <c r="S1542" s="7">
        <f t="shared" si="4"/>
        <v>0.9801733689</v>
      </c>
      <c r="T1542" s="7">
        <f t="shared" si="13"/>
        <v>31.69754688</v>
      </c>
      <c r="U1542" s="13">
        <f t="shared" si="5"/>
        <v>-0.01787665477</v>
      </c>
      <c r="V1542" s="13">
        <f t="shared" si="6"/>
        <v>0.02477411014</v>
      </c>
      <c r="W1542" s="13">
        <f t="shared" si="7"/>
        <v>-0.0426507649</v>
      </c>
      <c r="X1542" s="13">
        <f t="shared" si="8"/>
        <v>0.004635970394</v>
      </c>
      <c r="Y1542" s="14"/>
      <c r="Z1542" s="30"/>
      <c r="AA1542" s="30"/>
    </row>
    <row r="1543" ht="12.75" customHeight="1">
      <c r="A1543" s="4">
        <v>1998.11</v>
      </c>
      <c r="B1543" s="5">
        <v>1144.43</v>
      </c>
      <c r="C1543" s="6">
        <v>16.1833</v>
      </c>
      <c r="D1543" s="6">
        <f t="shared" si="9"/>
        <v>128.1433</v>
      </c>
      <c r="E1543" s="5">
        <v>37.8367</v>
      </c>
      <c r="F1543" s="5">
        <v>164.0</v>
      </c>
      <c r="G1543" s="6">
        <f t="shared" si="10"/>
        <v>1998.875</v>
      </c>
      <c r="H1543" s="7">
        <v>4.83</v>
      </c>
      <c r="I1543" s="6">
        <f t="shared" si="1"/>
        <v>2126.267201</v>
      </c>
      <c r="J1543" s="6">
        <f t="shared" si="2"/>
        <v>30.06738726</v>
      </c>
      <c r="K1543" s="8">
        <f t="shared" si="11"/>
        <v>891236.1655</v>
      </c>
      <c r="L1543" s="6">
        <f t="shared" si="12"/>
        <v>70.29782006</v>
      </c>
      <c r="M1543" s="8">
        <f t="shared" si="3"/>
        <v>29465.70382</v>
      </c>
      <c r="N1543" s="29">
        <f t="shared" si="14"/>
        <v>37.36939188</v>
      </c>
      <c r="O1543" s="9"/>
      <c r="P1543" s="10">
        <f t="shared" si="15"/>
        <v>41.375577</v>
      </c>
      <c r="Q1543" s="10"/>
      <c r="R1543" s="31">
        <f t="shared" si="16"/>
        <v>0.009932767869</v>
      </c>
      <c r="S1543" s="7">
        <f t="shared" si="4"/>
        <v>1.018303606</v>
      </c>
      <c r="T1543" s="7">
        <f t="shared" si="13"/>
        <v>31.06909131</v>
      </c>
      <c r="U1543" s="13">
        <f t="shared" si="5"/>
        <v>-0.03489397297</v>
      </c>
      <c r="V1543" s="13">
        <f t="shared" si="6"/>
        <v>0.03151782511</v>
      </c>
      <c r="W1543" s="13">
        <f t="shared" si="7"/>
        <v>-0.06641179808</v>
      </c>
      <c r="X1543" s="13">
        <f t="shared" si="8"/>
        <v>0.007812773452</v>
      </c>
      <c r="Y1543" s="14"/>
      <c r="Z1543" s="30"/>
      <c r="AA1543" s="30"/>
    </row>
    <row r="1544" ht="12.75" customHeight="1">
      <c r="A1544" s="4">
        <v>1998.12</v>
      </c>
      <c r="B1544" s="5">
        <v>1190.05</v>
      </c>
      <c r="C1544" s="6">
        <v>16.2</v>
      </c>
      <c r="D1544" s="6">
        <f t="shared" si="9"/>
        <v>61.82</v>
      </c>
      <c r="E1544" s="5">
        <v>37.71</v>
      </c>
      <c r="F1544" s="5">
        <v>163.9</v>
      </c>
      <c r="G1544" s="6">
        <f t="shared" si="10"/>
        <v>1998.958333</v>
      </c>
      <c r="H1544" s="7">
        <v>4.65</v>
      </c>
      <c r="I1544" s="6">
        <f t="shared" si="1"/>
        <v>2212.374832</v>
      </c>
      <c r="J1544" s="6">
        <f t="shared" si="2"/>
        <v>30.11677852</v>
      </c>
      <c r="K1544" s="8">
        <f t="shared" si="11"/>
        <v>928380.6026</v>
      </c>
      <c r="L1544" s="6">
        <f t="shared" si="12"/>
        <v>70.10516779</v>
      </c>
      <c r="M1544" s="8">
        <f t="shared" si="3"/>
        <v>29418.28707</v>
      </c>
      <c r="N1544" s="29">
        <f t="shared" si="14"/>
        <v>38.82027478</v>
      </c>
      <c r="O1544" s="9"/>
      <c r="P1544" s="10">
        <f t="shared" si="15"/>
        <v>42.92733987</v>
      </c>
      <c r="Q1544" s="10"/>
      <c r="R1544" s="31">
        <f t="shared" si="16"/>
        <v>0.01049840662</v>
      </c>
      <c r="S1544" s="7">
        <f t="shared" si="4"/>
        <v>0.9983400611</v>
      </c>
      <c r="T1544" s="7">
        <f t="shared" si="13"/>
        <v>31.6570708</v>
      </c>
      <c r="U1544" s="13">
        <f t="shared" si="5"/>
        <v>-0.03816676816</v>
      </c>
      <c r="V1544" s="13">
        <f t="shared" si="6"/>
        <v>0.04059470827</v>
      </c>
      <c r="W1544" s="13">
        <f t="shared" si="7"/>
        <v>-0.07876147643</v>
      </c>
      <c r="X1544" s="13">
        <f t="shared" si="8"/>
        <v>-0.0005110148921</v>
      </c>
      <c r="Y1544" s="14"/>
      <c r="Z1544" s="30"/>
      <c r="AA1544" s="30"/>
    </row>
    <row r="1545" ht="12.75" customHeight="1">
      <c r="A1545" s="4">
        <v>1999.01</v>
      </c>
      <c r="B1545" s="5">
        <v>1248.77</v>
      </c>
      <c r="C1545" s="6">
        <v>16.28333333</v>
      </c>
      <c r="D1545" s="6">
        <f t="shared" si="9"/>
        <v>75.00333333</v>
      </c>
      <c r="E1545" s="5">
        <v>37.93333333</v>
      </c>
      <c r="F1545" s="5">
        <v>164.3</v>
      </c>
      <c r="G1545" s="6">
        <f t="shared" si="10"/>
        <v>1999.041667</v>
      </c>
      <c r="H1545" s="7">
        <v>4.72</v>
      </c>
      <c r="I1545" s="6">
        <f t="shared" si="1"/>
        <v>2315.886908</v>
      </c>
      <c r="J1545" s="6">
        <f t="shared" si="2"/>
        <v>30.19800162</v>
      </c>
      <c r="K1545" s="8">
        <f t="shared" si="11"/>
        <v>972873.4579</v>
      </c>
      <c r="L1545" s="6">
        <f t="shared" si="12"/>
        <v>70.34867112</v>
      </c>
      <c r="M1545" s="8">
        <f t="shared" si="3"/>
        <v>29552.54624</v>
      </c>
      <c r="N1545" s="29">
        <f t="shared" si="14"/>
        <v>40.57695768</v>
      </c>
      <c r="O1545" s="9"/>
      <c r="P1545" s="10">
        <f t="shared" si="15"/>
        <v>44.81105345</v>
      </c>
      <c r="Q1545" s="10"/>
      <c r="R1545" s="31">
        <f t="shared" si="16"/>
        <v>0.008422395904</v>
      </c>
      <c r="S1545" s="7">
        <f t="shared" si="4"/>
        <v>0.9820760225</v>
      </c>
      <c r="T1545" s="7">
        <f t="shared" si="13"/>
        <v>31.52757854</v>
      </c>
      <c r="U1545" s="13">
        <f t="shared" si="5"/>
        <v>-0.04413151063</v>
      </c>
      <c r="V1545" s="13">
        <f t="shared" si="6"/>
        <v>0.03986479066</v>
      </c>
      <c r="W1545" s="13">
        <f t="shared" si="7"/>
        <v>-0.08399630129</v>
      </c>
      <c r="X1545" s="13">
        <f t="shared" si="8"/>
        <v>-0.001038474335</v>
      </c>
      <c r="Y1545" s="14"/>
      <c r="Z1545" s="30"/>
      <c r="AA1545" s="30"/>
    </row>
    <row r="1546" ht="12.75" customHeight="1">
      <c r="A1546" s="4">
        <v>1999.02</v>
      </c>
      <c r="B1546" s="5">
        <v>1246.58</v>
      </c>
      <c r="C1546" s="6">
        <v>16.36666667</v>
      </c>
      <c r="D1546" s="6">
        <f t="shared" si="9"/>
        <v>14.17666667</v>
      </c>
      <c r="E1546" s="5">
        <v>38.15666667</v>
      </c>
      <c r="F1546" s="5">
        <v>164.5</v>
      </c>
      <c r="G1546" s="6">
        <f t="shared" si="10"/>
        <v>1999.125</v>
      </c>
      <c r="H1546" s="7">
        <v>5.0</v>
      </c>
      <c r="I1546" s="6">
        <f t="shared" si="1"/>
        <v>2309.014748</v>
      </c>
      <c r="J1546" s="6">
        <f t="shared" si="2"/>
        <v>30.31564337</v>
      </c>
      <c r="K1546" s="8">
        <f t="shared" si="11"/>
        <v>971047.821</v>
      </c>
      <c r="L1546" s="6">
        <f t="shared" si="12"/>
        <v>70.67681662</v>
      </c>
      <c r="M1546" s="8">
        <f t="shared" si="3"/>
        <v>29722.88022</v>
      </c>
      <c r="N1546" s="29">
        <f t="shared" si="14"/>
        <v>40.40015923</v>
      </c>
      <c r="O1546" s="9"/>
      <c r="P1546" s="10">
        <f t="shared" si="15"/>
        <v>44.55773454</v>
      </c>
      <c r="Q1546" s="10"/>
      <c r="R1546" s="31">
        <f t="shared" si="16"/>
        <v>0.005430915655</v>
      </c>
      <c r="S1546" s="7">
        <f t="shared" si="4"/>
        <v>0.9863999331</v>
      </c>
      <c r="T1546" s="7">
        <f t="shared" si="13"/>
        <v>30.92483458</v>
      </c>
      <c r="U1546" s="13">
        <f t="shared" si="5"/>
        <v>-0.05103631771</v>
      </c>
      <c r="V1546" s="13">
        <f t="shared" si="6"/>
        <v>0.03839606287</v>
      </c>
      <c r="W1546" s="13">
        <f t="shared" si="7"/>
        <v>-0.08943238059</v>
      </c>
      <c r="X1546" s="13">
        <f t="shared" si="8"/>
        <v>0.002040440675</v>
      </c>
      <c r="Y1546" s="14"/>
      <c r="Z1546" s="30"/>
      <c r="AA1546" s="30"/>
    </row>
    <row r="1547" ht="12.75" customHeight="1">
      <c r="A1547" s="4">
        <v>1999.03</v>
      </c>
      <c r="B1547" s="5">
        <v>1281.66</v>
      </c>
      <c r="C1547" s="6">
        <v>16.45</v>
      </c>
      <c r="D1547" s="6">
        <f t="shared" si="9"/>
        <v>51.53</v>
      </c>
      <c r="E1547" s="5">
        <v>38.38</v>
      </c>
      <c r="F1547" s="5">
        <v>165.0</v>
      </c>
      <c r="G1547" s="6">
        <f t="shared" si="10"/>
        <v>1999.208333</v>
      </c>
      <c r="H1547" s="7">
        <v>5.23</v>
      </c>
      <c r="I1547" s="6">
        <f t="shared" si="1"/>
        <v>2366.7988</v>
      </c>
      <c r="J1547" s="6">
        <f t="shared" si="2"/>
        <v>30.37766667</v>
      </c>
      <c r="K1547" s="8">
        <f t="shared" si="11"/>
        <v>996413.2972</v>
      </c>
      <c r="L1547" s="6">
        <f t="shared" si="12"/>
        <v>70.87506667</v>
      </c>
      <c r="M1547" s="8">
        <f t="shared" si="3"/>
        <v>29838.13363</v>
      </c>
      <c r="N1547" s="29">
        <f t="shared" si="14"/>
        <v>41.35610363</v>
      </c>
      <c r="O1547" s="9"/>
      <c r="P1547" s="10">
        <f t="shared" si="15"/>
        <v>45.55155503</v>
      </c>
      <c r="Q1547" s="10"/>
      <c r="R1547" s="31">
        <f t="shared" si="16"/>
        <v>0.002279987299</v>
      </c>
      <c r="S1547" s="7">
        <f t="shared" si="4"/>
        <v>1.008229476</v>
      </c>
      <c r="T1547" s="7">
        <f t="shared" si="13"/>
        <v>30.41181763</v>
      </c>
      <c r="U1547" s="13">
        <f t="shared" si="5"/>
        <v>-0.05923883583</v>
      </c>
      <c r="V1547" s="13">
        <f t="shared" si="6"/>
        <v>0.0405779167</v>
      </c>
      <c r="W1547" s="13">
        <f t="shared" si="7"/>
        <v>-0.09981675253</v>
      </c>
      <c r="X1547" s="13">
        <f t="shared" si="8"/>
        <v>-0.001531602091</v>
      </c>
      <c r="Y1547" s="14"/>
      <c r="Z1547" s="30"/>
      <c r="AA1547" s="30"/>
    </row>
    <row r="1548" ht="12.75" customHeight="1">
      <c r="A1548" s="4">
        <v>1999.04</v>
      </c>
      <c r="B1548" s="5">
        <v>1334.76</v>
      </c>
      <c r="C1548" s="6">
        <f>C1547*2/3+C1550/3</f>
        <v>16.45</v>
      </c>
      <c r="D1548" s="6">
        <f t="shared" si="9"/>
        <v>69.55</v>
      </c>
      <c r="E1548" s="5">
        <v>39.26</v>
      </c>
      <c r="F1548" s="5">
        <v>166.2</v>
      </c>
      <c r="G1548" s="6">
        <f t="shared" si="10"/>
        <v>1999.291667</v>
      </c>
      <c r="H1548" s="7">
        <v>5.18</v>
      </c>
      <c r="I1548" s="6">
        <f t="shared" si="1"/>
        <v>2447.06</v>
      </c>
      <c r="J1548" s="6">
        <f t="shared" si="2"/>
        <v>30.15833333</v>
      </c>
      <c r="K1548" s="8">
        <f t="shared" si="11"/>
        <v>1031261.003</v>
      </c>
      <c r="L1548" s="6">
        <f t="shared" si="12"/>
        <v>71.97666667</v>
      </c>
      <c r="M1548" s="8">
        <f t="shared" si="3"/>
        <v>30333.02388</v>
      </c>
      <c r="N1548" s="29">
        <f t="shared" si="14"/>
        <v>42.70450952</v>
      </c>
      <c r="O1548" s="9"/>
      <c r="P1548" s="10">
        <f t="shared" si="15"/>
        <v>46.97258126</v>
      </c>
      <c r="Q1548" s="10"/>
      <c r="R1548" s="31">
        <f t="shared" si="16"/>
        <v>0.002091343199</v>
      </c>
      <c r="S1548" s="7">
        <f t="shared" si="4"/>
        <v>0.9768966258</v>
      </c>
      <c r="T1548" s="7">
        <f t="shared" si="13"/>
        <v>30.44070402</v>
      </c>
      <c r="U1548" s="13">
        <f t="shared" si="5"/>
        <v>-0.0517514023</v>
      </c>
      <c r="V1548" s="13">
        <f t="shared" si="6"/>
        <v>0.03947812763</v>
      </c>
      <c r="W1548" s="13">
        <f t="shared" si="7"/>
        <v>-0.09122952993</v>
      </c>
      <c r="X1548" s="13">
        <f t="shared" si="8"/>
        <v>-0.0005007571798</v>
      </c>
      <c r="Y1548" s="14"/>
      <c r="Z1548" s="30"/>
      <c r="AA1548" s="30"/>
    </row>
    <row r="1549" ht="12.75" customHeight="1">
      <c r="A1549" s="4">
        <v>1999.05</v>
      </c>
      <c r="B1549" s="5">
        <v>1332.07</v>
      </c>
      <c r="C1549" s="6">
        <f>C1547/3+C1550*2/3</f>
        <v>16.45</v>
      </c>
      <c r="D1549" s="6">
        <f t="shared" si="9"/>
        <v>13.76</v>
      </c>
      <c r="E1549" s="5">
        <v>40.14</v>
      </c>
      <c r="F1549" s="5">
        <v>166.2</v>
      </c>
      <c r="G1549" s="6">
        <f t="shared" si="10"/>
        <v>1999.375</v>
      </c>
      <c r="H1549" s="7">
        <v>5.54</v>
      </c>
      <c r="I1549" s="6">
        <f t="shared" si="1"/>
        <v>2442.128333</v>
      </c>
      <c r="J1549" s="6">
        <f t="shared" si="2"/>
        <v>30.15833333</v>
      </c>
      <c r="K1549" s="8">
        <f t="shared" si="11"/>
        <v>1030241.789</v>
      </c>
      <c r="L1549" s="6">
        <f t="shared" si="12"/>
        <v>73.59</v>
      </c>
      <c r="M1549" s="8">
        <f t="shared" si="3"/>
        <v>31044.84406</v>
      </c>
      <c r="N1549" s="29">
        <f t="shared" si="14"/>
        <v>42.55667671</v>
      </c>
      <c r="O1549" s="9"/>
      <c r="P1549" s="10">
        <f t="shared" si="15"/>
        <v>46.7466748</v>
      </c>
      <c r="Q1549" s="10"/>
      <c r="R1549" s="31">
        <f t="shared" si="16"/>
        <v>-0.002011459256</v>
      </c>
      <c r="S1549" s="7">
        <f t="shared" si="4"/>
        <v>0.9776385492</v>
      </c>
      <c r="T1549" s="7">
        <f t="shared" si="13"/>
        <v>29.73742104</v>
      </c>
      <c r="U1549" s="13">
        <f t="shared" si="5"/>
        <v>-0.04580368697</v>
      </c>
      <c r="V1549" s="13">
        <f t="shared" si="6"/>
        <v>0.03865794707</v>
      </c>
      <c r="W1549" s="13">
        <f t="shared" si="7"/>
        <v>-0.08446163404</v>
      </c>
      <c r="X1549" s="13">
        <f t="shared" si="8"/>
        <v>-0.001080465368</v>
      </c>
      <c r="Y1549" s="14"/>
      <c r="Z1549" s="30"/>
      <c r="AA1549" s="30"/>
    </row>
    <row r="1550" ht="12.75" customHeight="1">
      <c r="A1550" s="4">
        <v>1999.06</v>
      </c>
      <c r="B1550" s="5">
        <v>1322.55</v>
      </c>
      <c r="C1550" s="6">
        <v>16.45</v>
      </c>
      <c r="D1550" s="6">
        <f t="shared" si="9"/>
        <v>6.93</v>
      </c>
      <c r="E1550" s="5">
        <v>41.02</v>
      </c>
      <c r="F1550" s="5">
        <v>166.2</v>
      </c>
      <c r="G1550" s="6">
        <f t="shared" si="10"/>
        <v>1999.458333</v>
      </c>
      <c r="H1550" s="7">
        <v>5.9</v>
      </c>
      <c r="I1550" s="6">
        <f t="shared" si="1"/>
        <v>2424.675</v>
      </c>
      <c r="J1550" s="6">
        <f t="shared" si="2"/>
        <v>30.15833333</v>
      </c>
      <c r="K1550" s="8">
        <f t="shared" si="11"/>
        <v>1023939.108</v>
      </c>
      <c r="L1550" s="6">
        <f t="shared" si="12"/>
        <v>75.20333333</v>
      </c>
      <c r="M1550" s="8">
        <f t="shared" si="3"/>
        <v>31758.33218</v>
      </c>
      <c r="N1550" s="29">
        <f t="shared" si="14"/>
        <v>42.18067591</v>
      </c>
      <c r="O1550" s="9"/>
      <c r="P1550" s="10">
        <f t="shared" si="15"/>
        <v>46.27143255</v>
      </c>
      <c r="Q1550" s="10"/>
      <c r="R1550" s="31">
        <f t="shared" si="16"/>
        <v>-0.005651233674</v>
      </c>
      <c r="S1550" s="7">
        <f t="shared" si="4"/>
        <v>1.013200912</v>
      </c>
      <c r="T1550" s="7">
        <f t="shared" si="13"/>
        <v>29.07244916</v>
      </c>
      <c r="U1550" s="13">
        <f t="shared" si="5"/>
        <v>-0.04333695272</v>
      </c>
      <c r="V1550" s="13">
        <f t="shared" si="6"/>
        <v>0.03664866655</v>
      </c>
      <c r="W1550" s="13">
        <f t="shared" si="7"/>
        <v>-0.07998561927</v>
      </c>
      <c r="X1550" s="13">
        <f t="shared" si="8"/>
        <v>0.0003203970845</v>
      </c>
      <c r="Y1550" s="14"/>
      <c r="Z1550" s="30"/>
      <c r="AA1550" s="30"/>
    </row>
    <row r="1551" ht="12.75" customHeight="1">
      <c r="A1551" s="4">
        <v>1999.07</v>
      </c>
      <c r="B1551" s="5">
        <v>1380.99</v>
      </c>
      <c r="C1551" s="6">
        <f>C1550*2/3+C1553/3</f>
        <v>16.51333333</v>
      </c>
      <c r="D1551" s="6">
        <f t="shared" si="9"/>
        <v>74.95333333</v>
      </c>
      <c r="E1551" s="5">
        <v>42.0</v>
      </c>
      <c r="F1551" s="5">
        <v>166.7</v>
      </c>
      <c r="G1551" s="6">
        <f t="shared" si="10"/>
        <v>1999.541667</v>
      </c>
      <c r="H1551" s="7">
        <v>5.79</v>
      </c>
      <c r="I1551" s="6">
        <f t="shared" si="1"/>
        <v>2524.221074</v>
      </c>
      <c r="J1551" s="6">
        <f t="shared" si="2"/>
        <v>30.18363927</v>
      </c>
      <c r="K1551" s="8">
        <f t="shared" si="11"/>
        <v>1067039.58</v>
      </c>
      <c r="L1551" s="6">
        <f t="shared" si="12"/>
        <v>76.76904619</v>
      </c>
      <c r="M1551" s="8">
        <f t="shared" si="3"/>
        <v>32451.83698</v>
      </c>
      <c r="N1551" s="29">
        <f t="shared" si="14"/>
        <v>43.82803599</v>
      </c>
      <c r="O1551" s="9"/>
      <c r="P1551" s="10">
        <f t="shared" si="15"/>
        <v>48.01199789</v>
      </c>
      <c r="Q1551" s="10"/>
      <c r="R1551" s="31">
        <f t="shared" si="16"/>
        <v>-0.005381635771</v>
      </c>
      <c r="S1551" s="7">
        <f t="shared" si="4"/>
        <v>0.993604318</v>
      </c>
      <c r="T1551" s="7">
        <f t="shared" si="13"/>
        <v>29.36788099</v>
      </c>
      <c r="U1551" s="13">
        <f t="shared" si="5"/>
        <v>-0.04591633686</v>
      </c>
      <c r="V1551" s="13">
        <f t="shared" si="6"/>
        <v>0.03745696729</v>
      </c>
      <c r="W1551" s="13">
        <f t="shared" si="7"/>
        <v>-0.08337330415</v>
      </c>
      <c r="X1551" s="13">
        <f t="shared" si="8"/>
        <v>0.0006885197658</v>
      </c>
      <c r="Y1551" s="14"/>
      <c r="Z1551" s="30"/>
      <c r="AA1551" s="30"/>
    </row>
    <row r="1552" ht="12.75" customHeight="1">
      <c r="A1552" s="4">
        <v>1999.08</v>
      </c>
      <c r="B1552" s="5">
        <v>1327.49</v>
      </c>
      <c r="C1552" s="6">
        <f>C1550/3+C1553*2/3</f>
        <v>16.57666667</v>
      </c>
      <c r="D1552" s="6">
        <f t="shared" si="9"/>
        <v>-36.92333333</v>
      </c>
      <c r="E1552" s="5">
        <v>42.98</v>
      </c>
      <c r="F1552" s="5">
        <v>167.1</v>
      </c>
      <c r="G1552" s="6">
        <f t="shared" si="10"/>
        <v>1999.625</v>
      </c>
      <c r="H1552" s="7">
        <v>5.94</v>
      </c>
      <c r="I1552" s="6">
        <f t="shared" si="1"/>
        <v>2420.623597</v>
      </c>
      <c r="J1552" s="6">
        <f t="shared" si="2"/>
        <v>30.22687213</v>
      </c>
      <c r="K1552" s="8">
        <f t="shared" si="11"/>
        <v>1024311.612</v>
      </c>
      <c r="L1552" s="6">
        <f t="shared" si="12"/>
        <v>78.3722681</v>
      </c>
      <c r="M1552" s="8">
        <f t="shared" si="3"/>
        <v>33164.02617</v>
      </c>
      <c r="N1552" s="29">
        <f t="shared" si="14"/>
        <v>41.93071216</v>
      </c>
      <c r="O1552" s="9"/>
      <c r="P1552" s="10">
        <f t="shared" si="15"/>
        <v>45.87345519</v>
      </c>
      <c r="Q1552" s="10"/>
      <c r="R1552" s="31">
        <f t="shared" si="16"/>
        <v>-0.005767841559</v>
      </c>
      <c r="S1552" s="7">
        <f t="shared" si="4"/>
        <v>1.006447437</v>
      </c>
      <c r="T1552" s="7">
        <f t="shared" si="13"/>
        <v>29.11020285</v>
      </c>
      <c r="U1552" s="13">
        <f t="shared" si="5"/>
        <v>-0.03472092013</v>
      </c>
      <c r="V1552" s="13">
        <f t="shared" si="6"/>
        <v>0.03818750441</v>
      </c>
      <c r="W1552" s="13">
        <f t="shared" si="7"/>
        <v>-0.07290842454</v>
      </c>
      <c r="X1552" s="13">
        <f t="shared" si="8"/>
        <v>0.001237001854</v>
      </c>
      <c r="Y1552" s="14"/>
      <c r="Z1552" s="30"/>
      <c r="AA1552" s="30"/>
    </row>
    <row r="1553" ht="12.75" customHeight="1">
      <c r="A1553" s="4">
        <v>1999.09</v>
      </c>
      <c r="B1553" s="5">
        <v>1318.17</v>
      </c>
      <c r="C1553" s="6">
        <v>16.64</v>
      </c>
      <c r="D1553" s="6">
        <f t="shared" si="9"/>
        <v>7.32</v>
      </c>
      <c r="E1553" s="5">
        <v>43.96</v>
      </c>
      <c r="F1553" s="5">
        <v>167.9</v>
      </c>
      <c r="G1553" s="6">
        <f t="shared" si="10"/>
        <v>1999.708333</v>
      </c>
      <c r="H1553" s="7">
        <v>5.92</v>
      </c>
      <c r="I1553" s="6">
        <f t="shared" si="1"/>
        <v>2392.176289</v>
      </c>
      <c r="J1553" s="6">
        <f t="shared" si="2"/>
        <v>30.1977844</v>
      </c>
      <c r="K1553" s="8">
        <f t="shared" si="11"/>
        <v>1013338.719</v>
      </c>
      <c r="L1553" s="6">
        <f t="shared" si="12"/>
        <v>79.77731983</v>
      </c>
      <c r="M1553" s="8">
        <f t="shared" si="3"/>
        <v>33794.10097</v>
      </c>
      <c r="N1553" s="29">
        <f t="shared" si="14"/>
        <v>41.32345133</v>
      </c>
      <c r="O1553" s="9"/>
      <c r="P1553" s="10">
        <f t="shared" si="15"/>
        <v>45.15183925</v>
      </c>
      <c r="Q1553" s="10"/>
      <c r="R1553" s="31">
        <f t="shared" si="16"/>
        <v>-0.005055583708</v>
      </c>
      <c r="S1553" s="7">
        <f t="shared" si="4"/>
        <v>0.9908284924</v>
      </c>
      <c r="T1553" s="7">
        <f t="shared" si="13"/>
        <v>29.15829219</v>
      </c>
      <c r="U1553" s="13">
        <f t="shared" si="5"/>
        <v>-0.03027495878</v>
      </c>
      <c r="V1553" s="13">
        <f t="shared" si="6"/>
        <v>0.03990330228</v>
      </c>
      <c r="W1553" s="13">
        <f t="shared" si="7"/>
        <v>-0.07017826106</v>
      </c>
      <c r="X1553" s="13">
        <f t="shared" si="8"/>
        <v>0.001288991335</v>
      </c>
      <c r="Y1553" s="14"/>
      <c r="Z1553" s="30"/>
      <c r="AA1553" s="30"/>
    </row>
    <row r="1554" ht="12.75" customHeight="1">
      <c r="A1554" s="4">
        <v>1999.1</v>
      </c>
      <c r="B1554" s="5">
        <v>1300.01</v>
      </c>
      <c r="C1554" s="6">
        <f>C1553*2/3+C1556/3</f>
        <v>16.65666667</v>
      </c>
      <c r="D1554" s="6">
        <f t="shared" si="9"/>
        <v>-1.503333333</v>
      </c>
      <c r="E1554" s="5">
        <f>(2*E1553+E1556)/3</f>
        <v>45.36333333</v>
      </c>
      <c r="F1554" s="5">
        <v>168.2</v>
      </c>
      <c r="G1554" s="6">
        <f t="shared" si="10"/>
        <v>1999.791667</v>
      </c>
      <c r="H1554" s="7">
        <v>6.11</v>
      </c>
      <c r="I1554" s="6">
        <f t="shared" si="1"/>
        <v>2355.01217</v>
      </c>
      <c r="J1554" s="6">
        <f t="shared" si="2"/>
        <v>30.17411613</v>
      </c>
      <c r="K1554" s="8">
        <f t="shared" si="11"/>
        <v>998660.9579</v>
      </c>
      <c r="L1554" s="6">
        <f t="shared" si="12"/>
        <v>82.17721562</v>
      </c>
      <c r="M1554" s="8">
        <f t="shared" si="3"/>
        <v>34847.87803</v>
      </c>
      <c r="N1554" s="29">
        <f t="shared" si="14"/>
        <v>40.5528544</v>
      </c>
      <c r="O1554" s="9"/>
      <c r="P1554" s="10">
        <f t="shared" si="15"/>
        <v>44.25604111</v>
      </c>
      <c r="Q1554" s="10"/>
      <c r="R1554" s="31">
        <f t="shared" si="16"/>
        <v>-0.006805021432</v>
      </c>
      <c r="S1554" s="7">
        <f t="shared" si="4"/>
        <v>1.01105189</v>
      </c>
      <c r="T1554" s="7">
        <f t="shared" si="13"/>
        <v>28.8393372</v>
      </c>
      <c r="U1554" s="13">
        <f t="shared" si="5"/>
        <v>-0.02664762335</v>
      </c>
      <c r="V1554" s="13">
        <f t="shared" si="6"/>
        <v>0.04132937921</v>
      </c>
      <c r="W1554" s="13">
        <f t="shared" si="7"/>
        <v>-0.06797700256</v>
      </c>
      <c r="X1554" s="13">
        <f t="shared" si="8"/>
        <v>-0.0009004966413</v>
      </c>
      <c r="Y1554" s="14"/>
      <c r="Z1554" s="30"/>
      <c r="AA1554" s="30"/>
    </row>
    <row r="1555" ht="12.75" customHeight="1">
      <c r="A1555" s="4">
        <v>1999.11</v>
      </c>
      <c r="B1555" s="5">
        <v>1391.0</v>
      </c>
      <c r="C1555" s="6">
        <f>C1553/3+C1556*2/3</f>
        <v>16.67333333</v>
      </c>
      <c r="D1555" s="6">
        <f t="shared" si="9"/>
        <v>107.6633333</v>
      </c>
      <c r="E1555" s="5">
        <f>(E1553+2*E1556)/3</f>
        <v>46.76666667</v>
      </c>
      <c r="F1555" s="5">
        <v>168.3</v>
      </c>
      <c r="G1555" s="6">
        <f t="shared" si="10"/>
        <v>1999.875</v>
      </c>
      <c r="H1555" s="7">
        <v>6.03</v>
      </c>
      <c r="I1555" s="6">
        <f t="shared" si="1"/>
        <v>2518.346405</v>
      </c>
      <c r="J1555" s="6">
        <f t="shared" si="2"/>
        <v>30.18636166</v>
      </c>
      <c r="K1555" s="8">
        <f t="shared" si="11"/>
        <v>1068990.822</v>
      </c>
      <c r="L1555" s="6">
        <f t="shared" si="12"/>
        <v>84.66906318</v>
      </c>
      <c r="M1555" s="8">
        <f t="shared" si="3"/>
        <v>35940.4295</v>
      </c>
      <c r="N1555" s="29">
        <f t="shared" si="14"/>
        <v>43.20829071</v>
      </c>
      <c r="O1555" s="9"/>
      <c r="P1555" s="10">
        <f t="shared" si="15"/>
        <v>47.09409759</v>
      </c>
      <c r="Q1555" s="10"/>
      <c r="R1555" s="31">
        <f t="shared" si="16"/>
        <v>-0.00770491712</v>
      </c>
      <c r="S1555" s="7">
        <f t="shared" si="4"/>
        <v>0.9866066102</v>
      </c>
      <c r="T1555" s="7">
        <f t="shared" si="13"/>
        <v>29.14074133</v>
      </c>
      <c r="U1555" s="13">
        <f t="shared" si="5"/>
        <v>-0.03131563937</v>
      </c>
      <c r="V1555" s="13">
        <f t="shared" si="6"/>
        <v>0.0403798937</v>
      </c>
      <c r="W1555" s="13">
        <f t="shared" si="7"/>
        <v>-0.07169553307</v>
      </c>
      <c r="X1555" s="13">
        <f t="shared" si="8"/>
        <v>0.00003989709695</v>
      </c>
      <c r="Y1555" s="14"/>
      <c r="Z1555" s="30"/>
      <c r="AA1555" s="30"/>
    </row>
    <row r="1556" ht="12.75" customHeight="1">
      <c r="A1556" s="4">
        <v>1999.12</v>
      </c>
      <c r="B1556" s="5">
        <v>1428.68</v>
      </c>
      <c r="C1556" s="6">
        <v>16.69</v>
      </c>
      <c r="D1556" s="6">
        <f t="shared" si="9"/>
        <v>54.37</v>
      </c>
      <c r="E1556" s="5">
        <v>48.17</v>
      </c>
      <c r="F1556" s="5">
        <v>168.3</v>
      </c>
      <c r="G1556" s="6">
        <f t="shared" si="10"/>
        <v>1999.958333</v>
      </c>
      <c r="H1556" s="7">
        <v>6.28</v>
      </c>
      <c r="I1556" s="6">
        <f t="shared" si="1"/>
        <v>2586.564444</v>
      </c>
      <c r="J1556" s="6">
        <f t="shared" si="2"/>
        <v>30.21653595</v>
      </c>
      <c r="K1556" s="8">
        <f t="shared" si="11"/>
        <v>1099016.963</v>
      </c>
      <c r="L1556" s="6">
        <f t="shared" si="12"/>
        <v>87.20973856</v>
      </c>
      <c r="M1556" s="8">
        <f t="shared" si="3"/>
        <v>37054.9368</v>
      </c>
      <c r="N1556" s="29">
        <f t="shared" si="14"/>
        <v>44.19793976</v>
      </c>
      <c r="O1556" s="9"/>
      <c r="P1556" s="10">
        <f t="shared" si="15"/>
        <v>48.11096868</v>
      </c>
      <c r="Q1556" s="10"/>
      <c r="R1556" s="31">
        <f t="shared" si="16"/>
        <v>-0.0108865267</v>
      </c>
      <c r="S1556" s="7">
        <f t="shared" si="4"/>
        <v>0.9777068984</v>
      </c>
      <c r="T1556" s="7">
        <f t="shared" si="13"/>
        <v>28.75044802</v>
      </c>
      <c r="U1556" s="13">
        <f t="shared" si="5"/>
        <v>-0.03169926455</v>
      </c>
      <c r="V1556" s="13">
        <f t="shared" si="6"/>
        <v>0.04060481838</v>
      </c>
      <c r="W1556" s="13">
        <f t="shared" si="7"/>
        <v>-0.07230408293</v>
      </c>
      <c r="X1556" s="13">
        <f t="shared" si="8"/>
        <v>0.001391937481</v>
      </c>
      <c r="Y1556" s="14"/>
      <c r="Z1556" s="30"/>
      <c r="AA1556" s="30"/>
    </row>
    <row r="1557" ht="12.75" customHeight="1">
      <c r="A1557" s="4">
        <v>2000.01</v>
      </c>
      <c r="B1557" s="5">
        <v>1425.59</v>
      </c>
      <c r="C1557" s="6">
        <f>C1556*2/3+C1559/3</f>
        <v>16.71333333</v>
      </c>
      <c r="D1557" s="6">
        <f t="shared" si="9"/>
        <v>13.62333333</v>
      </c>
      <c r="E1557" s="5">
        <f>(2*E1556+E1559)/3</f>
        <v>49.09666667</v>
      </c>
      <c r="F1557" s="5">
        <v>168.8</v>
      </c>
      <c r="G1557" s="6">
        <f t="shared" si="10"/>
        <v>2000.041667</v>
      </c>
      <c r="H1557" s="7">
        <v>6.66</v>
      </c>
      <c r="I1557" s="6">
        <f t="shared" si="1"/>
        <v>2573.325077</v>
      </c>
      <c r="J1557" s="6">
        <f t="shared" si="2"/>
        <v>30.16915087</v>
      </c>
      <c r="K1557" s="8">
        <f t="shared" si="11"/>
        <v>1094459.854</v>
      </c>
      <c r="L1557" s="6">
        <f t="shared" si="12"/>
        <v>88.62413705</v>
      </c>
      <c r="M1557" s="8">
        <f t="shared" si="3"/>
        <v>37692.69611</v>
      </c>
      <c r="N1557" s="29">
        <f t="shared" si="14"/>
        <v>43.77257815</v>
      </c>
      <c r="O1557" s="9"/>
      <c r="P1557" s="10">
        <f t="shared" si="15"/>
        <v>47.58768727</v>
      </c>
      <c r="Q1557" s="10"/>
      <c r="R1557" s="31">
        <f t="shared" si="16"/>
        <v>-0.01521674217</v>
      </c>
      <c r="S1557" s="7">
        <f t="shared" si="4"/>
        <v>1.015754565</v>
      </c>
      <c r="T1557" s="7">
        <f t="shared" si="13"/>
        <v>28.02624859</v>
      </c>
      <c r="U1557" s="13">
        <f t="shared" si="5"/>
        <v>-0.03032239389</v>
      </c>
      <c r="V1557" s="13">
        <f t="shared" si="6"/>
        <v>0.04200688756</v>
      </c>
      <c r="W1557" s="13">
        <f t="shared" si="7"/>
        <v>-0.07232928144</v>
      </c>
      <c r="X1557" s="13">
        <f t="shared" si="8"/>
        <v>-0.0009222043992</v>
      </c>
      <c r="Y1557" s="14"/>
      <c r="Z1557" s="30"/>
      <c r="AA1557" s="30"/>
    </row>
    <row r="1558" ht="12.75" customHeight="1">
      <c r="A1558" s="4">
        <v>2000.02</v>
      </c>
      <c r="B1558" s="5">
        <v>1388.87</v>
      </c>
      <c r="C1558" s="6">
        <f>C1556/3+C1559*2/3</f>
        <v>16.73666667</v>
      </c>
      <c r="D1558" s="6">
        <f t="shared" si="9"/>
        <v>-19.98333333</v>
      </c>
      <c r="E1558" s="5">
        <f>(E1556+2*E1559)/3</f>
        <v>50.02333333</v>
      </c>
      <c r="F1558" s="5">
        <v>169.8</v>
      </c>
      <c r="G1558" s="6">
        <f t="shared" si="10"/>
        <v>2000.125</v>
      </c>
      <c r="H1558" s="7">
        <v>6.52</v>
      </c>
      <c r="I1558" s="6">
        <f t="shared" si="1"/>
        <v>2492.27732</v>
      </c>
      <c r="J1558" s="6">
        <f t="shared" si="2"/>
        <v>30.03334707</v>
      </c>
      <c r="K1558" s="8">
        <f t="shared" si="11"/>
        <v>1061053.921</v>
      </c>
      <c r="L1558" s="6">
        <f t="shared" si="12"/>
        <v>89.7650746</v>
      </c>
      <c r="M1558" s="8">
        <f t="shared" si="3"/>
        <v>38216.28662</v>
      </c>
      <c r="N1558" s="29">
        <f t="shared" si="14"/>
        <v>42.18563589</v>
      </c>
      <c r="O1558" s="9"/>
      <c r="P1558" s="10">
        <f t="shared" si="15"/>
        <v>45.80769532</v>
      </c>
      <c r="Q1558" s="10"/>
      <c r="R1558" s="31">
        <f t="shared" si="16"/>
        <v>-0.01283307158</v>
      </c>
      <c r="S1558" s="7">
        <f t="shared" si="4"/>
        <v>1.024605581</v>
      </c>
      <c r="T1558" s="7">
        <f t="shared" si="13"/>
        <v>28.30013512</v>
      </c>
      <c r="U1558" s="13">
        <f t="shared" si="5"/>
        <v>-0.03019409427</v>
      </c>
      <c r="V1558" s="13">
        <f t="shared" si="6"/>
        <v>0.0416350842</v>
      </c>
      <c r="W1558" s="13">
        <f t="shared" si="7"/>
        <v>-0.07182917847</v>
      </c>
      <c r="X1558" s="13">
        <f t="shared" si="8"/>
        <v>-0.002451413967</v>
      </c>
      <c r="Y1558" s="14"/>
      <c r="Z1558" s="30"/>
      <c r="AA1558" s="30"/>
    </row>
    <row r="1559" ht="12.75" customHeight="1">
      <c r="A1559" s="4">
        <v>2000.03</v>
      </c>
      <c r="B1559" s="5">
        <v>1442.21</v>
      </c>
      <c r="C1559" s="32">
        <v>16.76</v>
      </c>
      <c r="D1559" s="6">
        <f t="shared" si="9"/>
        <v>70.1</v>
      </c>
      <c r="E1559" s="5">
        <v>50.95</v>
      </c>
      <c r="F1559" s="5">
        <v>171.2</v>
      </c>
      <c r="G1559" s="6">
        <f t="shared" si="10"/>
        <v>2000.208333</v>
      </c>
      <c r="H1559" s="7">
        <v>6.26</v>
      </c>
      <c r="I1559" s="6">
        <f t="shared" si="1"/>
        <v>2566.830532</v>
      </c>
      <c r="J1559" s="6">
        <f t="shared" si="2"/>
        <v>29.8292757</v>
      </c>
      <c r="K1559" s="8">
        <f t="shared" si="11"/>
        <v>1093852.244</v>
      </c>
      <c r="L1559" s="6">
        <f t="shared" si="12"/>
        <v>90.68028621</v>
      </c>
      <c r="M1559" s="8">
        <f t="shared" si="3"/>
        <v>38643.31258</v>
      </c>
      <c r="N1559" s="29">
        <f t="shared" si="14"/>
        <v>43.22074844</v>
      </c>
      <c r="O1559" s="9"/>
      <c r="P1559" s="10">
        <f t="shared" si="15"/>
        <v>46.87600934</v>
      </c>
      <c r="Q1559" s="10"/>
      <c r="R1559" s="31">
        <f t="shared" si="16"/>
        <v>-0.01051711084</v>
      </c>
      <c r="S1559" s="7">
        <f t="shared" si="4"/>
        <v>1.025368573</v>
      </c>
      <c r="T1559" s="7">
        <f t="shared" si="13"/>
        <v>28.75935568</v>
      </c>
      <c r="U1559" s="13">
        <f t="shared" si="5"/>
        <v>-0.0279436463</v>
      </c>
      <c r="V1559" s="13">
        <f t="shared" si="6"/>
        <v>0.03950910022</v>
      </c>
      <c r="W1559" s="13">
        <f t="shared" si="7"/>
        <v>-0.06745274652</v>
      </c>
      <c r="X1559" s="13">
        <f t="shared" si="8"/>
        <v>-0.003179498694</v>
      </c>
      <c r="Y1559" s="14"/>
      <c r="Z1559" s="30"/>
      <c r="AA1559" s="30"/>
    </row>
    <row r="1560" ht="12.75" customHeight="1">
      <c r="A1560" s="4">
        <v>2000.04</v>
      </c>
      <c r="B1560" s="5">
        <v>1461.36</v>
      </c>
      <c r="C1560" s="6">
        <f>C1559*2/3+C1562/3</f>
        <v>16.74</v>
      </c>
      <c r="D1560" s="6">
        <f t="shared" si="9"/>
        <v>35.89</v>
      </c>
      <c r="E1560" s="5">
        <f>(2*E1559+E1562)/3</f>
        <v>51.27333333</v>
      </c>
      <c r="F1560" s="5">
        <v>171.3</v>
      </c>
      <c r="G1560" s="6">
        <f t="shared" si="10"/>
        <v>2000.291667</v>
      </c>
      <c r="H1560" s="7">
        <v>5.99</v>
      </c>
      <c r="I1560" s="6">
        <f t="shared" si="1"/>
        <v>2599.395166</v>
      </c>
      <c r="J1560" s="6">
        <f t="shared" si="2"/>
        <v>29.77628722</v>
      </c>
      <c r="K1560" s="8">
        <f t="shared" si="11"/>
        <v>1108787.058</v>
      </c>
      <c r="L1560" s="6">
        <f t="shared" si="12"/>
        <v>91.20247908</v>
      </c>
      <c r="M1560" s="8">
        <f t="shared" si="3"/>
        <v>38902.9455</v>
      </c>
      <c r="N1560" s="29">
        <f t="shared" si="14"/>
        <v>43.52857429</v>
      </c>
      <c r="O1560" s="9"/>
      <c r="P1560" s="10">
        <f t="shared" si="15"/>
        <v>47.15540686</v>
      </c>
      <c r="Q1560" s="10"/>
      <c r="R1560" s="31">
        <f t="shared" si="16"/>
        <v>-0.00808041656</v>
      </c>
      <c r="S1560" s="7">
        <f t="shared" si="4"/>
        <v>0.9720743018</v>
      </c>
      <c r="T1560" s="7">
        <f t="shared" si="13"/>
        <v>29.4717247</v>
      </c>
      <c r="U1560" s="13">
        <f t="shared" si="5"/>
        <v>-0.02553261894</v>
      </c>
      <c r="V1560" s="13">
        <f t="shared" si="6"/>
        <v>0.03608467694</v>
      </c>
      <c r="W1560" s="13">
        <f t="shared" si="7"/>
        <v>-0.06161729589</v>
      </c>
      <c r="X1560" s="13">
        <f t="shared" si="8"/>
        <v>0.006712205687</v>
      </c>
      <c r="Y1560" s="14"/>
      <c r="Z1560" s="30"/>
      <c r="AA1560" s="30"/>
    </row>
    <row r="1561" ht="12.75" customHeight="1">
      <c r="A1561" s="4">
        <v>2000.05</v>
      </c>
      <c r="B1561" s="5">
        <v>1418.48</v>
      </c>
      <c r="C1561" s="6">
        <f>C1559/3+C1562*2/3</f>
        <v>16.72</v>
      </c>
      <c r="D1561" s="6">
        <f t="shared" si="9"/>
        <v>-26.16</v>
      </c>
      <c r="E1561" s="5">
        <f>(E1559+2*E1562)/3</f>
        <v>51.59666667</v>
      </c>
      <c r="F1561" s="5">
        <v>171.5</v>
      </c>
      <c r="G1561" s="6">
        <f t="shared" si="10"/>
        <v>2000.375</v>
      </c>
      <c r="H1561" s="7">
        <v>6.44</v>
      </c>
      <c r="I1561" s="6">
        <f t="shared" si="1"/>
        <v>2520.179918</v>
      </c>
      <c r="J1561" s="6">
        <f t="shared" si="2"/>
        <v>29.70602915</v>
      </c>
      <c r="K1561" s="8">
        <f t="shared" si="11"/>
        <v>1076053.276</v>
      </c>
      <c r="L1561" s="6">
        <f t="shared" si="12"/>
        <v>91.6705792</v>
      </c>
      <c r="M1561" s="8">
        <f t="shared" si="3"/>
        <v>39141.02573</v>
      </c>
      <c r="N1561" s="29">
        <f t="shared" si="14"/>
        <v>41.9660505</v>
      </c>
      <c r="O1561" s="9"/>
      <c r="P1561" s="10">
        <f t="shared" si="15"/>
        <v>45.41303811</v>
      </c>
      <c r="Q1561" s="10"/>
      <c r="R1561" s="31">
        <f t="shared" si="16"/>
        <v>-0.01184416138</v>
      </c>
      <c r="S1561" s="7">
        <f t="shared" si="4"/>
        <v>1.030618221</v>
      </c>
      <c r="T1561" s="7">
        <f t="shared" si="13"/>
        <v>28.61529665</v>
      </c>
      <c r="U1561" s="13">
        <f t="shared" si="5"/>
        <v>-0.02859054508</v>
      </c>
      <c r="V1561" s="13">
        <f t="shared" si="6"/>
        <v>0.0430799746</v>
      </c>
      <c r="W1561" s="13">
        <f t="shared" si="7"/>
        <v>-0.07167051968</v>
      </c>
      <c r="X1561" s="13">
        <f t="shared" si="8"/>
        <v>-0.0008860451863</v>
      </c>
      <c r="Y1561" s="14"/>
      <c r="Z1561" s="30"/>
      <c r="AA1561" s="30"/>
    </row>
    <row r="1562" ht="12.75" customHeight="1">
      <c r="A1562" s="4">
        <v>2000.06</v>
      </c>
      <c r="B1562" s="5">
        <v>1461.96</v>
      </c>
      <c r="C1562" s="6">
        <v>16.7</v>
      </c>
      <c r="D1562" s="6">
        <f t="shared" si="9"/>
        <v>60.18</v>
      </c>
      <c r="E1562" s="5">
        <v>51.92</v>
      </c>
      <c r="F1562" s="5">
        <v>172.4</v>
      </c>
      <c r="G1562" s="6">
        <f t="shared" si="10"/>
        <v>2000.458333</v>
      </c>
      <c r="H1562" s="7">
        <v>6.1</v>
      </c>
      <c r="I1562" s="6">
        <f t="shared" si="1"/>
        <v>2583.870139</v>
      </c>
      <c r="J1562" s="6">
        <f t="shared" si="2"/>
        <v>29.51560325</v>
      </c>
      <c r="K1562" s="8">
        <f t="shared" si="11"/>
        <v>1104297.595</v>
      </c>
      <c r="L1562" s="6">
        <f t="shared" si="12"/>
        <v>91.76348028</v>
      </c>
      <c r="M1562" s="8">
        <f t="shared" si="3"/>
        <v>39217.98897</v>
      </c>
      <c r="N1562" s="29">
        <f t="shared" si="14"/>
        <v>42.78197157</v>
      </c>
      <c r="O1562" s="9"/>
      <c r="P1562" s="10">
        <f t="shared" si="15"/>
        <v>46.24558749</v>
      </c>
      <c r="Q1562" s="10"/>
      <c r="R1562" s="31">
        <f t="shared" si="16"/>
        <v>-0.008916024776</v>
      </c>
      <c r="S1562" s="7">
        <f t="shared" si="4"/>
        <v>1.008805132</v>
      </c>
      <c r="T1562" s="7">
        <f t="shared" si="13"/>
        <v>29.33748847</v>
      </c>
      <c r="U1562" s="13">
        <f t="shared" si="5"/>
        <v>-0.03449886843</v>
      </c>
      <c r="V1562" s="13">
        <f t="shared" si="6"/>
        <v>0.04280322546</v>
      </c>
      <c r="W1562" s="13">
        <f t="shared" si="7"/>
        <v>-0.0773020939</v>
      </c>
      <c r="X1562" s="13">
        <f t="shared" si="8"/>
        <v>0.001000018136</v>
      </c>
      <c r="Y1562" s="14"/>
      <c r="Z1562" s="30"/>
      <c r="AA1562" s="30"/>
    </row>
    <row r="1563" ht="12.75" customHeight="1">
      <c r="A1563" s="4">
        <v>2000.07</v>
      </c>
      <c r="B1563" s="5">
        <v>1473.0</v>
      </c>
      <c r="C1563" s="6">
        <f>C1562*2/3+C1565/3</f>
        <v>16.58333333</v>
      </c>
      <c r="D1563" s="6">
        <f t="shared" si="9"/>
        <v>27.62333333</v>
      </c>
      <c r="E1563" s="5">
        <f>(2*E1562+E1565)/3</f>
        <v>52.51333333</v>
      </c>
      <c r="F1563" s="5">
        <v>172.8</v>
      </c>
      <c r="G1563" s="6">
        <f t="shared" si="10"/>
        <v>2000.541667</v>
      </c>
      <c r="H1563" s="7">
        <v>6.05</v>
      </c>
      <c r="I1563" s="6">
        <f t="shared" si="1"/>
        <v>2597.355903</v>
      </c>
      <c r="J1563" s="6">
        <f t="shared" si="2"/>
        <v>29.24156057</v>
      </c>
      <c r="K1563" s="8">
        <f t="shared" si="11"/>
        <v>1111102.599</v>
      </c>
      <c r="L1563" s="6">
        <f t="shared" si="12"/>
        <v>92.59729552</v>
      </c>
      <c r="M1563" s="8">
        <f t="shared" si="3"/>
        <v>39611.47396</v>
      </c>
      <c r="N1563" s="29">
        <f t="shared" si="14"/>
        <v>42.75809362</v>
      </c>
      <c r="O1563" s="9"/>
      <c r="P1563" s="10">
        <f t="shared" si="15"/>
        <v>46.17072813</v>
      </c>
      <c r="Q1563" s="10"/>
      <c r="R1563" s="31">
        <f t="shared" si="16"/>
        <v>-0.008559758371</v>
      </c>
      <c r="S1563" s="7">
        <f t="shared" si="4"/>
        <v>1.021580323</v>
      </c>
      <c r="T1563" s="7">
        <f t="shared" si="13"/>
        <v>29.5273001</v>
      </c>
      <c r="U1563" s="13">
        <f t="shared" si="5"/>
        <v>-0.0352650214</v>
      </c>
      <c r="V1563" s="13">
        <f t="shared" si="6"/>
        <v>0.04406595457</v>
      </c>
      <c r="W1563" s="13">
        <f t="shared" si="7"/>
        <v>-0.07933097597</v>
      </c>
      <c r="X1563" s="13">
        <f t="shared" si="8"/>
        <v>0.0007678822944</v>
      </c>
      <c r="Y1563" s="14"/>
      <c r="Z1563" s="30"/>
      <c r="AA1563" s="30"/>
    </row>
    <row r="1564" ht="12.75" customHeight="1">
      <c r="A1564" s="4">
        <v>2000.08</v>
      </c>
      <c r="B1564" s="5">
        <v>1485.46</v>
      </c>
      <c r="C1564" s="6">
        <f>C1562/3+C1565*2/3</f>
        <v>16.46666667</v>
      </c>
      <c r="D1564" s="6">
        <f t="shared" si="9"/>
        <v>28.92666667</v>
      </c>
      <c r="E1564" s="5">
        <f>(E1562+2*E1565)/3</f>
        <v>53.10666667</v>
      </c>
      <c r="F1564" s="5">
        <v>172.8</v>
      </c>
      <c r="G1564" s="6">
        <f t="shared" si="10"/>
        <v>2000.625</v>
      </c>
      <c r="H1564" s="7">
        <v>5.83</v>
      </c>
      <c r="I1564" s="6">
        <f t="shared" si="1"/>
        <v>2619.326748</v>
      </c>
      <c r="J1564" s="6">
        <f t="shared" si="2"/>
        <v>29.03584105</v>
      </c>
      <c r="K1564" s="8">
        <f t="shared" si="11"/>
        <v>1121536.42</v>
      </c>
      <c r="L1564" s="6">
        <f t="shared" si="12"/>
        <v>93.64352623</v>
      </c>
      <c r="M1564" s="8">
        <f t="shared" si="3"/>
        <v>40096.03812</v>
      </c>
      <c r="N1564" s="29">
        <f t="shared" si="14"/>
        <v>42.86956549</v>
      </c>
      <c r="O1564" s="9"/>
      <c r="P1564" s="10">
        <f t="shared" si="15"/>
        <v>46.24211352</v>
      </c>
      <c r="Q1564" s="10"/>
      <c r="R1564" s="31">
        <f t="shared" si="16"/>
        <v>-0.007362332578</v>
      </c>
      <c r="S1564" s="7">
        <f t="shared" si="4"/>
        <v>1.007116655</v>
      </c>
      <c r="T1564" s="7">
        <f t="shared" si="13"/>
        <v>30.16450878</v>
      </c>
      <c r="U1564" s="13">
        <f t="shared" si="5"/>
        <v>-0.03546947162</v>
      </c>
      <c r="V1564" s="13">
        <f t="shared" si="6"/>
        <v>0.04472352262</v>
      </c>
      <c r="W1564" s="13">
        <f t="shared" si="7"/>
        <v>-0.08019299424</v>
      </c>
      <c r="X1564" s="13">
        <f t="shared" si="8"/>
        <v>-0.00005070288458</v>
      </c>
      <c r="Y1564" s="14"/>
      <c r="Z1564" s="30"/>
      <c r="AA1564" s="30"/>
    </row>
    <row r="1565" ht="12.75" customHeight="1">
      <c r="A1565" s="4">
        <v>2000.09</v>
      </c>
      <c r="B1565" s="5">
        <v>1468.05</v>
      </c>
      <c r="C1565" s="6">
        <v>16.35</v>
      </c>
      <c r="D1565" s="6">
        <f t="shared" si="9"/>
        <v>-1.06</v>
      </c>
      <c r="E1565" s="5">
        <v>53.7</v>
      </c>
      <c r="F1565" s="5">
        <v>173.7</v>
      </c>
      <c r="G1565" s="6">
        <f t="shared" si="10"/>
        <v>2000.708333</v>
      </c>
      <c r="H1565" s="7">
        <v>5.8</v>
      </c>
      <c r="I1565" s="6">
        <f t="shared" si="1"/>
        <v>2575.21494</v>
      </c>
      <c r="J1565" s="6">
        <f t="shared" si="2"/>
        <v>28.68074266</v>
      </c>
      <c r="K1565" s="8">
        <f t="shared" si="11"/>
        <v>1103672.112</v>
      </c>
      <c r="L1565" s="6">
        <f t="shared" si="12"/>
        <v>94.19913644</v>
      </c>
      <c r="M1565" s="8">
        <f t="shared" si="3"/>
        <v>40371.37184</v>
      </c>
      <c r="N1565" s="29">
        <f t="shared" si="14"/>
        <v>41.89800792</v>
      </c>
      <c r="O1565" s="9"/>
      <c r="P1565" s="10">
        <f t="shared" si="15"/>
        <v>45.1475015</v>
      </c>
      <c r="Q1565" s="10"/>
      <c r="R1565" s="31">
        <f t="shared" si="16"/>
        <v>-0.006842921298</v>
      </c>
      <c r="S1565" s="7">
        <f t="shared" si="4"/>
        <v>1.009362213</v>
      </c>
      <c r="T1565" s="7">
        <f t="shared" si="13"/>
        <v>30.22177411</v>
      </c>
      <c r="U1565" s="13">
        <f t="shared" si="5"/>
        <v>-0.03076671171</v>
      </c>
      <c r="V1565" s="13">
        <f t="shared" si="6"/>
        <v>0.04515259593</v>
      </c>
      <c r="W1565" s="13">
        <f t="shared" si="7"/>
        <v>-0.07591930764</v>
      </c>
      <c r="X1565" s="13">
        <f t="shared" si="8"/>
        <v>0.0002454395298</v>
      </c>
      <c r="Y1565" s="14"/>
      <c r="Z1565" s="30"/>
      <c r="AA1565" s="30"/>
    </row>
    <row r="1566" ht="12.75" customHeight="1">
      <c r="A1566" s="4">
        <v>2000.1</v>
      </c>
      <c r="B1566" s="5">
        <v>1390.14</v>
      </c>
      <c r="C1566" s="6">
        <f>C1565*2/3+C1568/3</f>
        <v>16.32333333</v>
      </c>
      <c r="D1566" s="6">
        <f t="shared" si="9"/>
        <v>-61.58666667</v>
      </c>
      <c r="E1566" s="5">
        <f>(2*E1565+E1568)/3</f>
        <v>52.46666667</v>
      </c>
      <c r="F1566" s="5">
        <v>174.0</v>
      </c>
      <c r="G1566" s="6">
        <f t="shared" si="10"/>
        <v>2000.791667</v>
      </c>
      <c r="H1566" s="7">
        <v>5.74</v>
      </c>
      <c r="I1566" s="6">
        <f t="shared" si="1"/>
        <v>2434.342862</v>
      </c>
      <c r="J1566" s="6">
        <f t="shared" si="2"/>
        <v>28.58459579</v>
      </c>
      <c r="K1566" s="8">
        <f t="shared" si="11"/>
        <v>1044318.783</v>
      </c>
      <c r="L1566" s="6">
        <f t="shared" si="12"/>
        <v>91.87697318</v>
      </c>
      <c r="M1566" s="8">
        <f t="shared" si="3"/>
        <v>39414.68158</v>
      </c>
      <c r="N1566" s="29">
        <f t="shared" si="14"/>
        <v>39.36969904</v>
      </c>
      <c r="O1566" s="9"/>
      <c r="P1566" s="10">
        <f t="shared" si="15"/>
        <v>42.38264023</v>
      </c>
      <c r="Q1566" s="10"/>
      <c r="R1566" s="31">
        <f t="shared" si="16"/>
        <v>-0.005150249632</v>
      </c>
      <c r="S1566" s="7">
        <f t="shared" si="4"/>
        <v>1.006294323</v>
      </c>
      <c r="T1566" s="7">
        <f t="shared" si="13"/>
        <v>30.45212245</v>
      </c>
      <c r="U1566" s="13">
        <f t="shared" si="5"/>
        <v>-0.02114319419</v>
      </c>
      <c r="V1566" s="13">
        <f t="shared" si="6"/>
        <v>0.04545942416</v>
      </c>
      <c r="W1566" s="13">
        <f t="shared" si="7"/>
        <v>-0.06660261836</v>
      </c>
      <c r="X1566" s="13">
        <f t="shared" si="8"/>
        <v>-0.002334266456</v>
      </c>
      <c r="Y1566" s="14"/>
      <c r="Z1566" s="30"/>
      <c r="AA1566" s="30"/>
    </row>
    <row r="1567" ht="12.75" customHeight="1">
      <c r="A1567" s="4">
        <v>2000.11</v>
      </c>
      <c r="B1567" s="5">
        <v>1378.04</v>
      </c>
      <c r="C1567" s="6">
        <f>C1565/3+C1568*2/3</f>
        <v>16.29666667</v>
      </c>
      <c r="D1567" s="6">
        <f t="shared" si="9"/>
        <v>4.196666667</v>
      </c>
      <c r="E1567" s="5">
        <f>(E1565+2*E1568)/3</f>
        <v>51.23333333</v>
      </c>
      <c r="F1567" s="5">
        <v>174.1</v>
      </c>
      <c r="G1567" s="6">
        <f t="shared" si="10"/>
        <v>2000.875</v>
      </c>
      <c r="H1567" s="7">
        <v>5.72</v>
      </c>
      <c r="I1567" s="6">
        <f t="shared" si="1"/>
        <v>2411.767881</v>
      </c>
      <c r="J1567" s="6">
        <f t="shared" si="2"/>
        <v>28.5215068</v>
      </c>
      <c r="K1567" s="8">
        <f t="shared" si="11"/>
        <v>1035653.878</v>
      </c>
      <c r="L1567" s="6">
        <f t="shared" si="12"/>
        <v>89.66569022</v>
      </c>
      <c r="M1567" s="8">
        <f t="shared" si="3"/>
        <v>38503.9624</v>
      </c>
      <c r="N1567" s="29">
        <f t="shared" si="14"/>
        <v>38.78214246</v>
      </c>
      <c r="O1567" s="9"/>
      <c r="P1567" s="10">
        <f t="shared" si="15"/>
        <v>41.71336028</v>
      </c>
      <c r="Q1567" s="10"/>
      <c r="R1567" s="31">
        <f t="shared" si="16"/>
        <v>-0.004736913357</v>
      </c>
      <c r="S1567" s="7">
        <f t="shared" si="4"/>
        <v>1.041828186</v>
      </c>
      <c r="T1567" s="7">
        <f t="shared" si="13"/>
        <v>30.62619669</v>
      </c>
      <c r="U1567" s="13">
        <f t="shared" si="5"/>
        <v>-0.01795437762</v>
      </c>
      <c r="V1567" s="13">
        <f t="shared" si="6"/>
        <v>0.04303510483</v>
      </c>
      <c r="W1567" s="13">
        <f t="shared" si="7"/>
        <v>-0.06098948245</v>
      </c>
      <c r="X1567" s="13">
        <f t="shared" si="8"/>
        <v>-0.008404485487</v>
      </c>
      <c r="Y1567" s="14"/>
      <c r="Z1567" s="30"/>
      <c r="AA1567" s="30"/>
    </row>
    <row r="1568" ht="12.75" customHeight="1">
      <c r="A1568" s="4">
        <v>2000.12</v>
      </c>
      <c r="B1568" s="5">
        <v>1330.93</v>
      </c>
      <c r="C1568" s="32">
        <v>16.27</v>
      </c>
      <c r="D1568" s="6">
        <f t="shared" si="9"/>
        <v>-30.84</v>
      </c>
      <c r="E1568" s="5">
        <v>50.0</v>
      </c>
      <c r="F1568" s="5">
        <v>174.0</v>
      </c>
      <c r="G1568" s="6">
        <f t="shared" si="10"/>
        <v>2000.958333</v>
      </c>
      <c r="H1568" s="7">
        <v>5.24</v>
      </c>
      <c r="I1568" s="6">
        <f t="shared" si="1"/>
        <v>2330.657305</v>
      </c>
      <c r="J1568" s="6">
        <f t="shared" si="2"/>
        <v>28.49120115</v>
      </c>
      <c r="K1568" s="8">
        <f t="shared" si="11"/>
        <v>1001843.177</v>
      </c>
      <c r="L1568" s="6">
        <f t="shared" si="12"/>
        <v>87.55747126</v>
      </c>
      <c r="M1568" s="8">
        <f t="shared" si="3"/>
        <v>37636.95974</v>
      </c>
      <c r="N1568" s="29">
        <f t="shared" si="14"/>
        <v>37.274238</v>
      </c>
      <c r="O1568" s="9"/>
      <c r="P1568" s="10">
        <f t="shared" si="15"/>
        <v>40.05987947</v>
      </c>
      <c r="Q1568" s="10"/>
      <c r="R1568" s="31">
        <f t="shared" si="16"/>
        <v>0.001047218353</v>
      </c>
      <c r="S1568" s="7">
        <f t="shared" si="4"/>
        <v>1.010566146</v>
      </c>
      <c r="T1568" s="7">
        <f t="shared" si="13"/>
        <v>31.92557242</v>
      </c>
      <c r="U1568" s="13">
        <f t="shared" si="5"/>
        <v>-0.01125891001</v>
      </c>
      <c r="V1568" s="13">
        <f t="shared" si="6"/>
        <v>0.03403195446</v>
      </c>
      <c r="W1568" s="13">
        <f t="shared" si="7"/>
        <v>-0.04529086446</v>
      </c>
      <c r="X1568" s="13">
        <f t="shared" si="8"/>
        <v>-0.001618396858</v>
      </c>
      <c r="Y1568" s="14"/>
      <c r="Z1568" s="30"/>
      <c r="AA1568" s="30"/>
    </row>
    <row r="1569" ht="12.75" customHeight="1">
      <c r="A1569" s="4">
        <v>2001.01</v>
      </c>
      <c r="B1569" s="5">
        <v>1335.63</v>
      </c>
      <c r="C1569" s="6">
        <f>C1568*2/3+C1571/3</f>
        <v>16.17</v>
      </c>
      <c r="D1569" s="6">
        <f t="shared" si="9"/>
        <v>20.87</v>
      </c>
      <c r="E1569" s="5">
        <f>(2*E1568+E1571)/3</f>
        <v>48.48</v>
      </c>
      <c r="F1569" s="5">
        <v>175.1</v>
      </c>
      <c r="G1569" s="6">
        <f t="shared" si="10"/>
        <v>2001.041667</v>
      </c>
      <c r="H1569" s="7">
        <v>5.16</v>
      </c>
      <c r="I1569" s="6">
        <f t="shared" si="1"/>
        <v>2324.194523</v>
      </c>
      <c r="J1569" s="6">
        <f t="shared" si="2"/>
        <v>28.13820103</v>
      </c>
      <c r="K1569" s="8">
        <f t="shared" si="11"/>
        <v>1000073.066</v>
      </c>
      <c r="L1569" s="6">
        <f t="shared" si="12"/>
        <v>84.36239863</v>
      </c>
      <c r="M1569" s="8">
        <f t="shared" si="3"/>
        <v>36300.1297</v>
      </c>
      <c r="N1569" s="29">
        <f t="shared" si="14"/>
        <v>36.978868</v>
      </c>
      <c r="O1569" s="9"/>
      <c r="P1569" s="10">
        <f t="shared" si="15"/>
        <v>39.71280979</v>
      </c>
      <c r="Q1569" s="10"/>
      <c r="R1569" s="31">
        <f t="shared" si="16"/>
        <v>0.002096483874</v>
      </c>
      <c r="S1569" s="7">
        <f t="shared" si="4"/>
        <v>1.008962356</v>
      </c>
      <c r="T1569" s="7">
        <f t="shared" si="13"/>
        <v>32.0602231</v>
      </c>
      <c r="U1569" s="13">
        <f t="shared" si="5"/>
        <v>-0.008182341342</v>
      </c>
      <c r="V1569" s="13">
        <f t="shared" si="6"/>
        <v>0.03251851025</v>
      </c>
      <c r="W1569" s="13">
        <f t="shared" si="7"/>
        <v>-0.04070085159</v>
      </c>
      <c r="X1569" s="13">
        <f t="shared" si="8"/>
        <v>-0.002199909973</v>
      </c>
      <c r="Y1569" s="14"/>
      <c r="Z1569" s="30"/>
      <c r="AA1569" s="30"/>
    </row>
    <row r="1570" ht="12.75" customHeight="1">
      <c r="A1570" s="4">
        <v>2001.02</v>
      </c>
      <c r="B1570" s="5">
        <v>1305.75</v>
      </c>
      <c r="C1570" s="6">
        <f>C1568/3+C1571*2/3</f>
        <v>16.07</v>
      </c>
      <c r="D1570" s="6">
        <f t="shared" si="9"/>
        <v>-13.81</v>
      </c>
      <c r="E1570" s="5">
        <f>(E1568+2*E1571)/3</f>
        <v>46.96</v>
      </c>
      <c r="F1570" s="5">
        <v>175.8</v>
      </c>
      <c r="G1570" s="6">
        <f t="shared" si="10"/>
        <v>2001.125</v>
      </c>
      <c r="H1570" s="7">
        <v>5.1</v>
      </c>
      <c r="I1570" s="6">
        <f t="shared" si="1"/>
        <v>2263.151451</v>
      </c>
      <c r="J1570" s="6">
        <f t="shared" si="2"/>
        <v>27.85283845</v>
      </c>
      <c r="K1570" s="8">
        <f t="shared" si="11"/>
        <v>974805.6914</v>
      </c>
      <c r="L1570" s="6">
        <f t="shared" si="12"/>
        <v>81.3919909</v>
      </c>
      <c r="M1570" s="8">
        <f t="shared" si="3"/>
        <v>35057.91711</v>
      </c>
      <c r="N1570" s="29">
        <f t="shared" si="14"/>
        <v>35.83466265</v>
      </c>
      <c r="O1570" s="9"/>
      <c r="P1570" s="10">
        <f t="shared" si="15"/>
        <v>38.45857074</v>
      </c>
      <c r="Q1570" s="10"/>
      <c r="R1570" s="31">
        <f t="shared" si="16"/>
        <v>0.003817158868</v>
      </c>
      <c r="S1570" s="7">
        <f t="shared" si="4"/>
        <v>1.02072575</v>
      </c>
      <c r="T1570" s="7">
        <f t="shared" si="13"/>
        <v>32.2187568</v>
      </c>
      <c r="U1570" s="13">
        <f t="shared" si="5"/>
        <v>-0.00304056232</v>
      </c>
      <c r="V1570" s="13">
        <f t="shared" si="6"/>
        <v>0.0301513055</v>
      </c>
      <c r="W1570" s="13">
        <f t="shared" si="7"/>
        <v>-0.03319186782</v>
      </c>
      <c r="X1570" s="13">
        <f t="shared" si="8"/>
        <v>-0.0003390659115</v>
      </c>
      <c r="Y1570" s="14"/>
      <c r="Z1570" s="30"/>
      <c r="AA1570" s="30"/>
    </row>
    <row r="1571" ht="12.75" customHeight="1">
      <c r="A1571" s="4">
        <v>2001.03</v>
      </c>
      <c r="B1571" s="5">
        <v>1185.85</v>
      </c>
      <c r="C1571" s="6">
        <v>15.97</v>
      </c>
      <c r="D1571" s="6">
        <f t="shared" si="9"/>
        <v>-103.93</v>
      </c>
      <c r="E1571" s="5">
        <v>45.44</v>
      </c>
      <c r="F1571" s="5">
        <v>176.2</v>
      </c>
      <c r="G1571" s="6">
        <f t="shared" si="10"/>
        <v>2001.208333</v>
      </c>
      <c r="H1571" s="7">
        <v>4.89</v>
      </c>
      <c r="I1571" s="6">
        <f t="shared" si="1"/>
        <v>2050.672503</v>
      </c>
      <c r="J1571" s="6">
        <f t="shared" si="2"/>
        <v>27.61667991</v>
      </c>
      <c r="K1571" s="8">
        <f t="shared" si="11"/>
        <v>884276.0543</v>
      </c>
      <c r="L1571" s="6">
        <f t="shared" si="12"/>
        <v>78.57870602</v>
      </c>
      <c r="M1571" s="8">
        <f t="shared" si="3"/>
        <v>33884.13704</v>
      </c>
      <c r="N1571" s="29">
        <f t="shared" si="14"/>
        <v>32.32583724</v>
      </c>
      <c r="O1571" s="9"/>
      <c r="P1571" s="10">
        <f t="shared" si="15"/>
        <v>34.67522463</v>
      </c>
      <c r="Q1571" s="10"/>
      <c r="R1571" s="31">
        <f t="shared" si="16"/>
        <v>0.009027368741</v>
      </c>
      <c r="S1571" s="7">
        <f t="shared" si="4"/>
        <v>0.9846839468</v>
      </c>
      <c r="T1571" s="7">
        <f t="shared" si="13"/>
        <v>32.81185745</v>
      </c>
      <c r="U1571" s="13">
        <f t="shared" si="5"/>
        <v>0.004624763457</v>
      </c>
      <c r="V1571" s="13">
        <f t="shared" si="6"/>
        <v>0.02903704348</v>
      </c>
      <c r="W1571" s="13">
        <f t="shared" si="7"/>
        <v>-0.02441228002</v>
      </c>
      <c r="X1571" s="13">
        <f t="shared" si="8"/>
        <v>0.001409311867</v>
      </c>
      <c r="Y1571" s="14"/>
      <c r="Z1571" s="30"/>
      <c r="AA1571" s="30"/>
    </row>
    <row r="1572" ht="12.75" customHeight="1">
      <c r="A1572" s="4">
        <v>2001.04</v>
      </c>
      <c r="B1572" s="5">
        <v>1189.84</v>
      </c>
      <c r="C1572" s="6">
        <f>C1571*2/3+C1574/3</f>
        <v>15.87666667</v>
      </c>
      <c r="D1572" s="6">
        <f t="shared" si="9"/>
        <v>19.86666667</v>
      </c>
      <c r="E1572" s="5">
        <f>(2*E1571+E1574)/3</f>
        <v>42.55666667</v>
      </c>
      <c r="F1572" s="5">
        <v>176.9</v>
      </c>
      <c r="G1572" s="6">
        <f t="shared" si="10"/>
        <v>2001.291667</v>
      </c>
      <c r="H1572" s="7">
        <v>5.14</v>
      </c>
      <c r="I1572" s="6">
        <f t="shared" si="1"/>
        <v>2049.430458</v>
      </c>
      <c r="J1572" s="6">
        <f t="shared" si="2"/>
        <v>27.3466384</v>
      </c>
      <c r="K1572" s="8">
        <f t="shared" si="11"/>
        <v>884723.1536</v>
      </c>
      <c r="L1572" s="6">
        <f t="shared" si="12"/>
        <v>73.3013925</v>
      </c>
      <c r="M1572" s="8">
        <f t="shared" si="3"/>
        <v>31643.63977</v>
      </c>
      <c r="N1572" s="29">
        <f t="shared" si="14"/>
        <v>32.17390117</v>
      </c>
      <c r="O1572" s="9"/>
      <c r="P1572" s="10">
        <f t="shared" si="15"/>
        <v>34.49609962</v>
      </c>
      <c r="Q1572" s="10"/>
      <c r="R1572" s="31">
        <f t="shared" si="16"/>
        <v>0.006928642538</v>
      </c>
      <c r="S1572" s="7">
        <f t="shared" si="4"/>
        <v>0.9851116742</v>
      </c>
      <c r="T1572" s="7">
        <f t="shared" si="13"/>
        <v>32.18146013</v>
      </c>
      <c r="U1572" s="13">
        <f t="shared" si="5"/>
        <v>0.006139016245</v>
      </c>
      <c r="V1572" s="13">
        <f t="shared" si="6"/>
        <v>0.03023443762</v>
      </c>
      <c r="W1572" s="13">
        <f t="shared" si="7"/>
        <v>-0.02409542138</v>
      </c>
      <c r="X1572" s="13">
        <f t="shared" si="8"/>
        <v>0.004224948315</v>
      </c>
      <c r="Y1572" s="14"/>
      <c r="Z1572" s="30"/>
      <c r="AA1572" s="30"/>
    </row>
    <row r="1573" ht="12.75" customHeight="1">
      <c r="A1573" s="4">
        <v>2001.05</v>
      </c>
      <c r="B1573" s="5">
        <v>1270.37</v>
      </c>
      <c r="C1573" s="6">
        <f>C1571/3+C1574*2/3</f>
        <v>15.78333333</v>
      </c>
      <c r="D1573" s="6">
        <f t="shared" si="9"/>
        <v>96.31333333</v>
      </c>
      <c r="E1573" s="5">
        <f>(E1571+2*E1574)/3</f>
        <v>39.67333333</v>
      </c>
      <c r="F1573" s="5">
        <v>177.7</v>
      </c>
      <c r="G1573" s="6">
        <f t="shared" si="10"/>
        <v>2001.375</v>
      </c>
      <c r="H1573" s="7">
        <v>5.39</v>
      </c>
      <c r="I1573" s="6">
        <f t="shared" si="1"/>
        <v>2178.287783</v>
      </c>
      <c r="J1573" s="6">
        <f t="shared" si="2"/>
        <v>27.06348715</v>
      </c>
      <c r="K1573" s="8">
        <f t="shared" si="11"/>
        <v>941323.4477</v>
      </c>
      <c r="L1573" s="6">
        <f t="shared" si="12"/>
        <v>68.02737573</v>
      </c>
      <c r="M1573" s="8">
        <f t="shared" si="3"/>
        <v>29397.29285</v>
      </c>
      <c r="N1573" s="29">
        <f t="shared" si="14"/>
        <v>34.07464322</v>
      </c>
      <c r="O1573" s="9"/>
      <c r="P1573" s="10">
        <f t="shared" si="15"/>
        <v>36.51742856</v>
      </c>
      <c r="Q1573" s="10"/>
      <c r="R1573" s="31">
        <f t="shared" si="16"/>
        <v>0.002854935513</v>
      </c>
      <c r="S1573" s="7">
        <f t="shared" si="4"/>
        <v>1.012969481</v>
      </c>
      <c r="T1573" s="7">
        <f t="shared" si="13"/>
        <v>31.55960913</v>
      </c>
      <c r="U1573" s="13">
        <f t="shared" si="5"/>
        <v>0.000108693496</v>
      </c>
      <c r="V1573" s="13">
        <f t="shared" si="6"/>
        <v>0.03456839659</v>
      </c>
      <c r="W1573" s="13">
        <f t="shared" si="7"/>
        <v>-0.0344597031</v>
      </c>
      <c r="X1573" s="13">
        <f t="shared" si="8"/>
        <v>0.0004176321039</v>
      </c>
      <c r="Y1573" s="14"/>
      <c r="Z1573" s="30"/>
      <c r="AA1573" s="30"/>
    </row>
    <row r="1574" ht="12.75" customHeight="1">
      <c r="A1574" s="4">
        <v>2001.06</v>
      </c>
      <c r="B1574" s="5">
        <v>1238.71</v>
      </c>
      <c r="C1574" s="6">
        <v>15.69</v>
      </c>
      <c r="D1574" s="6">
        <f t="shared" si="9"/>
        <v>-15.97</v>
      </c>
      <c r="E1574" s="5">
        <v>36.79</v>
      </c>
      <c r="F1574" s="5">
        <v>178.0</v>
      </c>
      <c r="G1574" s="6">
        <f t="shared" si="10"/>
        <v>2001.458333</v>
      </c>
      <c r="H1574" s="7">
        <v>5.28</v>
      </c>
      <c r="I1574" s="6">
        <f t="shared" si="1"/>
        <v>2120.420994</v>
      </c>
      <c r="J1574" s="6">
        <f t="shared" si="2"/>
        <v>26.85810674</v>
      </c>
      <c r="K1574" s="8">
        <f t="shared" si="11"/>
        <v>917284.1458</v>
      </c>
      <c r="L1574" s="6">
        <f t="shared" si="12"/>
        <v>62.97703933</v>
      </c>
      <c r="M1574" s="8">
        <f t="shared" si="3"/>
        <v>27243.57091</v>
      </c>
      <c r="N1574" s="29">
        <f t="shared" si="14"/>
        <v>33.06853441</v>
      </c>
      <c r="O1574" s="9"/>
      <c r="P1574" s="10">
        <f t="shared" si="15"/>
        <v>35.42685932</v>
      </c>
      <c r="Q1574" s="10"/>
      <c r="R1574" s="31">
        <f t="shared" si="16"/>
        <v>0.004718515854</v>
      </c>
      <c r="S1574" s="7">
        <f t="shared" si="4"/>
        <v>1.00748846</v>
      </c>
      <c r="T1574" s="7">
        <f t="shared" si="13"/>
        <v>31.91504069</v>
      </c>
      <c r="U1574" s="13">
        <f t="shared" si="5"/>
        <v>-0.0009261741202</v>
      </c>
      <c r="V1574" s="13">
        <f t="shared" si="6"/>
        <v>0.03528599493</v>
      </c>
      <c r="W1574" s="13">
        <f t="shared" si="7"/>
        <v>-0.03621216905</v>
      </c>
      <c r="X1574" s="13">
        <f t="shared" si="8"/>
        <v>-0.0004962448687</v>
      </c>
      <c r="Y1574" s="14"/>
      <c r="Z1574" s="30"/>
      <c r="AA1574" s="30"/>
    </row>
    <row r="1575" ht="12.75" customHeight="1">
      <c r="A1575" s="4">
        <v>2001.07</v>
      </c>
      <c r="B1575" s="5">
        <v>1204.45</v>
      </c>
      <c r="C1575" s="6">
        <f>C1574*2/3+C1577/3</f>
        <v>15.70666667</v>
      </c>
      <c r="D1575" s="6">
        <f t="shared" si="9"/>
        <v>-18.55333333</v>
      </c>
      <c r="E1575" s="5">
        <f>(2*E1574+E1577)/3</f>
        <v>33.96333333</v>
      </c>
      <c r="F1575" s="5">
        <v>177.5</v>
      </c>
      <c r="G1575" s="6">
        <f t="shared" si="10"/>
        <v>2001.541667</v>
      </c>
      <c r="H1575" s="7">
        <v>5.24</v>
      </c>
      <c r="I1575" s="6">
        <f t="shared" si="1"/>
        <v>2067.58262</v>
      </c>
      <c r="J1575" s="6">
        <f t="shared" si="2"/>
        <v>26.96237371</v>
      </c>
      <c r="K1575" s="8">
        <f t="shared" si="11"/>
        <v>895398.4965</v>
      </c>
      <c r="L1575" s="6">
        <f t="shared" si="12"/>
        <v>58.3021277</v>
      </c>
      <c r="M1575" s="8">
        <f t="shared" si="3"/>
        <v>25248.63432</v>
      </c>
      <c r="N1575" s="29">
        <f t="shared" si="14"/>
        <v>32.16303869</v>
      </c>
      <c r="O1575" s="9"/>
      <c r="P1575" s="10">
        <f t="shared" si="15"/>
        <v>34.44859396</v>
      </c>
      <c r="Q1575" s="10"/>
      <c r="R1575" s="31">
        <f t="shared" si="16"/>
        <v>0.005530045552</v>
      </c>
      <c r="S1575" s="7">
        <f t="shared" si="4"/>
        <v>1.025472307</v>
      </c>
      <c r="T1575" s="7">
        <f t="shared" si="13"/>
        <v>32.24460994</v>
      </c>
      <c r="U1575" s="13">
        <f t="shared" si="5"/>
        <v>0.004465978518</v>
      </c>
      <c r="V1575" s="13">
        <f t="shared" si="6"/>
        <v>0.03438959002</v>
      </c>
      <c r="W1575" s="13">
        <f t="shared" si="7"/>
        <v>-0.0299236115</v>
      </c>
      <c r="X1575" s="13">
        <f t="shared" si="8"/>
        <v>0.003743725249</v>
      </c>
      <c r="Y1575" s="14"/>
      <c r="Z1575" s="30"/>
      <c r="AA1575" s="30"/>
    </row>
    <row r="1576" ht="12.75" customHeight="1">
      <c r="A1576" s="4">
        <v>2001.08</v>
      </c>
      <c r="B1576" s="5">
        <v>1178.5</v>
      </c>
      <c r="C1576" s="6">
        <f>C1574/3+C1577*2/3</f>
        <v>15.72333333</v>
      </c>
      <c r="D1576" s="6">
        <f t="shared" si="9"/>
        <v>-10.22666667</v>
      </c>
      <c r="E1576" s="5">
        <f>(E1574+2*E1577)/3</f>
        <v>31.13666667</v>
      </c>
      <c r="F1576" s="5">
        <v>177.5</v>
      </c>
      <c r="G1576" s="6">
        <f t="shared" si="10"/>
        <v>2001.625</v>
      </c>
      <c r="H1576" s="7">
        <v>4.97</v>
      </c>
      <c r="I1576" s="6">
        <f t="shared" si="1"/>
        <v>2023.036338</v>
      </c>
      <c r="J1576" s="6">
        <f t="shared" si="2"/>
        <v>26.99098404</v>
      </c>
      <c r="K1576" s="8">
        <f t="shared" si="11"/>
        <v>877081.1149</v>
      </c>
      <c r="L1576" s="6">
        <f t="shared" si="12"/>
        <v>53.44981596</v>
      </c>
      <c r="M1576" s="8">
        <f t="shared" si="3"/>
        <v>23173.00154</v>
      </c>
      <c r="N1576" s="29">
        <f t="shared" si="14"/>
        <v>31.40431876</v>
      </c>
      <c r="O1576" s="9"/>
      <c r="P1576" s="10">
        <f t="shared" si="15"/>
        <v>33.63139016</v>
      </c>
      <c r="Q1576" s="10"/>
      <c r="R1576" s="31">
        <f t="shared" si="16"/>
        <v>0.008680128313</v>
      </c>
      <c r="S1576" s="7">
        <f t="shared" si="4"/>
        <v>1.023109878</v>
      </c>
      <c r="T1576" s="7">
        <f t="shared" si="13"/>
        <v>33.06595453</v>
      </c>
      <c r="U1576" s="13">
        <f t="shared" si="5"/>
        <v>-0.004721467215</v>
      </c>
      <c r="V1576" s="13">
        <f t="shared" si="6"/>
        <v>0.03797618385</v>
      </c>
      <c r="W1576" s="13">
        <f t="shared" si="7"/>
        <v>-0.04269765107</v>
      </c>
      <c r="X1576" s="13">
        <f t="shared" si="8"/>
        <v>0.0007401176681</v>
      </c>
      <c r="Y1576" s="14"/>
      <c r="Z1576" s="30"/>
      <c r="AA1576" s="30"/>
    </row>
    <row r="1577" ht="12.75" customHeight="1">
      <c r="A1577" s="4">
        <v>2001.09</v>
      </c>
      <c r="B1577" s="5">
        <v>1044.64</v>
      </c>
      <c r="C1577" s="6">
        <v>15.74</v>
      </c>
      <c r="D1577" s="6">
        <f t="shared" si="9"/>
        <v>-118.12</v>
      </c>
      <c r="E1577" s="5">
        <v>28.31</v>
      </c>
      <c r="F1577" s="5">
        <v>178.3</v>
      </c>
      <c r="G1577" s="6">
        <f t="shared" si="10"/>
        <v>2001.708333</v>
      </c>
      <c r="H1577" s="7">
        <v>4.73</v>
      </c>
      <c r="I1577" s="6">
        <f t="shared" si="1"/>
        <v>1785.203634</v>
      </c>
      <c r="J1577" s="6">
        <f t="shared" si="2"/>
        <v>26.89836231</v>
      </c>
      <c r="K1577" s="8">
        <f t="shared" si="11"/>
        <v>774941.2941</v>
      </c>
      <c r="L1577" s="6">
        <f t="shared" si="12"/>
        <v>48.37945597</v>
      </c>
      <c r="M1577" s="8">
        <f t="shared" si="3"/>
        <v>21001.09898</v>
      </c>
      <c r="N1577" s="29">
        <f t="shared" si="14"/>
        <v>27.66739259</v>
      </c>
      <c r="O1577" s="9"/>
      <c r="P1577" s="10">
        <f t="shared" si="15"/>
        <v>29.63191012</v>
      </c>
      <c r="Q1577" s="10"/>
      <c r="R1577" s="31">
        <f t="shared" si="16"/>
        <v>0.01539272195</v>
      </c>
      <c r="S1577" s="7">
        <f t="shared" si="4"/>
        <v>1.01668062</v>
      </c>
      <c r="T1577" s="7">
        <f t="shared" si="13"/>
        <v>33.67831514</v>
      </c>
      <c r="U1577" s="13">
        <f t="shared" si="5"/>
        <v>0.0067289874</v>
      </c>
      <c r="V1577" s="13">
        <f t="shared" si="6"/>
        <v>0.03905395934</v>
      </c>
      <c r="W1577" s="13">
        <f t="shared" si="7"/>
        <v>-0.03232497194</v>
      </c>
      <c r="X1577" s="13">
        <f t="shared" si="8"/>
        <v>-0.003011000657</v>
      </c>
      <c r="Y1577" s="14"/>
      <c r="Z1577" s="30"/>
      <c r="AA1577" s="30"/>
    </row>
    <row r="1578" ht="12.75" customHeight="1">
      <c r="A1578" s="4">
        <v>2001.1</v>
      </c>
      <c r="B1578" s="5">
        <v>1076.59</v>
      </c>
      <c r="C1578" s="6">
        <f>C1577*2/3+C1580/3</f>
        <v>15.74</v>
      </c>
      <c r="D1578" s="6">
        <f t="shared" si="9"/>
        <v>47.69</v>
      </c>
      <c r="E1578" s="5">
        <f>(2*E1577+E1580)/3</f>
        <v>27.10333333</v>
      </c>
      <c r="F1578" s="5">
        <v>177.7</v>
      </c>
      <c r="G1578" s="6">
        <f t="shared" si="10"/>
        <v>2001.791667</v>
      </c>
      <c r="H1578" s="7">
        <v>4.57</v>
      </c>
      <c r="I1578" s="6">
        <f t="shared" si="1"/>
        <v>1846.015605</v>
      </c>
      <c r="J1578" s="6">
        <f t="shared" si="2"/>
        <v>26.98918402</v>
      </c>
      <c r="K1578" s="8">
        <f t="shared" si="11"/>
        <v>802315.5531</v>
      </c>
      <c r="L1578" s="6">
        <f t="shared" si="12"/>
        <v>46.47375164</v>
      </c>
      <c r="M1578" s="8">
        <f t="shared" si="3"/>
        <v>20198.42825</v>
      </c>
      <c r="N1578" s="29">
        <f t="shared" si="14"/>
        <v>28.57737311</v>
      </c>
      <c r="O1578" s="9"/>
      <c r="P1578" s="10">
        <f t="shared" si="15"/>
        <v>30.6102105</v>
      </c>
      <c r="Q1578" s="10"/>
      <c r="R1578" s="31">
        <f t="shared" si="16"/>
        <v>0.01534636915</v>
      </c>
      <c r="S1578" s="7">
        <f t="shared" si="4"/>
        <v>0.9974622864</v>
      </c>
      <c r="T1578" s="7">
        <f t="shared" si="13"/>
        <v>34.35570121</v>
      </c>
      <c r="U1578" s="13">
        <f t="shared" si="5"/>
        <v>0.006439207128</v>
      </c>
      <c r="V1578" s="13">
        <f t="shared" si="6"/>
        <v>0.03579008657</v>
      </c>
      <c r="W1578" s="13">
        <f t="shared" si="7"/>
        <v>-0.02935087944</v>
      </c>
      <c r="X1578" s="13">
        <f t="shared" si="8"/>
        <v>0.001682217519</v>
      </c>
      <c r="Y1578" s="14"/>
      <c r="Z1578" s="30"/>
      <c r="AA1578" s="30"/>
    </row>
    <row r="1579" ht="12.75" customHeight="1">
      <c r="A1579" s="4">
        <v>2001.11</v>
      </c>
      <c r="B1579" s="5">
        <v>1129.68</v>
      </c>
      <c r="C1579" s="6">
        <f>C1577/3+C1580*2/3</f>
        <v>15.74</v>
      </c>
      <c r="D1579" s="6">
        <f t="shared" si="9"/>
        <v>68.83</v>
      </c>
      <c r="E1579" s="5">
        <f>(E1577+2*E1580)/3</f>
        <v>25.89666667</v>
      </c>
      <c r="F1579" s="5">
        <v>177.4</v>
      </c>
      <c r="G1579" s="6">
        <f t="shared" si="10"/>
        <v>2001.875</v>
      </c>
      <c r="H1579" s="7">
        <v>4.65</v>
      </c>
      <c r="I1579" s="6">
        <f t="shared" si="1"/>
        <v>1940.324104</v>
      </c>
      <c r="J1579" s="6">
        <f t="shared" si="2"/>
        <v>27.03482525</v>
      </c>
      <c r="K1579" s="8">
        <f t="shared" si="11"/>
        <v>844283.0822</v>
      </c>
      <c r="L1579" s="6">
        <f t="shared" si="12"/>
        <v>44.47978767</v>
      </c>
      <c r="M1579" s="8">
        <f t="shared" si="3"/>
        <v>19354.25745</v>
      </c>
      <c r="N1579" s="29">
        <f t="shared" si="14"/>
        <v>30.00510381</v>
      </c>
      <c r="O1579" s="9"/>
      <c r="P1579" s="10">
        <f t="shared" si="15"/>
        <v>32.14309653</v>
      </c>
      <c r="Q1579" s="10"/>
      <c r="R1579" s="31">
        <f t="shared" si="16"/>
        <v>0.01240978113</v>
      </c>
      <c r="S1579" s="7">
        <f t="shared" si="4"/>
        <v>0.9696687756</v>
      </c>
      <c r="T1579" s="7">
        <f t="shared" si="13"/>
        <v>34.32646755</v>
      </c>
      <c r="U1579" s="13">
        <f t="shared" si="5"/>
        <v>0.00316388131</v>
      </c>
      <c r="V1579" s="13">
        <f t="shared" si="6"/>
        <v>0.03744476541</v>
      </c>
      <c r="W1579" s="13">
        <f t="shared" si="7"/>
        <v>-0.0342808841</v>
      </c>
      <c r="X1579" s="13">
        <f t="shared" si="8"/>
        <v>0.003522722607</v>
      </c>
      <c r="Y1579" s="14"/>
      <c r="Z1579" s="30"/>
      <c r="AA1579" s="30"/>
    </row>
    <row r="1580" ht="12.75" customHeight="1">
      <c r="A1580" s="4">
        <v>2001.12</v>
      </c>
      <c r="B1580" s="5">
        <v>1144.93</v>
      </c>
      <c r="C1580" s="6">
        <v>15.74</v>
      </c>
      <c r="D1580" s="6">
        <f t="shared" si="9"/>
        <v>30.99</v>
      </c>
      <c r="E1580" s="5">
        <v>24.69</v>
      </c>
      <c r="F1580" s="5">
        <v>176.7</v>
      </c>
      <c r="G1580" s="6">
        <f t="shared" si="10"/>
        <v>2001.958333</v>
      </c>
      <c r="H1580" s="7">
        <v>5.09</v>
      </c>
      <c r="I1580" s="6">
        <f t="shared" si="1"/>
        <v>1974.307702</v>
      </c>
      <c r="J1580" s="6">
        <f t="shared" si="2"/>
        <v>27.14192417</v>
      </c>
      <c r="K1580" s="8">
        <f t="shared" si="11"/>
        <v>860054.3648</v>
      </c>
      <c r="L1580" s="6">
        <f t="shared" si="12"/>
        <v>42.5752292</v>
      </c>
      <c r="M1580" s="8">
        <f t="shared" si="3"/>
        <v>18546.7603</v>
      </c>
      <c r="N1580" s="29">
        <f t="shared" si="14"/>
        <v>30.49995326</v>
      </c>
      <c r="O1580" s="9"/>
      <c r="P1580" s="10">
        <f t="shared" si="15"/>
        <v>32.67796267</v>
      </c>
      <c r="Q1580" s="10"/>
      <c r="R1580" s="31">
        <f t="shared" si="16"/>
        <v>0.006989283639</v>
      </c>
      <c r="S1580" s="7">
        <f t="shared" si="4"/>
        <v>1.008137626</v>
      </c>
      <c r="T1580" s="7">
        <f t="shared" si="13"/>
        <v>33.41716404</v>
      </c>
      <c r="U1580" s="13">
        <f t="shared" si="5"/>
        <v>0.003105455662</v>
      </c>
      <c r="V1580" s="13">
        <f t="shared" si="6"/>
        <v>0.0409448946</v>
      </c>
      <c r="W1580" s="13">
        <f t="shared" si="7"/>
        <v>-0.03783943893</v>
      </c>
      <c r="X1580" s="13">
        <f t="shared" si="8"/>
        <v>-0.0005556252326</v>
      </c>
      <c r="Y1580" s="14"/>
      <c r="Z1580" s="30"/>
      <c r="AA1580" s="30"/>
    </row>
    <row r="1581" ht="12.75" customHeight="1">
      <c r="A1581" s="4">
        <v>2002.01</v>
      </c>
      <c r="B1581" s="5">
        <v>1140.21</v>
      </c>
      <c r="C1581" s="6">
        <f>C1580*2/3+C1583/3</f>
        <v>15.73666667</v>
      </c>
      <c r="D1581" s="6">
        <f t="shared" si="9"/>
        <v>11.01666667</v>
      </c>
      <c r="E1581" s="5">
        <f>(2*E1580+E1583)/3</f>
        <v>24.69333333</v>
      </c>
      <c r="F1581" s="5">
        <v>177.1</v>
      </c>
      <c r="G1581" s="6">
        <f t="shared" si="10"/>
        <v>2002.041667</v>
      </c>
      <c r="H1581" s="7">
        <v>5.04</v>
      </c>
      <c r="I1581" s="6">
        <f t="shared" si="1"/>
        <v>1961.727764</v>
      </c>
      <c r="J1581" s="6">
        <f t="shared" si="2"/>
        <v>27.07488613</v>
      </c>
      <c r="K1581" s="8">
        <f t="shared" si="11"/>
        <v>855557.1218</v>
      </c>
      <c r="L1581" s="6">
        <f t="shared" si="12"/>
        <v>42.48480331</v>
      </c>
      <c r="M1581" s="8">
        <f t="shared" si="3"/>
        <v>18528.65454</v>
      </c>
      <c r="N1581" s="29">
        <f t="shared" si="14"/>
        <v>30.27720443</v>
      </c>
      <c r="O1581" s="9"/>
      <c r="P1581" s="10">
        <f t="shared" si="15"/>
        <v>32.4456779</v>
      </c>
      <c r="Q1581" s="10"/>
      <c r="R1581" s="31">
        <f t="shared" si="16"/>
        <v>0.007813726903</v>
      </c>
      <c r="S1581" s="7">
        <f t="shared" si="4"/>
        <v>1.014389931</v>
      </c>
      <c r="T1581" s="7">
        <f t="shared" si="13"/>
        <v>33.61300987</v>
      </c>
      <c r="U1581" s="13">
        <f t="shared" si="5"/>
        <v>0.007890506811</v>
      </c>
      <c r="V1581" s="13">
        <f t="shared" si="6"/>
        <v>0.04014501005</v>
      </c>
      <c r="W1581" s="13">
        <f t="shared" si="7"/>
        <v>-0.03225450324</v>
      </c>
      <c r="X1581" s="13">
        <f t="shared" si="8"/>
        <v>-0.001263906387</v>
      </c>
      <c r="Y1581" s="14"/>
      <c r="Z1581" s="30"/>
      <c r="AA1581" s="30"/>
    </row>
    <row r="1582" ht="12.75" customHeight="1">
      <c r="A1582" s="4">
        <v>2002.02</v>
      </c>
      <c r="B1582" s="5">
        <v>1100.67</v>
      </c>
      <c r="C1582" s="6">
        <f>C1580/3+C1583*2/3</f>
        <v>15.73333333</v>
      </c>
      <c r="D1582" s="6">
        <f t="shared" si="9"/>
        <v>-23.80666667</v>
      </c>
      <c r="E1582" s="5">
        <f>(E1580+2*E1583)/3</f>
        <v>24.69666667</v>
      </c>
      <c r="F1582" s="5">
        <v>177.8</v>
      </c>
      <c r="G1582" s="6">
        <f t="shared" si="10"/>
        <v>2002.125</v>
      </c>
      <c r="H1582" s="7">
        <v>4.91</v>
      </c>
      <c r="I1582" s="6">
        <f t="shared" si="1"/>
        <v>1886.243808</v>
      </c>
      <c r="J1582" s="6">
        <f t="shared" si="2"/>
        <v>26.96257968</v>
      </c>
      <c r="K1582" s="8">
        <f t="shared" si="11"/>
        <v>823616.6549</v>
      </c>
      <c r="L1582" s="6">
        <f t="shared" si="12"/>
        <v>42.32325272</v>
      </c>
      <c r="M1582" s="8">
        <f t="shared" si="3"/>
        <v>18480.18569</v>
      </c>
      <c r="N1582" s="29">
        <f t="shared" si="14"/>
        <v>29.08570415</v>
      </c>
      <c r="O1582" s="9"/>
      <c r="P1582" s="10">
        <f t="shared" si="15"/>
        <v>31.17638564</v>
      </c>
      <c r="Q1582" s="10"/>
      <c r="R1582" s="31">
        <f t="shared" si="16"/>
        <v>0.01050063878</v>
      </c>
      <c r="S1582" s="7">
        <f t="shared" si="4"/>
        <v>0.975575381</v>
      </c>
      <c r="T1582" s="7">
        <f t="shared" si="13"/>
        <v>33.96245979</v>
      </c>
      <c r="U1582" s="13">
        <f t="shared" si="5"/>
        <v>0.01542288903</v>
      </c>
      <c r="V1582" s="13">
        <f t="shared" si="6"/>
        <v>0.03878377046</v>
      </c>
      <c r="W1582" s="13">
        <f t="shared" si="7"/>
        <v>-0.02336088142</v>
      </c>
      <c r="X1582" s="13">
        <f t="shared" si="8"/>
        <v>0.0008410501548</v>
      </c>
      <c r="Y1582" s="14"/>
      <c r="Z1582" s="30"/>
      <c r="AA1582" s="30"/>
    </row>
    <row r="1583" ht="12.75" customHeight="1">
      <c r="A1583" s="4">
        <v>2002.03</v>
      </c>
      <c r="B1583" s="5">
        <v>1153.79</v>
      </c>
      <c r="C1583" s="6">
        <v>15.73</v>
      </c>
      <c r="D1583" s="6">
        <f t="shared" si="9"/>
        <v>68.85</v>
      </c>
      <c r="E1583" s="5">
        <v>24.7</v>
      </c>
      <c r="F1583" s="5">
        <v>178.8</v>
      </c>
      <c r="G1583" s="6">
        <f t="shared" si="10"/>
        <v>2002.208333</v>
      </c>
      <c r="H1583" s="7">
        <v>5.28</v>
      </c>
      <c r="I1583" s="6">
        <f t="shared" si="1"/>
        <v>1966.218194</v>
      </c>
      <c r="J1583" s="6">
        <f t="shared" si="2"/>
        <v>26.80610179</v>
      </c>
      <c r="K1583" s="8">
        <f t="shared" si="11"/>
        <v>859512.3674</v>
      </c>
      <c r="L1583" s="6">
        <f t="shared" si="12"/>
        <v>42.09222595</v>
      </c>
      <c r="M1583" s="8">
        <f t="shared" si="3"/>
        <v>18400.19022</v>
      </c>
      <c r="N1583" s="29">
        <f t="shared" si="14"/>
        <v>30.29213064</v>
      </c>
      <c r="O1583" s="9"/>
      <c r="P1583" s="10">
        <f t="shared" si="15"/>
        <v>32.47580925</v>
      </c>
      <c r="Q1583" s="10"/>
      <c r="R1583" s="31">
        <f t="shared" si="16"/>
        <v>0.005489876942</v>
      </c>
      <c r="S1583" s="7">
        <f t="shared" si="4"/>
        <v>1.009812195</v>
      </c>
      <c r="T1583" s="7">
        <f t="shared" si="13"/>
        <v>32.94763238</v>
      </c>
      <c r="U1583" s="13">
        <f t="shared" si="5"/>
        <v>0.01321399404</v>
      </c>
      <c r="V1583" s="13">
        <f t="shared" si="6"/>
        <v>0.03945396482</v>
      </c>
      <c r="W1583" s="13">
        <f t="shared" si="7"/>
        <v>-0.02623997079</v>
      </c>
      <c r="X1583" s="13">
        <f t="shared" si="8"/>
        <v>0.0002726102341</v>
      </c>
      <c r="Y1583" s="14"/>
      <c r="Z1583" s="30"/>
      <c r="AA1583" s="30"/>
    </row>
    <row r="1584" ht="12.75" customHeight="1">
      <c r="A1584" s="4">
        <v>2002.04</v>
      </c>
      <c r="B1584" s="5">
        <v>1111.93</v>
      </c>
      <c r="C1584" s="6">
        <f>C1583*2/3+C1586/3</f>
        <v>15.83333333</v>
      </c>
      <c r="D1584" s="6">
        <f t="shared" si="9"/>
        <v>-26.02666667</v>
      </c>
      <c r="E1584" s="5">
        <f>(2*E1583+E1586)/3</f>
        <v>25.38</v>
      </c>
      <c r="F1584" s="5">
        <v>179.8</v>
      </c>
      <c r="G1584" s="6">
        <f t="shared" si="10"/>
        <v>2002.291667</v>
      </c>
      <c r="H1584" s="7">
        <v>5.21</v>
      </c>
      <c r="I1584" s="6">
        <f t="shared" si="1"/>
        <v>1884.34411</v>
      </c>
      <c r="J1584" s="6">
        <f t="shared" si="2"/>
        <v>26.83212829</v>
      </c>
      <c r="K1584" s="8">
        <f t="shared" si="11"/>
        <v>824699.3906</v>
      </c>
      <c r="L1584" s="6">
        <f t="shared" si="12"/>
        <v>43.01048943</v>
      </c>
      <c r="M1584" s="8">
        <f t="shared" si="3"/>
        <v>18823.91026</v>
      </c>
      <c r="N1584" s="29">
        <f t="shared" si="14"/>
        <v>29.00588325</v>
      </c>
      <c r="O1584" s="9"/>
      <c r="P1584" s="10">
        <f t="shared" si="15"/>
        <v>31.1046904</v>
      </c>
      <c r="Q1584" s="10"/>
      <c r="R1584" s="31">
        <f t="shared" si="16"/>
        <v>0.008078580811</v>
      </c>
      <c r="S1584" s="7">
        <f t="shared" si="4"/>
        <v>1.008216341</v>
      </c>
      <c r="T1584" s="7">
        <f t="shared" si="13"/>
        <v>33.08587693</v>
      </c>
      <c r="U1584" s="13">
        <f t="shared" si="5"/>
        <v>0.01706817754</v>
      </c>
      <c r="V1584" s="13">
        <f t="shared" si="6"/>
        <v>0.04000361897</v>
      </c>
      <c r="W1584" s="13">
        <f t="shared" si="7"/>
        <v>-0.02293544143</v>
      </c>
      <c r="X1584" s="13">
        <f t="shared" si="8"/>
        <v>0.00159348256</v>
      </c>
      <c r="Y1584" s="14"/>
      <c r="Z1584" s="30"/>
      <c r="AA1584" s="30"/>
    </row>
    <row r="1585" ht="12.75" customHeight="1">
      <c r="A1585" s="4">
        <v>2002.05</v>
      </c>
      <c r="B1585" s="5">
        <v>1079.25</v>
      </c>
      <c r="C1585" s="6">
        <f>C1583/3+C1586*2/3</f>
        <v>15.93666667</v>
      </c>
      <c r="D1585" s="6">
        <f t="shared" si="9"/>
        <v>-16.74333333</v>
      </c>
      <c r="E1585" s="5">
        <f>(E1583+2*E1586)/3</f>
        <v>26.06</v>
      </c>
      <c r="F1585" s="5">
        <v>179.8</v>
      </c>
      <c r="G1585" s="6">
        <f t="shared" si="10"/>
        <v>2002.375</v>
      </c>
      <c r="H1585" s="7">
        <v>5.16</v>
      </c>
      <c r="I1585" s="6">
        <f t="shared" si="1"/>
        <v>1828.962597</v>
      </c>
      <c r="J1585" s="6">
        <f t="shared" si="2"/>
        <v>27.00724323</v>
      </c>
      <c r="K1585" s="8">
        <f t="shared" si="11"/>
        <v>801446.1917</v>
      </c>
      <c r="L1585" s="6">
        <f t="shared" si="12"/>
        <v>44.16285873</v>
      </c>
      <c r="M1585" s="8">
        <f t="shared" si="3"/>
        <v>19352.03869</v>
      </c>
      <c r="N1585" s="29">
        <f t="shared" si="14"/>
        <v>28.12810751</v>
      </c>
      <c r="O1585" s="9"/>
      <c r="P1585" s="10">
        <f t="shared" si="15"/>
        <v>30.17198414</v>
      </c>
      <c r="Q1585" s="10"/>
      <c r="R1585" s="31">
        <f t="shared" si="16"/>
        <v>0.009507505474</v>
      </c>
      <c r="S1585" s="7">
        <f t="shared" si="4"/>
        <v>1.022311831</v>
      </c>
      <c r="T1585" s="7">
        <f t="shared" si="13"/>
        <v>33.35772178</v>
      </c>
      <c r="U1585" s="13">
        <f t="shared" si="5"/>
        <v>0.01690525963</v>
      </c>
      <c r="V1585" s="13">
        <f t="shared" si="6"/>
        <v>0.04178316231</v>
      </c>
      <c r="W1585" s="13">
        <f t="shared" si="7"/>
        <v>-0.02487790268</v>
      </c>
      <c r="X1585" s="13">
        <f t="shared" si="8"/>
        <v>-0.0004245646519</v>
      </c>
      <c r="Y1585" s="14"/>
      <c r="Z1585" s="30"/>
      <c r="AA1585" s="30"/>
    </row>
    <row r="1586" ht="12.75" customHeight="1">
      <c r="A1586" s="4">
        <v>2002.06</v>
      </c>
      <c r="B1586" s="5">
        <v>1014.02</v>
      </c>
      <c r="C1586" s="6">
        <v>16.04</v>
      </c>
      <c r="D1586" s="6">
        <f t="shared" si="9"/>
        <v>-49.19</v>
      </c>
      <c r="E1586" s="5">
        <v>26.74</v>
      </c>
      <c r="F1586" s="5">
        <v>179.9</v>
      </c>
      <c r="G1586" s="6">
        <f t="shared" si="10"/>
        <v>2002.458333</v>
      </c>
      <c r="H1586" s="7">
        <v>4.93</v>
      </c>
      <c r="I1586" s="6">
        <f t="shared" si="1"/>
        <v>1717.464669</v>
      </c>
      <c r="J1586" s="6">
        <f t="shared" si="2"/>
        <v>27.16724847</v>
      </c>
      <c r="K1586" s="8">
        <f t="shared" si="11"/>
        <v>753580.1686</v>
      </c>
      <c r="L1586" s="6">
        <f t="shared" si="12"/>
        <v>45.29003891</v>
      </c>
      <c r="M1586" s="8">
        <f t="shared" si="3"/>
        <v>19872.1265</v>
      </c>
      <c r="N1586" s="29">
        <f t="shared" si="14"/>
        <v>26.38767254</v>
      </c>
      <c r="O1586" s="9"/>
      <c r="P1586" s="10">
        <f t="shared" si="15"/>
        <v>28.31522742</v>
      </c>
      <c r="Q1586" s="10"/>
      <c r="R1586" s="31">
        <f t="shared" si="16"/>
        <v>0.0138430299</v>
      </c>
      <c r="S1586" s="7">
        <f t="shared" si="4"/>
        <v>1.026319498</v>
      </c>
      <c r="T1586" s="7">
        <f t="shared" si="13"/>
        <v>34.08303755</v>
      </c>
      <c r="U1586" s="13">
        <f t="shared" si="5"/>
        <v>0.02215370378</v>
      </c>
      <c r="V1586" s="13">
        <f t="shared" si="6"/>
        <v>0.04155159381</v>
      </c>
      <c r="W1586" s="13">
        <f t="shared" si="7"/>
        <v>-0.01939789003</v>
      </c>
      <c r="X1586" s="13">
        <f t="shared" si="8"/>
        <v>-0.001638567026</v>
      </c>
      <c r="Y1586" s="14"/>
      <c r="Z1586" s="30"/>
      <c r="AA1586" s="30"/>
    </row>
    <row r="1587" ht="12.75" customHeight="1">
      <c r="A1587" s="4">
        <v>2002.07</v>
      </c>
      <c r="B1587" s="5">
        <v>903.59</v>
      </c>
      <c r="C1587" s="6">
        <f>C1586*2/3+C1589/3</f>
        <v>15.96</v>
      </c>
      <c r="D1587" s="6">
        <f t="shared" si="9"/>
        <v>-94.47</v>
      </c>
      <c r="E1587" s="5">
        <f>(2*E1586+E1589)/3</f>
        <v>27.84</v>
      </c>
      <c r="F1587" s="5">
        <v>180.1</v>
      </c>
      <c r="G1587" s="6">
        <f t="shared" si="10"/>
        <v>2002.541667</v>
      </c>
      <c r="H1587" s="7">
        <v>4.65</v>
      </c>
      <c r="I1587" s="6">
        <f t="shared" si="1"/>
        <v>1528.727779</v>
      </c>
      <c r="J1587" s="6">
        <f t="shared" si="2"/>
        <v>27.00173237</v>
      </c>
      <c r="K1587" s="8">
        <f t="shared" si="11"/>
        <v>671754.4892</v>
      </c>
      <c r="L1587" s="6">
        <f t="shared" si="12"/>
        <v>47.10076624</v>
      </c>
      <c r="M1587" s="8">
        <f t="shared" si="3"/>
        <v>20697.04731</v>
      </c>
      <c r="N1587" s="29">
        <f t="shared" si="14"/>
        <v>23.46312047</v>
      </c>
      <c r="O1587" s="9"/>
      <c r="P1587" s="10">
        <f t="shared" si="15"/>
        <v>25.18961958</v>
      </c>
      <c r="Q1587" s="10"/>
      <c r="R1587" s="31">
        <f t="shared" si="16"/>
        <v>0.02126139704</v>
      </c>
      <c r="S1587" s="7">
        <f t="shared" si="4"/>
        <v>1.035374409</v>
      </c>
      <c r="T1587" s="7">
        <f t="shared" si="13"/>
        <v>34.94124079</v>
      </c>
      <c r="U1587" s="13">
        <f t="shared" si="5"/>
        <v>0.03712354677</v>
      </c>
      <c r="V1587" s="13">
        <f t="shared" si="6"/>
        <v>0.04013012987</v>
      </c>
      <c r="W1587" s="13">
        <f t="shared" si="7"/>
        <v>-0.003006583099</v>
      </c>
      <c r="X1587" s="13">
        <f t="shared" si="8"/>
        <v>-0.004714750719</v>
      </c>
      <c r="Y1587" s="14"/>
      <c r="Z1587" s="30"/>
      <c r="AA1587" s="30"/>
    </row>
    <row r="1588" ht="12.75" customHeight="1">
      <c r="A1588" s="4">
        <v>2002.08</v>
      </c>
      <c r="B1588" s="5">
        <v>912.55</v>
      </c>
      <c r="C1588" s="6">
        <f>C1586/3+C1589*2/3</f>
        <v>15.88</v>
      </c>
      <c r="D1588" s="6">
        <f t="shared" si="9"/>
        <v>24.84</v>
      </c>
      <c r="E1588" s="5">
        <f>(E1586+2*E1589)/3</f>
        <v>28.94</v>
      </c>
      <c r="F1588" s="5">
        <v>180.7</v>
      </c>
      <c r="G1588" s="6">
        <f t="shared" si="10"/>
        <v>2002.625</v>
      </c>
      <c r="H1588" s="7">
        <v>4.26</v>
      </c>
      <c r="I1588" s="6">
        <f t="shared" si="1"/>
        <v>1538.760293</v>
      </c>
      <c r="J1588" s="6">
        <f t="shared" si="2"/>
        <v>26.77717764</v>
      </c>
      <c r="K1588" s="8">
        <f t="shared" si="11"/>
        <v>677143.5197</v>
      </c>
      <c r="L1588" s="6">
        <f t="shared" si="12"/>
        <v>48.79921417</v>
      </c>
      <c r="M1588" s="8">
        <f t="shared" si="3"/>
        <v>21474.47642</v>
      </c>
      <c r="N1588" s="29">
        <f t="shared" si="14"/>
        <v>23.58871353</v>
      </c>
      <c r="O1588" s="9"/>
      <c r="P1588" s="10">
        <f t="shared" si="15"/>
        <v>25.33599707</v>
      </c>
      <c r="Q1588" s="10"/>
      <c r="R1588" s="31">
        <f t="shared" si="16"/>
        <v>0.02498399265</v>
      </c>
      <c r="S1588" s="7">
        <f t="shared" si="4"/>
        <v>1.035626187</v>
      </c>
      <c r="T1588" s="7">
        <f t="shared" si="13"/>
        <v>36.05714281</v>
      </c>
      <c r="U1588" s="13">
        <f t="shared" si="5"/>
        <v>0.03917917619</v>
      </c>
      <c r="V1588" s="13">
        <f t="shared" si="6"/>
        <v>0.03499598919</v>
      </c>
      <c r="W1588" s="13">
        <f t="shared" si="7"/>
        <v>0.004183186998</v>
      </c>
      <c r="X1588" s="13">
        <f t="shared" si="8"/>
        <v>-0.00371838959</v>
      </c>
      <c r="Y1588" s="14"/>
      <c r="Z1588" s="30"/>
      <c r="AA1588" s="30"/>
    </row>
    <row r="1589" ht="12.75" customHeight="1">
      <c r="A1589" s="4">
        <v>2002.09</v>
      </c>
      <c r="B1589" s="5">
        <v>867.81</v>
      </c>
      <c r="C1589" s="6">
        <v>15.8</v>
      </c>
      <c r="D1589" s="6">
        <f t="shared" si="9"/>
        <v>-28.94</v>
      </c>
      <c r="E1589" s="5">
        <v>30.04</v>
      </c>
      <c r="F1589" s="5">
        <v>181.0</v>
      </c>
      <c r="G1589" s="6">
        <f t="shared" si="10"/>
        <v>2002.708333</v>
      </c>
      <c r="H1589" s="7">
        <v>3.87</v>
      </c>
      <c r="I1589" s="6">
        <f t="shared" si="1"/>
        <v>1460.893409</v>
      </c>
      <c r="J1589" s="6">
        <f t="shared" si="2"/>
        <v>26.59812155</v>
      </c>
      <c r="K1589" s="8">
        <f t="shared" si="11"/>
        <v>643852.9799</v>
      </c>
      <c r="L1589" s="6">
        <f t="shared" si="12"/>
        <v>50.57009945</v>
      </c>
      <c r="M1589" s="8">
        <f t="shared" si="3"/>
        <v>22287.53243</v>
      </c>
      <c r="N1589" s="29">
        <f t="shared" si="14"/>
        <v>22.3650368</v>
      </c>
      <c r="O1589" s="9"/>
      <c r="P1589" s="10">
        <f t="shared" si="15"/>
        <v>24.03375402</v>
      </c>
      <c r="Q1589" s="10"/>
      <c r="R1589" s="31">
        <f t="shared" si="16"/>
        <v>0.03108292521</v>
      </c>
      <c r="S1589" s="7">
        <f t="shared" si="4"/>
        <v>0.9974865099</v>
      </c>
      <c r="T1589" s="7">
        <f t="shared" si="13"/>
        <v>37.27982897</v>
      </c>
      <c r="U1589" s="13">
        <f t="shared" si="5"/>
        <v>0.04708076723</v>
      </c>
      <c r="V1589" s="13">
        <f t="shared" si="6"/>
        <v>0.03085946497</v>
      </c>
      <c r="W1589" s="13">
        <f t="shared" si="7"/>
        <v>0.01622130226</v>
      </c>
      <c r="X1589" s="13">
        <f t="shared" si="8"/>
        <v>0.0001219879785</v>
      </c>
      <c r="Y1589" s="14"/>
      <c r="Z1589" s="30"/>
      <c r="AA1589" s="30"/>
    </row>
    <row r="1590" ht="12.75" customHeight="1">
      <c r="A1590" s="4">
        <v>2002.1</v>
      </c>
      <c r="B1590" s="5">
        <v>854.63</v>
      </c>
      <c r="C1590" s="6">
        <f>C1589*2/3+C1592/3</f>
        <v>15.89</v>
      </c>
      <c r="D1590" s="6">
        <f t="shared" si="9"/>
        <v>2.71</v>
      </c>
      <c r="E1590" s="5">
        <f>(2*E1589+E1592)/3</f>
        <v>29.22333333</v>
      </c>
      <c r="F1590" s="5">
        <v>181.3</v>
      </c>
      <c r="G1590" s="6">
        <f t="shared" si="10"/>
        <v>2002.791667</v>
      </c>
      <c r="H1590" s="7">
        <v>3.94</v>
      </c>
      <c r="I1590" s="6">
        <f t="shared" si="1"/>
        <v>1436.325212</v>
      </c>
      <c r="J1590" s="6">
        <f t="shared" si="2"/>
        <v>26.7053668</v>
      </c>
      <c r="K1590" s="8">
        <f t="shared" si="11"/>
        <v>634005.9606</v>
      </c>
      <c r="L1590" s="6">
        <f t="shared" si="12"/>
        <v>49.11389778</v>
      </c>
      <c r="M1590" s="8">
        <f t="shared" si="3"/>
        <v>21679.28521</v>
      </c>
      <c r="N1590" s="29">
        <f t="shared" si="14"/>
        <v>21.95623386</v>
      </c>
      <c r="O1590" s="9"/>
      <c r="P1590" s="10">
        <f t="shared" si="15"/>
        <v>23.60657275</v>
      </c>
      <c r="Q1590" s="10"/>
      <c r="R1590" s="31">
        <f t="shared" si="16"/>
        <v>0.03102312009</v>
      </c>
      <c r="S1590" s="7">
        <f t="shared" si="4"/>
        <v>0.9943117975</v>
      </c>
      <c r="T1590" s="7">
        <f t="shared" si="13"/>
        <v>37.12459401</v>
      </c>
      <c r="U1590" s="13">
        <f t="shared" si="5"/>
        <v>0.04851198971</v>
      </c>
      <c r="V1590" s="13">
        <f t="shared" si="6"/>
        <v>0.03119608447</v>
      </c>
      <c r="W1590" s="13">
        <f t="shared" si="7"/>
        <v>0.01731590524</v>
      </c>
      <c r="X1590" s="13">
        <f t="shared" si="8"/>
        <v>0.001626226695</v>
      </c>
      <c r="Y1590" s="14"/>
      <c r="Z1590" s="30"/>
      <c r="AA1590" s="30"/>
    </row>
    <row r="1591" ht="12.75" customHeight="1">
      <c r="A1591" s="4">
        <v>2002.11</v>
      </c>
      <c r="B1591" s="5">
        <v>909.93</v>
      </c>
      <c r="C1591" s="6">
        <f>C1589/3+C1592*2/3</f>
        <v>15.98</v>
      </c>
      <c r="D1591" s="6">
        <f t="shared" si="9"/>
        <v>71.28</v>
      </c>
      <c r="E1591" s="5">
        <f>(E1589+2*E1592)/3</f>
        <v>28.40666667</v>
      </c>
      <c r="F1591" s="5">
        <v>181.3</v>
      </c>
      <c r="G1591" s="6">
        <f t="shared" si="10"/>
        <v>2002.875</v>
      </c>
      <c r="H1591" s="7">
        <v>4.05</v>
      </c>
      <c r="I1591" s="6">
        <f t="shared" si="1"/>
        <v>1529.264595</v>
      </c>
      <c r="J1591" s="6">
        <f t="shared" si="2"/>
        <v>26.85662438</v>
      </c>
      <c r="K1591" s="8">
        <f t="shared" si="11"/>
        <v>676018.076</v>
      </c>
      <c r="L1591" s="6">
        <f t="shared" si="12"/>
        <v>47.74137525</v>
      </c>
      <c r="M1591" s="8">
        <f t="shared" si="3"/>
        <v>21104.28291</v>
      </c>
      <c r="N1591" s="29">
        <f t="shared" si="14"/>
        <v>23.3483965</v>
      </c>
      <c r="O1591" s="9"/>
      <c r="P1591" s="10">
        <f t="shared" si="15"/>
        <v>25.11435804</v>
      </c>
      <c r="Q1591" s="10"/>
      <c r="R1591" s="31">
        <f t="shared" si="16"/>
        <v>0.02706302157</v>
      </c>
      <c r="S1591" s="7">
        <f t="shared" si="4"/>
        <v>1.005007708</v>
      </c>
      <c r="T1591" s="7">
        <f t="shared" si="13"/>
        <v>36.9134218</v>
      </c>
      <c r="U1591" s="13">
        <f t="shared" si="5"/>
        <v>0.03930847786</v>
      </c>
      <c r="V1591" s="13">
        <f t="shared" si="6"/>
        <v>0.03336370682</v>
      </c>
      <c r="W1591" s="13">
        <f t="shared" si="7"/>
        <v>0.005944771034</v>
      </c>
      <c r="X1591" s="13">
        <f t="shared" si="8"/>
        <v>-0.001000549597</v>
      </c>
      <c r="Y1591" s="14"/>
      <c r="Z1591" s="30"/>
      <c r="AA1591" s="30"/>
    </row>
    <row r="1592" ht="12.75" customHeight="1">
      <c r="A1592" s="4">
        <v>2002.12</v>
      </c>
      <c r="B1592" s="5">
        <v>899.18</v>
      </c>
      <c r="C1592" s="6">
        <v>16.07</v>
      </c>
      <c r="D1592" s="6">
        <f t="shared" si="9"/>
        <v>5.32</v>
      </c>
      <c r="E1592" s="5">
        <v>27.59</v>
      </c>
      <c r="F1592" s="5">
        <v>180.9</v>
      </c>
      <c r="G1592" s="6">
        <f t="shared" si="10"/>
        <v>2002.958333</v>
      </c>
      <c r="H1592" s="7">
        <v>4.03</v>
      </c>
      <c r="I1592" s="6">
        <f t="shared" si="1"/>
        <v>1514.539226</v>
      </c>
      <c r="J1592" s="6">
        <f t="shared" si="2"/>
        <v>27.06760088</v>
      </c>
      <c r="K1592" s="8">
        <f t="shared" si="11"/>
        <v>670505.7753</v>
      </c>
      <c r="L1592" s="6">
        <f t="shared" si="12"/>
        <v>46.47138198</v>
      </c>
      <c r="M1592" s="8">
        <f t="shared" si="3"/>
        <v>20573.47176</v>
      </c>
      <c r="N1592" s="29">
        <f t="shared" si="14"/>
        <v>23.10144254</v>
      </c>
      <c r="O1592" s="9"/>
      <c r="P1592" s="10">
        <f t="shared" si="15"/>
        <v>24.8604325</v>
      </c>
      <c r="Q1592" s="10"/>
      <c r="R1592" s="31">
        <f t="shared" si="16"/>
        <v>0.02756673386</v>
      </c>
      <c r="S1592" s="7">
        <f t="shared" si="4"/>
        <v>1.001727145</v>
      </c>
      <c r="T1592" s="7">
        <f t="shared" si="13"/>
        <v>37.18030388</v>
      </c>
      <c r="U1592" s="13">
        <f t="shared" si="5"/>
        <v>0.04268532722</v>
      </c>
      <c r="V1592" s="13">
        <f t="shared" si="6"/>
        <v>0.03238015121</v>
      </c>
      <c r="W1592" s="13">
        <f t="shared" si="7"/>
        <v>0.010305176</v>
      </c>
      <c r="X1592" s="13">
        <f t="shared" si="8"/>
        <v>-0.001755415858</v>
      </c>
      <c r="Y1592" s="14"/>
      <c r="Z1592" s="30"/>
      <c r="AA1592" s="30"/>
    </row>
    <row r="1593" ht="12.75" customHeight="1">
      <c r="A1593" s="4">
        <v>2003.01</v>
      </c>
      <c r="B1593" s="5">
        <v>895.84</v>
      </c>
      <c r="C1593" s="6">
        <f>C1592*2/3+C1595/3</f>
        <v>16.12</v>
      </c>
      <c r="D1593" s="6">
        <f t="shared" si="9"/>
        <v>12.78</v>
      </c>
      <c r="E1593" s="5">
        <f>(2*E1592+E1595)/3</f>
        <v>28.5</v>
      </c>
      <c r="F1593" s="5">
        <v>181.7</v>
      </c>
      <c r="G1593" s="6">
        <f t="shared" si="10"/>
        <v>2003.041667</v>
      </c>
      <c r="H1593" s="7">
        <v>4.05</v>
      </c>
      <c r="I1593" s="6">
        <f t="shared" si="1"/>
        <v>1502.269939</v>
      </c>
      <c r="J1593" s="6">
        <f t="shared" si="2"/>
        <v>27.03227298</v>
      </c>
      <c r="K1593" s="8">
        <f t="shared" si="11"/>
        <v>666071.3003</v>
      </c>
      <c r="L1593" s="6">
        <f t="shared" si="12"/>
        <v>47.79279031</v>
      </c>
      <c r="M1593" s="8">
        <f t="shared" si="3"/>
        <v>21190.20367</v>
      </c>
      <c r="N1593" s="29">
        <f t="shared" si="14"/>
        <v>22.89834858</v>
      </c>
      <c r="O1593" s="9"/>
      <c r="P1593" s="10">
        <f t="shared" si="15"/>
        <v>24.65386703</v>
      </c>
      <c r="Q1593" s="10"/>
      <c r="R1593" s="31">
        <f t="shared" si="16"/>
        <v>0.02769858314</v>
      </c>
      <c r="S1593" s="7">
        <f t="shared" si="4"/>
        <v>1.015694731</v>
      </c>
      <c r="T1593" s="7">
        <f t="shared" si="13"/>
        <v>37.08053718</v>
      </c>
      <c r="U1593" s="13">
        <f t="shared" si="5"/>
        <v>0.04744039539</v>
      </c>
      <c r="V1593" s="13">
        <f t="shared" si="6"/>
        <v>0.03071833183</v>
      </c>
      <c r="W1593" s="13">
        <f t="shared" si="7"/>
        <v>0.01672206356</v>
      </c>
      <c r="X1593" s="13">
        <f t="shared" si="8"/>
        <v>-0.002026967963</v>
      </c>
      <c r="Y1593" s="14"/>
      <c r="Z1593" s="30"/>
      <c r="AA1593" s="30"/>
    </row>
    <row r="1594" ht="12.75" customHeight="1">
      <c r="A1594" s="4">
        <v>2003.02</v>
      </c>
      <c r="B1594" s="5">
        <v>837.03</v>
      </c>
      <c r="C1594" s="6">
        <f>C1592/3+C1595*2/3</f>
        <v>16.17</v>
      </c>
      <c r="D1594" s="6">
        <f t="shared" si="9"/>
        <v>-42.64</v>
      </c>
      <c r="E1594" s="5">
        <f>(E1592+2*E1595)/3</f>
        <v>29.41</v>
      </c>
      <c r="F1594" s="5">
        <v>183.1</v>
      </c>
      <c r="G1594" s="6">
        <f t="shared" si="10"/>
        <v>2003.125</v>
      </c>
      <c r="H1594" s="7">
        <v>3.9</v>
      </c>
      <c r="I1594" s="6">
        <f t="shared" si="1"/>
        <v>1392.916663</v>
      </c>
      <c r="J1594" s="6">
        <f t="shared" si="2"/>
        <v>26.90878755</v>
      </c>
      <c r="K1594" s="8">
        <f t="shared" si="11"/>
        <v>618580.8463</v>
      </c>
      <c r="L1594" s="6">
        <f t="shared" si="12"/>
        <v>48.94170945</v>
      </c>
      <c r="M1594" s="8">
        <f t="shared" si="3"/>
        <v>21734.54081</v>
      </c>
      <c r="N1594" s="29">
        <f t="shared" si="14"/>
        <v>21.21410212</v>
      </c>
      <c r="O1594" s="9"/>
      <c r="P1594" s="10">
        <f t="shared" si="15"/>
        <v>22.85382611</v>
      </c>
      <c r="Q1594" s="10"/>
      <c r="R1594" s="31">
        <f t="shared" si="16"/>
        <v>0.03309362658</v>
      </c>
      <c r="S1594" s="7">
        <f t="shared" si="4"/>
        <v>1.010672974</v>
      </c>
      <c r="T1594" s="7">
        <f t="shared" si="13"/>
        <v>37.37453513</v>
      </c>
      <c r="U1594" s="13">
        <f t="shared" si="5"/>
        <v>0.05679261322</v>
      </c>
      <c r="V1594" s="13">
        <f t="shared" si="6"/>
        <v>0.02857960266</v>
      </c>
      <c r="W1594" s="13">
        <f t="shared" si="7"/>
        <v>0.02821301056</v>
      </c>
      <c r="X1594" s="13">
        <f t="shared" si="8"/>
        <v>-0.0007168633065</v>
      </c>
      <c r="Y1594" s="14"/>
      <c r="Z1594" s="30"/>
      <c r="AA1594" s="30"/>
    </row>
    <row r="1595" ht="12.75" customHeight="1">
      <c r="A1595" s="4">
        <v>2003.03</v>
      </c>
      <c r="B1595" s="5">
        <v>846.63</v>
      </c>
      <c r="C1595" s="6">
        <v>16.22</v>
      </c>
      <c r="D1595" s="6">
        <f t="shared" si="9"/>
        <v>25.82</v>
      </c>
      <c r="E1595" s="5">
        <v>30.32</v>
      </c>
      <c r="F1595" s="5">
        <v>184.2</v>
      </c>
      <c r="G1595" s="6">
        <f t="shared" si="10"/>
        <v>2003.208333</v>
      </c>
      <c r="H1595" s="7">
        <v>3.81</v>
      </c>
      <c r="I1595" s="6">
        <f t="shared" si="1"/>
        <v>1400.478616</v>
      </c>
      <c r="J1595" s="6">
        <f t="shared" si="2"/>
        <v>26.83080347</v>
      </c>
      <c r="K1595" s="8">
        <f t="shared" si="11"/>
        <v>622931.9782</v>
      </c>
      <c r="L1595" s="6">
        <f t="shared" si="12"/>
        <v>50.15474484</v>
      </c>
      <c r="M1595" s="8">
        <f t="shared" si="3"/>
        <v>22308.79792</v>
      </c>
      <c r="N1595" s="29">
        <f t="shared" si="14"/>
        <v>21.30971903</v>
      </c>
      <c r="O1595" s="9"/>
      <c r="P1595" s="10">
        <f t="shared" si="15"/>
        <v>22.96962365</v>
      </c>
      <c r="Q1595" s="10"/>
      <c r="R1595" s="31">
        <f t="shared" si="16"/>
        <v>0.03403856123</v>
      </c>
      <c r="S1595" s="7">
        <f t="shared" si="4"/>
        <v>0.9908896965</v>
      </c>
      <c r="T1595" s="7">
        <f t="shared" si="13"/>
        <v>37.54785834</v>
      </c>
      <c r="U1595" s="13">
        <f t="shared" si="5"/>
        <v>0.05861772461</v>
      </c>
      <c r="V1595" s="13">
        <f t="shared" si="6"/>
        <v>0.02818957461</v>
      </c>
      <c r="W1595" s="13">
        <f t="shared" si="7"/>
        <v>0.03042815</v>
      </c>
      <c r="X1595" s="13">
        <f t="shared" si="8"/>
        <v>0.002881976686</v>
      </c>
      <c r="Y1595" s="14"/>
      <c r="Z1595" s="30"/>
      <c r="AA1595" s="30"/>
    </row>
    <row r="1596" ht="12.75" customHeight="1">
      <c r="A1596" s="4">
        <v>2003.04</v>
      </c>
      <c r="B1596" s="5">
        <v>890.03</v>
      </c>
      <c r="C1596" s="6">
        <f>C1595*2/3+C1598/3</f>
        <v>16.20333333</v>
      </c>
      <c r="D1596" s="6">
        <f t="shared" si="9"/>
        <v>59.60333333</v>
      </c>
      <c r="E1596" s="5">
        <f>(2*E1595+E1598)/3</f>
        <v>31.73</v>
      </c>
      <c r="F1596" s="5">
        <v>183.8</v>
      </c>
      <c r="G1596" s="6">
        <f t="shared" si="10"/>
        <v>2003.291667</v>
      </c>
      <c r="H1596" s="7">
        <v>3.96</v>
      </c>
      <c r="I1596" s="6">
        <f t="shared" si="1"/>
        <v>1475.474108</v>
      </c>
      <c r="J1596" s="6">
        <f t="shared" si="2"/>
        <v>26.86156511</v>
      </c>
      <c r="K1596" s="8">
        <f t="shared" si="11"/>
        <v>657285.5916</v>
      </c>
      <c r="L1596" s="6">
        <f t="shared" si="12"/>
        <v>52.60136561</v>
      </c>
      <c r="M1596" s="8">
        <f t="shared" si="3"/>
        <v>23432.54926</v>
      </c>
      <c r="N1596" s="29">
        <f t="shared" si="14"/>
        <v>22.42793958</v>
      </c>
      <c r="O1596" s="9"/>
      <c r="P1596" s="10">
        <f t="shared" si="15"/>
        <v>24.1861663</v>
      </c>
      <c r="Q1596" s="10"/>
      <c r="R1596" s="31">
        <f t="shared" si="16"/>
        <v>0.0296909366</v>
      </c>
      <c r="S1596" s="7">
        <f t="shared" si="4"/>
        <v>1.03582989</v>
      </c>
      <c r="T1596" s="7">
        <f t="shared" si="13"/>
        <v>37.28675611</v>
      </c>
      <c r="U1596" s="13">
        <f t="shared" si="5"/>
        <v>0.05458285045</v>
      </c>
      <c r="V1596" s="13">
        <f t="shared" si="6"/>
        <v>0.03103589436</v>
      </c>
      <c r="W1596" s="13">
        <f t="shared" si="7"/>
        <v>0.02354695608</v>
      </c>
      <c r="X1596" s="13">
        <f t="shared" si="8"/>
        <v>-0.00490446805</v>
      </c>
      <c r="Y1596" s="14"/>
      <c r="Z1596" s="30"/>
      <c r="AA1596" s="30"/>
    </row>
    <row r="1597" ht="12.75" customHeight="1">
      <c r="A1597" s="4">
        <v>2003.05</v>
      </c>
      <c r="B1597" s="5">
        <v>935.96</v>
      </c>
      <c r="C1597" s="6">
        <f>C1595/3+C1598*2/3</f>
        <v>16.18666667</v>
      </c>
      <c r="D1597" s="6">
        <f t="shared" si="9"/>
        <v>62.11666667</v>
      </c>
      <c r="E1597" s="5">
        <f>(E1595+2*E1598)/3</f>
        <v>33.14</v>
      </c>
      <c r="F1597" s="5">
        <v>183.5</v>
      </c>
      <c r="G1597" s="6">
        <f t="shared" si="10"/>
        <v>2003.375</v>
      </c>
      <c r="H1597" s="7">
        <v>3.57</v>
      </c>
      <c r="I1597" s="6">
        <f t="shared" si="1"/>
        <v>1554.152654</v>
      </c>
      <c r="J1597" s="6">
        <f t="shared" si="2"/>
        <v>26.87780563</v>
      </c>
      <c r="K1597" s="8">
        <f t="shared" si="11"/>
        <v>693332.6317</v>
      </c>
      <c r="L1597" s="6">
        <f t="shared" si="12"/>
        <v>55.02865395</v>
      </c>
      <c r="M1597" s="8">
        <f t="shared" si="3"/>
        <v>24549.17242</v>
      </c>
      <c r="N1597" s="29">
        <f t="shared" si="14"/>
        <v>23.59108045</v>
      </c>
      <c r="O1597" s="9"/>
      <c r="P1597" s="10">
        <f t="shared" si="15"/>
        <v>25.45002301</v>
      </c>
      <c r="Q1597" s="10"/>
      <c r="R1597" s="31">
        <f t="shared" si="16"/>
        <v>0.03108303121</v>
      </c>
      <c r="S1597" s="7">
        <f t="shared" si="4"/>
        <v>1.023220709</v>
      </c>
      <c r="T1597" s="7">
        <f t="shared" si="13"/>
        <v>38.68587991</v>
      </c>
      <c r="U1597" s="13">
        <f t="shared" si="5"/>
        <v>0.0534842191</v>
      </c>
      <c r="V1597" s="13">
        <f t="shared" si="6"/>
        <v>0.02562916971</v>
      </c>
      <c r="W1597" s="13">
        <f t="shared" si="7"/>
        <v>0.02785504939</v>
      </c>
      <c r="X1597" s="13">
        <f t="shared" si="8"/>
        <v>-0.005447425716</v>
      </c>
      <c r="Y1597" s="14"/>
      <c r="Z1597" s="30"/>
      <c r="AA1597" s="30"/>
    </row>
    <row r="1598" ht="12.75" customHeight="1">
      <c r="A1598" s="4">
        <v>2003.06</v>
      </c>
      <c r="B1598" s="5">
        <v>988.0</v>
      </c>
      <c r="C1598" s="6">
        <v>16.17</v>
      </c>
      <c r="D1598" s="6">
        <f t="shared" si="9"/>
        <v>68.21</v>
      </c>
      <c r="E1598" s="5">
        <v>34.55</v>
      </c>
      <c r="F1598" s="5">
        <v>183.7</v>
      </c>
      <c r="G1598" s="6">
        <f t="shared" si="10"/>
        <v>2003.458333</v>
      </c>
      <c r="H1598" s="7">
        <v>3.33</v>
      </c>
      <c r="I1598" s="6">
        <f t="shared" si="1"/>
        <v>1638.778443</v>
      </c>
      <c r="J1598" s="6">
        <f t="shared" si="2"/>
        <v>26.8208982</v>
      </c>
      <c r="K1598" s="8">
        <f t="shared" si="11"/>
        <v>732082.6678</v>
      </c>
      <c r="L1598" s="6">
        <f t="shared" si="12"/>
        <v>57.30748503</v>
      </c>
      <c r="M1598" s="8">
        <f t="shared" si="3"/>
        <v>25600.66414</v>
      </c>
      <c r="N1598" s="29">
        <f t="shared" si="14"/>
        <v>24.83222326</v>
      </c>
      <c r="O1598" s="9"/>
      <c r="P1598" s="10">
        <f t="shared" si="15"/>
        <v>26.79657052</v>
      </c>
      <c r="Q1598" s="10"/>
      <c r="R1598" s="31">
        <f t="shared" si="16"/>
        <v>0.03133399464</v>
      </c>
      <c r="S1598" s="7">
        <f t="shared" si="4"/>
        <v>0.9495882846</v>
      </c>
      <c r="T1598" s="7">
        <f t="shared" si="13"/>
        <v>39.54109691</v>
      </c>
      <c r="U1598" s="13">
        <f t="shared" si="5"/>
        <v>0.04634469994</v>
      </c>
      <c r="V1598" s="13">
        <f t="shared" si="6"/>
        <v>0.01990876832</v>
      </c>
      <c r="W1598" s="13">
        <f t="shared" si="7"/>
        <v>0.02643593161</v>
      </c>
      <c r="X1598" s="13">
        <f t="shared" si="8"/>
        <v>0.002895087094</v>
      </c>
      <c r="Y1598" s="14"/>
      <c r="Z1598" s="30"/>
      <c r="AA1598" s="30"/>
    </row>
    <row r="1599" ht="12.75" customHeight="1">
      <c r="A1599" s="4">
        <v>2003.07</v>
      </c>
      <c r="B1599" s="5">
        <v>992.54</v>
      </c>
      <c r="C1599" s="6">
        <f>C1598*2/3+C1601/3</f>
        <v>16.31</v>
      </c>
      <c r="D1599" s="6">
        <f t="shared" si="9"/>
        <v>20.85</v>
      </c>
      <c r="E1599" s="5">
        <f>(2*E1598+E1601)/3</f>
        <v>35.89333333</v>
      </c>
      <c r="F1599" s="5">
        <v>183.9</v>
      </c>
      <c r="G1599" s="6">
        <f t="shared" si="10"/>
        <v>2003.541667</v>
      </c>
      <c r="H1599" s="7">
        <v>3.98</v>
      </c>
      <c r="I1599" s="6">
        <f t="shared" si="1"/>
        <v>1644.518423</v>
      </c>
      <c r="J1599" s="6">
        <f t="shared" si="2"/>
        <v>27.02369222</v>
      </c>
      <c r="K1599" s="8">
        <f t="shared" si="11"/>
        <v>735652.8705</v>
      </c>
      <c r="L1599" s="6">
        <f t="shared" si="12"/>
        <v>59.47090085</v>
      </c>
      <c r="M1599" s="8">
        <f t="shared" si="3"/>
        <v>26603.49578</v>
      </c>
      <c r="N1599" s="29">
        <f t="shared" si="14"/>
        <v>24.8673291</v>
      </c>
      <c r="O1599" s="9"/>
      <c r="P1599" s="10">
        <f t="shared" si="15"/>
        <v>26.84191091</v>
      </c>
      <c r="Q1599" s="10"/>
      <c r="R1599" s="31">
        <f t="shared" si="16"/>
        <v>0.02488861521</v>
      </c>
      <c r="S1599" s="7">
        <f t="shared" si="4"/>
        <v>0.9656881797</v>
      </c>
      <c r="T1599" s="7">
        <f t="shared" si="13"/>
        <v>37.50692741</v>
      </c>
      <c r="U1599" s="13">
        <f t="shared" si="5"/>
        <v>0.04915123202</v>
      </c>
      <c r="V1599" s="13">
        <f t="shared" si="6"/>
        <v>0.02293250454</v>
      </c>
      <c r="W1599" s="13">
        <f t="shared" si="7"/>
        <v>0.02621872749</v>
      </c>
      <c r="X1599" s="13">
        <f t="shared" si="8"/>
        <v>0.002314176144</v>
      </c>
      <c r="Y1599" s="14"/>
      <c r="Z1599" s="30"/>
      <c r="AA1599" s="30"/>
    </row>
    <row r="1600" ht="12.75" customHeight="1">
      <c r="A1600" s="4">
        <v>2003.08</v>
      </c>
      <c r="B1600" s="5">
        <v>989.53</v>
      </c>
      <c r="C1600" s="6">
        <f>C1598/3+C1601*2/3</f>
        <v>16.45</v>
      </c>
      <c r="D1600" s="6">
        <f t="shared" si="9"/>
        <v>13.44</v>
      </c>
      <c r="E1600" s="5">
        <f>(E1598+2*E1601)/3</f>
        <v>37.23666667</v>
      </c>
      <c r="F1600" s="5">
        <v>184.6</v>
      </c>
      <c r="G1600" s="6">
        <f t="shared" si="10"/>
        <v>2003.625</v>
      </c>
      <c r="H1600" s="7">
        <v>4.45</v>
      </c>
      <c r="I1600" s="6">
        <f t="shared" si="1"/>
        <v>1633.314144</v>
      </c>
      <c r="J1600" s="6">
        <f t="shared" si="2"/>
        <v>27.15230228</v>
      </c>
      <c r="K1600" s="8">
        <f t="shared" si="11"/>
        <v>731652.9736</v>
      </c>
      <c r="L1600" s="6">
        <f t="shared" si="12"/>
        <v>61.4626887</v>
      </c>
      <c r="M1600" s="8">
        <f t="shared" si="3"/>
        <v>27532.58405</v>
      </c>
      <c r="N1600" s="29">
        <f t="shared" si="14"/>
        <v>24.64225141</v>
      </c>
      <c r="O1600" s="9"/>
      <c r="P1600" s="10">
        <f t="shared" si="15"/>
        <v>26.60610888</v>
      </c>
      <c r="Q1600" s="10"/>
      <c r="R1600" s="31">
        <f t="shared" si="16"/>
        <v>0.0206617442</v>
      </c>
      <c r="S1600" s="7">
        <f t="shared" si="4"/>
        <v>1.018239784</v>
      </c>
      <c r="T1600" s="7">
        <f t="shared" si="13"/>
        <v>36.08265085</v>
      </c>
      <c r="U1600" s="13">
        <f t="shared" si="5"/>
        <v>0.04986392074</v>
      </c>
      <c r="V1600" s="13">
        <f t="shared" si="6"/>
        <v>0.0255660536</v>
      </c>
      <c r="W1600" s="13">
        <f t="shared" si="7"/>
        <v>0.02429786714</v>
      </c>
      <c r="X1600" s="13">
        <f t="shared" si="8"/>
        <v>-0.002182762468</v>
      </c>
      <c r="Y1600" s="14"/>
      <c r="Z1600" s="30"/>
      <c r="AA1600" s="30"/>
    </row>
    <row r="1601" ht="12.75" customHeight="1">
      <c r="A1601" s="4">
        <v>2003.09</v>
      </c>
      <c r="B1601" s="5">
        <v>1019.44</v>
      </c>
      <c r="C1601" s="6">
        <v>16.59</v>
      </c>
      <c r="D1601" s="6">
        <f t="shared" si="9"/>
        <v>46.5</v>
      </c>
      <c r="E1601" s="5">
        <v>38.58</v>
      </c>
      <c r="F1601" s="5">
        <v>185.2</v>
      </c>
      <c r="G1601" s="6">
        <f t="shared" si="10"/>
        <v>2003.708333</v>
      </c>
      <c r="H1601" s="7">
        <v>4.27</v>
      </c>
      <c r="I1601" s="6">
        <f t="shared" si="1"/>
        <v>1677.232009</v>
      </c>
      <c r="J1601" s="6">
        <f t="shared" si="2"/>
        <v>27.29467063</v>
      </c>
      <c r="K1601" s="8">
        <f t="shared" si="11"/>
        <v>752345.1484</v>
      </c>
      <c r="L1601" s="6">
        <f t="shared" si="12"/>
        <v>63.47368251</v>
      </c>
      <c r="M1601" s="8">
        <f t="shared" si="3"/>
        <v>28471.98052</v>
      </c>
      <c r="N1601" s="29">
        <f t="shared" si="14"/>
        <v>25.24368675</v>
      </c>
      <c r="O1601" s="9"/>
      <c r="P1601" s="10">
        <f t="shared" si="15"/>
        <v>27.26141055</v>
      </c>
      <c r="Q1601" s="10"/>
      <c r="R1601" s="31">
        <f t="shared" si="16"/>
        <v>0.02161532975</v>
      </c>
      <c r="S1601" s="7">
        <f t="shared" si="4"/>
        <v>1.001945224</v>
      </c>
      <c r="T1601" s="7">
        <f t="shared" si="13"/>
        <v>36.62175999</v>
      </c>
      <c r="U1601" s="13">
        <f t="shared" si="5"/>
        <v>0.04806196106</v>
      </c>
      <c r="V1601" s="13">
        <f t="shared" si="6"/>
        <v>0.02354063419</v>
      </c>
      <c r="W1601" s="13">
        <f t="shared" si="7"/>
        <v>0.02452132686</v>
      </c>
      <c r="X1601" s="13">
        <f t="shared" si="8"/>
        <v>0.001681275253</v>
      </c>
      <c r="Y1601" s="14"/>
      <c r="Z1601" s="30"/>
      <c r="AA1601" s="30"/>
    </row>
    <row r="1602" ht="12.75" customHeight="1">
      <c r="A1602" s="4">
        <v>2003.1</v>
      </c>
      <c r="B1602" s="5">
        <v>1038.73</v>
      </c>
      <c r="C1602" s="6">
        <f>C1601*2/3+C1604/3</f>
        <v>16.85666667</v>
      </c>
      <c r="D1602" s="6">
        <f t="shared" si="9"/>
        <v>36.14666667</v>
      </c>
      <c r="E1602" s="5">
        <f>(2*E1601+E1604)/3</f>
        <v>41.96666667</v>
      </c>
      <c r="F1602" s="5">
        <v>185.0</v>
      </c>
      <c r="G1602" s="6">
        <f t="shared" si="10"/>
        <v>2003.791667</v>
      </c>
      <c r="H1602" s="7">
        <v>4.29</v>
      </c>
      <c r="I1602" s="6">
        <f t="shared" si="1"/>
        <v>1710.816384</v>
      </c>
      <c r="J1602" s="6">
        <f t="shared" si="2"/>
        <v>27.76338559</v>
      </c>
      <c r="K1602" s="8">
        <f t="shared" si="11"/>
        <v>768447.6786</v>
      </c>
      <c r="L1602" s="6">
        <f t="shared" si="12"/>
        <v>69.12023423</v>
      </c>
      <c r="M1602" s="8">
        <f t="shared" si="3"/>
        <v>31046.74706</v>
      </c>
      <c r="N1602" s="29">
        <f t="shared" si="14"/>
        <v>25.68275607</v>
      </c>
      <c r="O1602" s="9"/>
      <c r="P1602" s="10">
        <f t="shared" si="15"/>
        <v>27.74090542</v>
      </c>
      <c r="Q1602" s="10"/>
      <c r="R1602" s="31">
        <f t="shared" si="16"/>
        <v>0.02020466753</v>
      </c>
      <c r="S1602" s="7">
        <f t="shared" si="4"/>
        <v>1.002768819</v>
      </c>
      <c r="T1602" s="7">
        <f t="shared" si="13"/>
        <v>36.7326656</v>
      </c>
      <c r="U1602" s="13">
        <f t="shared" si="5"/>
        <v>0.04830988276</v>
      </c>
      <c r="V1602" s="13">
        <f t="shared" si="6"/>
        <v>0.02541509447</v>
      </c>
      <c r="W1602" s="13">
        <f t="shared" si="7"/>
        <v>0.02289478829</v>
      </c>
      <c r="X1602" s="13">
        <f t="shared" si="8"/>
        <v>-0.0009281793293</v>
      </c>
      <c r="Y1602" s="14"/>
      <c r="Z1602" s="30"/>
      <c r="AA1602" s="30"/>
    </row>
    <row r="1603" ht="12.75" customHeight="1">
      <c r="A1603" s="4">
        <v>2003.11</v>
      </c>
      <c r="B1603" s="5">
        <v>1049.9</v>
      </c>
      <c r="C1603" s="6">
        <f>C1601/3+C1604*2/3</f>
        <v>17.12333333</v>
      </c>
      <c r="D1603" s="6">
        <f t="shared" si="9"/>
        <v>28.29333333</v>
      </c>
      <c r="E1603" s="5">
        <f>(E1601+2*E1604)/3</f>
        <v>45.35333333</v>
      </c>
      <c r="F1603" s="5">
        <v>184.5</v>
      </c>
      <c r="G1603" s="6">
        <f t="shared" si="10"/>
        <v>2003.875</v>
      </c>
      <c r="H1603" s="7">
        <v>4.3</v>
      </c>
      <c r="I1603" s="6">
        <f t="shared" si="1"/>
        <v>1733.899892</v>
      </c>
      <c r="J1603" s="6">
        <f t="shared" si="2"/>
        <v>28.27902258</v>
      </c>
      <c r="K1603" s="8">
        <f t="shared" si="11"/>
        <v>779874.6094</v>
      </c>
      <c r="L1603" s="6">
        <f t="shared" si="12"/>
        <v>74.90059982</v>
      </c>
      <c r="M1603" s="8">
        <f t="shared" si="3"/>
        <v>33688.84</v>
      </c>
      <c r="N1603" s="29">
        <f t="shared" si="14"/>
        <v>25.94679822</v>
      </c>
      <c r="O1603" s="9"/>
      <c r="P1603" s="10">
        <f t="shared" si="15"/>
        <v>28.03002081</v>
      </c>
      <c r="Q1603" s="10"/>
      <c r="R1603" s="31">
        <f t="shared" si="16"/>
        <v>0.01936105028</v>
      </c>
      <c r="S1603" s="7">
        <f t="shared" si="4"/>
        <v>1.006005242</v>
      </c>
      <c r="T1603" s="7">
        <f t="shared" si="13"/>
        <v>36.93419384</v>
      </c>
      <c r="U1603" s="13">
        <f t="shared" si="5"/>
        <v>0.05095144598</v>
      </c>
      <c r="V1603" s="13">
        <f t="shared" si="6"/>
        <v>0.02439552363</v>
      </c>
      <c r="W1603" s="13">
        <f t="shared" si="7"/>
        <v>0.02655592235</v>
      </c>
      <c r="X1603" s="13">
        <f t="shared" si="8"/>
        <v>-0.001928677608</v>
      </c>
      <c r="Y1603" s="14"/>
      <c r="Z1603" s="30"/>
      <c r="AA1603" s="30"/>
    </row>
    <row r="1604" ht="12.75" customHeight="1">
      <c r="A1604" s="4">
        <v>2003.12</v>
      </c>
      <c r="B1604" s="5">
        <v>1080.64</v>
      </c>
      <c r="C1604" s="6">
        <v>17.39</v>
      </c>
      <c r="D1604" s="6">
        <f t="shared" si="9"/>
        <v>48.13</v>
      </c>
      <c r="E1604" s="5">
        <v>48.74</v>
      </c>
      <c r="F1604" s="5">
        <v>184.3</v>
      </c>
      <c r="G1604" s="6">
        <f t="shared" si="10"/>
        <v>2003.958333</v>
      </c>
      <c r="H1604" s="7">
        <v>4.27</v>
      </c>
      <c r="I1604" s="6">
        <f t="shared" si="1"/>
        <v>1786.603407</v>
      </c>
      <c r="J1604" s="6">
        <f t="shared" si="2"/>
        <v>28.750586</v>
      </c>
      <c r="K1604" s="8">
        <f t="shared" si="11"/>
        <v>804657.2521</v>
      </c>
      <c r="L1604" s="6">
        <f t="shared" si="12"/>
        <v>80.58099837</v>
      </c>
      <c r="M1604" s="8">
        <f t="shared" si="3"/>
        <v>36292.37717</v>
      </c>
      <c r="N1604" s="29">
        <f t="shared" si="14"/>
        <v>26.63517051</v>
      </c>
      <c r="O1604" s="9"/>
      <c r="P1604" s="10">
        <f t="shared" si="15"/>
        <v>28.77540212</v>
      </c>
      <c r="Q1604" s="10"/>
      <c r="R1604" s="31">
        <f t="shared" si="16"/>
        <v>0.01855395599</v>
      </c>
      <c r="S1604" s="7">
        <f t="shared" si="4"/>
        <v>1.013300062</v>
      </c>
      <c r="T1604" s="7">
        <f t="shared" si="13"/>
        <v>37.19631381</v>
      </c>
      <c r="U1604" s="13">
        <f t="shared" si="5"/>
        <v>0.04926220335</v>
      </c>
      <c r="V1604" s="13">
        <f t="shared" si="6"/>
        <v>0.02231768241</v>
      </c>
      <c r="W1604" s="13">
        <f t="shared" si="7"/>
        <v>0.02694452094</v>
      </c>
      <c r="X1604" s="13">
        <f t="shared" si="8"/>
        <v>-0.0007359941817</v>
      </c>
      <c r="Y1604" s="14"/>
      <c r="Z1604" s="30"/>
      <c r="AA1604" s="30"/>
    </row>
    <row r="1605" ht="12.75" customHeight="1">
      <c r="A1605" s="4">
        <v>2004.01</v>
      </c>
      <c r="B1605" s="5">
        <v>1132.52</v>
      </c>
      <c r="C1605" s="6">
        <f>C1604*2/3+C1607/3</f>
        <v>17.6</v>
      </c>
      <c r="D1605" s="6">
        <f t="shared" si="9"/>
        <v>69.48</v>
      </c>
      <c r="E1605" s="5">
        <f>(2*E1604+E1607)/3</f>
        <v>49.82666667</v>
      </c>
      <c r="F1605" s="5">
        <v>185.2</v>
      </c>
      <c r="G1605" s="6">
        <f t="shared" si="10"/>
        <v>2004.041667</v>
      </c>
      <c r="H1605" s="7">
        <v>4.15</v>
      </c>
      <c r="I1605" s="6">
        <f t="shared" si="1"/>
        <v>1863.276695</v>
      </c>
      <c r="J1605" s="6">
        <f t="shared" si="2"/>
        <v>28.95637149</v>
      </c>
      <c r="K1605" s="8">
        <f t="shared" si="11"/>
        <v>840276.4499</v>
      </c>
      <c r="L1605" s="6">
        <f t="shared" si="12"/>
        <v>81.97724262</v>
      </c>
      <c r="M1605" s="8">
        <f t="shared" si="3"/>
        <v>36969.0377</v>
      </c>
      <c r="N1605" s="29">
        <f t="shared" si="14"/>
        <v>27.65854036</v>
      </c>
      <c r="O1605" s="9"/>
      <c r="P1605" s="10">
        <f t="shared" si="15"/>
        <v>29.87967811</v>
      </c>
      <c r="Q1605" s="10"/>
      <c r="R1605" s="31">
        <f t="shared" si="16"/>
        <v>0.01858306053</v>
      </c>
      <c r="S1605" s="7">
        <f t="shared" si="4"/>
        <v>1.009159529</v>
      </c>
      <c r="T1605" s="7">
        <f t="shared" si="13"/>
        <v>37.50786337</v>
      </c>
      <c r="U1605" s="13">
        <f t="shared" si="5"/>
        <v>0.04534764794</v>
      </c>
      <c r="V1605" s="13">
        <f t="shared" si="6"/>
        <v>0.02168357818</v>
      </c>
      <c r="W1605" s="13">
        <f t="shared" si="7"/>
        <v>0.02366406975</v>
      </c>
      <c r="X1605" s="13">
        <f t="shared" si="8"/>
        <v>0.0006180865433</v>
      </c>
      <c r="Y1605" s="14"/>
      <c r="Z1605" s="30"/>
      <c r="AA1605" s="30"/>
    </row>
    <row r="1606" ht="12.75" customHeight="1">
      <c r="A1606" s="4">
        <v>2004.02</v>
      </c>
      <c r="B1606" s="5">
        <v>1143.36</v>
      </c>
      <c r="C1606" s="6">
        <f>C1604/3+C1607*2/3</f>
        <v>17.81</v>
      </c>
      <c r="D1606" s="6">
        <f t="shared" si="9"/>
        <v>28.65</v>
      </c>
      <c r="E1606" s="5">
        <f>(E1604+2*E1607)/3</f>
        <v>50.91333333</v>
      </c>
      <c r="F1606" s="5">
        <v>186.2</v>
      </c>
      <c r="G1606" s="6">
        <f t="shared" si="10"/>
        <v>2004.125</v>
      </c>
      <c r="H1606" s="7">
        <v>4.08</v>
      </c>
      <c r="I1606" s="6">
        <f t="shared" si="1"/>
        <v>1871.00855</v>
      </c>
      <c r="J1606" s="6">
        <f t="shared" si="2"/>
        <v>29.14450591</v>
      </c>
      <c r="K1606" s="8">
        <f t="shared" si="11"/>
        <v>844858.5294</v>
      </c>
      <c r="L1606" s="6">
        <f t="shared" si="12"/>
        <v>83.31521303</v>
      </c>
      <c r="M1606" s="8">
        <f t="shared" si="3"/>
        <v>37621.19011</v>
      </c>
      <c r="N1606" s="29">
        <f t="shared" si="14"/>
        <v>27.65086204</v>
      </c>
      <c r="O1606" s="9"/>
      <c r="P1606" s="10">
        <f t="shared" si="15"/>
        <v>29.8699121</v>
      </c>
      <c r="Q1606" s="10"/>
      <c r="R1606" s="31">
        <f t="shared" si="16"/>
        <v>0.01949492672</v>
      </c>
      <c r="S1606" s="7">
        <f t="shared" si="4"/>
        <v>1.02400011</v>
      </c>
      <c r="T1606" s="7">
        <f t="shared" si="13"/>
        <v>37.64813408</v>
      </c>
      <c r="U1606" s="13">
        <f t="shared" si="5"/>
        <v>0.04425983852</v>
      </c>
      <c r="V1606" s="13">
        <f t="shared" si="6"/>
        <v>0.02248825724</v>
      </c>
      <c r="W1606" s="13">
        <f t="shared" si="7"/>
        <v>0.02177158128</v>
      </c>
      <c r="X1606" s="13">
        <f t="shared" si="8"/>
        <v>-0.002230268111</v>
      </c>
      <c r="Y1606" s="14"/>
      <c r="Z1606" s="30"/>
      <c r="AA1606" s="30"/>
    </row>
    <row r="1607" ht="12.75" customHeight="1">
      <c r="A1607" s="4">
        <v>2004.03</v>
      </c>
      <c r="B1607" s="5">
        <v>1123.98</v>
      </c>
      <c r="C1607" s="6">
        <v>18.02</v>
      </c>
      <c r="D1607" s="6">
        <f t="shared" si="9"/>
        <v>-1.36</v>
      </c>
      <c r="E1607" s="5">
        <v>52.0</v>
      </c>
      <c r="F1607" s="5">
        <v>187.4</v>
      </c>
      <c r="G1607" s="6">
        <f t="shared" si="10"/>
        <v>2004.208333</v>
      </c>
      <c r="H1607" s="7">
        <v>3.83</v>
      </c>
      <c r="I1607" s="6">
        <f t="shared" si="1"/>
        <v>1827.517108</v>
      </c>
      <c r="J1607" s="6">
        <f t="shared" si="2"/>
        <v>29.29932764</v>
      </c>
      <c r="K1607" s="8">
        <f t="shared" si="11"/>
        <v>826322.3767</v>
      </c>
      <c r="L1607" s="6">
        <f t="shared" si="12"/>
        <v>84.54855923</v>
      </c>
      <c r="M1607" s="8">
        <f t="shared" si="3"/>
        <v>38229.11759</v>
      </c>
      <c r="N1607" s="29">
        <f t="shared" si="14"/>
        <v>26.88653038</v>
      </c>
      <c r="O1607" s="9"/>
      <c r="P1607" s="10">
        <f t="shared" si="15"/>
        <v>29.04371456</v>
      </c>
      <c r="Q1607" s="10"/>
      <c r="R1607" s="31">
        <f t="shared" si="16"/>
        <v>0.02333251982</v>
      </c>
      <c r="S1607" s="7">
        <f t="shared" si="4"/>
        <v>0.9613671875</v>
      </c>
      <c r="T1607" s="7">
        <f t="shared" si="13"/>
        <v>38.30483094</v>
      </c>
      <c r="U1607" s="13">
        <f t="shared" si="5"/>
        <v>0.04872228026</v>
      </c>
      <c r="V1607" s="13">
        <f t="shared" si="6"/>
        <v>0.02020830453</v>
      </c>
      <c r="W1607" s="13">
        <f t="shared" si="7"/>
        <v>0.02851397573</v>
      </c>
      <c r="X1607" s="13">
        <f t="shared" si="8"/>
        <v>0.0042619918</v>
      </c>
      <c r="Y1607" s="14"/>
      <c r="Z1607" s="30"/>
      <c r="AA1607" s="30"/>
    </row>
    <row r="1608" ht="12.75" customHeight="1">
      <c r="A1608" s="4">
        <v>2004.04</v>
      </c>
      <c r="B1608" s="5">
        <v>1133.36</v>
      </c>
      <c r="C1608" s="6">
        <f>C1607*2/3+C1610/3</f>
        <v>18.21333333</v>
      </c>
      <c r="D1608" s="6">
        <f t="shared" si="9"/>
        <v>27.59333333</v>
      </c>
      <c r="E1608" s="5">
        <f>(2*E1607+E1610)/3</f>
        <v>53.38333333</v>
      </c>
      <c r="F1608" s="5">
        <v>188.0</v>
      </c>
      <c r="G1608" s="6">
        <f t="shared" si="10"/>
        <v>2004.291667</v>
      </c>
      <c r="H1608" s="7">
        <v>4.35</v>
      </c>
      <c r="I1608" s="6">
        <f t="shared" si="1"/>
        <v>1836.887191</v>
      </c>
      <c r="J1608" s="6">
        <f t="shared" si="2"/>
        <v>29.51916312</v>
      </c>
      <c r="K1608" s="8">
        <f t="shared" si="11"/>
        <v>831671.3855</v>
      </c>
      <c r="L1608" s="6">
        <f t="shared" si="12"/>
        <v>86.52075355</v>
      </c>
      <c r="M1608" s="8">
        <f t="shared" si="3"/>
        <v>39173.24663</v>
      </c>
      <c r="N1608" s="29">
        <f t="shared" si="14"/>
        <v>26.90057751</v>
      </c>
      <c r="O1608" s="9"/>
      <c r="P1608" s="10">
        <f t="shared" si="15"/>
        <v>29.05829182</v>
      </c>
      <c r="Q1608" s="10"/>
      <c r="R1608" s="31">
        <f t="shared" si="16"/>
        <v>0.01830149115</v>
      </c>
      <c r="S1608" s="7">
        <f t="shared" si="4"/>
        <v>0.9743688945</v>
      </c>
      <c r="T1608" s="7">
        <f t="shared" si="13"/>
        <v>36.70748097</v>
      </c>
      <c r="U1608" s="13">
        <f t="shared" si="5"/>
        <v>0.04791387752</v>
      </c>
      <c r="V1608" s="13">
        <f t="shared" si="6"/>
        <v>0.02454671745</v>
      </c>
      <c r="W1608" s="13">
        <f t="shared" si="7"/>
        <v>0.02336716007</v>
      </c>
      <c r="X1608" s="13">
        <f t="shared" si="8"/>
        <v>0.004131634133</v>
      </c>
      <c r="Y1608" s="14"/>
      <c r="Z1608" s="30"/>
      <c r="AA1608" s="30"/>
    </row>
    <row r="1609" ht="12.75" customHeight="1">
      <c r="A1609" s="4">
        <v>2004.05</v>
      </c>
      <c r="B1609" s="5">
        <v>1102.78</v>
      </c>
      <c r="C1609" s="6">
        <f>C1607/3+C1610*2/3</f>
        <v>18.40666667</v>
      </c>
      <c r="D1609" s="6">
        <f t="shared" si="9"/>
        <v>-12.17333333</v>
      </c>
      <c r="E1609" s="5">
        <f>(E1607+2*E1610)/3</f>
        <v>54.76666667</v>
      </c>
      <c r="F1609" s="5">
        <v>189.1</v>
      </c>
      <c r="G1609" s="6">
        <f t="shared" si="10"/>
        <v>2004.375</v>
      </c>
      <c r="H1609" s="7">
        <v>4.72</v>
      </c>
      <c r="I1609" s="6">
        <f t="shared" si="1"/>
        <v>1776.927901</v>
      </c>
      <c r="J1609" s="6">
        <f t="shared" si="2"/>
        <v>29.65897056</v>
      </c>
      <c r="K1609" s="8">
        <f t="shared" si="11"/>
        <v>805643.1767</v>
      </c>
      <c r="L1609" s="6">
        <f t="shared" si="12"/>
        <v>88.24644809</v>
      </c>
      <c r="M1609" s="8">
        <f t="shared" si="3"/>
        <v>40010.14827</v>
      </c>
      <c r="N1609" s="29">
        <f t="shared" si="14"/>
        <v>25.90281429</v>
      </c>
      <c r="O1609" s="9"/>
      <c r="P1609" s="10">
        <f t="shared" si="15"/>
        <v>27.98064484</v>
      </c>
      <c r="Q1609" s="10"/>
      <c r="R1609" s="31">
        <f t="shared" si="16"/>
        <v>0.01656182715</v>
      </c>
      <c r="S1609" s="7">
        <f t="shared" si="4"/>
        <v>1.003142991</v>
      </c>
      <c r="T1609" s="7">
        <f t="shared" si="13"/>
        <v>35.55857218</v>
      </c>
      <c r="U1609" s="13">
        <f t="shared" si="5"/>
        <v>0.05248549303</v>
      </c>
      <c r="V1609" s="13">
        <f t="shared" si="6"/>
        <v>0.02902130281</v>
      </c>
      <c r="W1609" s="13">
        <f t="shared" si="7"/>
        <v>0.02346419022</v>
      </c>
      <c r="X1609" s="13">
        <f t="shared" si="8"/>
        <v>-0.00044978801</v>
      </c>
      <c r="Y1609" s="14"/>
      <c r="Z1609" s="30"/>
      <c r="AA1609" s="30"/>
    </row>
    <row r="1610" ht="12.75" customHeight="1">
      <c r="A1610" s="4">
        <v>2004.06</v>
      </c>
      <c r="B1610" s="5">
        <v>1132.76</v>
      </c>
      <c r="C1610" s="6">
        <v>18.6</v>
      </c>
      <c r="D1610" s="6">
        <f t="shared" si="9"/>
        <v>48.58</v>
      </c>
      <c r="E1610" s="5">
        <v>56.15</v>
      </c>
      <c r="F1610" s="5">
        <v>189.7</v>
      </c>
      <c r="G1610" s="6">
        <f t="shared" si="10"/>
        <v>2004.458333</v>
      </c>
      <c r="H1610" s="7">
        <v>4.73</v>
      </c>
      <c r="I1610" s="6">
        <f t="shared" si="1"/>
        <v>1819.462161</v>
      </c>
      <c r="J1610" s="6">
        <f t="shared" si="2"/>
        <v>29.87569847</v>
      </c>
      <c r="K1610" s="8">
        <f t="shared" si="11"/>
        <v>826056.6103</v>
      </c>
      <c r="L1610" s="6">
        <f t="shared" si="12"/>
        <v>90.18927254</v>
      </c>
      <c r="M1610" s="8">
        <f t="shared" si="3"/>
        <v>40946.96023</v>
      </c>
      <c r="N1610" s="29">
        <f t="shared" si="14"/>
        <v>26.40128537</v>
      </c>
      <c r="O1610" s="9"/>
      <c r="P1610" s="10">
        <f t="shared" si="15"/>
        <v>28.5179334</v>
      </c>
      <c r="Q1610" s="10"/>
      <c r="R1610" s="31">
        <f t="shared" si="16"/>
        <v>0.01571076388</v>
      </c>
      <c r="S1610" s="7">
        <f t="shared" si="4"/>
        <v>1.022313139</v>
      </c>
      <c r="T1610" s="7">
        <f t="shared" si="13"/>
        <v>35.55751116</v>
      </c>
      <c r="U1610" s="13">
        <f t="shared" si="5"/>
        <v>0.05296938976</v>
      </c>
      <c r="V1610" s="13">
        <f t="shared" si="6"/>
        <v>0.02869295478</v>
      </c>
      <c r="W1610" s="13">
        <f t="shared" si="7"/>
        <v>0.02427643498</v>
      </c>
      <c r="X1610" s="13">
        <f t="shared" si="8"/>
        <v>-0.001466291552</v>
      </c>
      <c r="Y1610" s="14"/>
      <c r="Z1610" s="30"/>
      <c r="AA1610" s="30"/>
    </row>
    <row r="1611" ht="12.75" customHeight="1">
      <c r="A1611" s="4">
        <v>2004.07</v>
      </c>
      <c r="B1611" s="5">
        <v>1105.85</v>
      </c>
      <c r="C1611" s="6">
        <f>C1610*2/3+C1613/3</f>
        <v>18.78666667</v>
      </c>
      <c r="D1611" s="6">
        <f t="shared" si="9"/>
        <v>-8.123333333</v>
      </c>
      <c r="E1611" s="5">
        <f>(2*E1610+E1613)/3</f>
        <v>56.69</v>
      </c>
      <c r="F1611" s="5">
        <v>189.4</v>
      </c>
      <c r="G1611" s="6">
        <f t="shared" si="10"/>
        <v>2004.541667</v>
      </c>
      <c r="H1611" s="7">
        <v>4.5</v>
      </c>
      <c r="I1611" s="6">
        <f t="shared" si="1"/>
        <v>1779.052244</v>
      </c>
      <c r="J1611" s="6">
        <f t="shared" si="2"/>
        <v>30.22332277</v>
      </c>
      <c r="K1611" s="8">
        <f t="shared" si="11"/>
        <v>808853.5239</v>
      </c>
      <c r="L1611" s="6">
        <f t="shared" si="12"/>
        <v>91.20086061</v>
      </c>
      <c r="M1611" s="8">
        <f t="shared" si="3"/>
        <v>41464.85171</v>
      </c>
      <c r="N1611" s="29">
        <f t="shared" si="14"/>
        <v>25.69588865</v>
      </c>
      <c r="O1611" s="9"/>
      <c r="P1611" s="10">
        <f t="shared" si="15"/>
        <v>27.75551454</v>
      </c>
      <c r="Q1611" s="10"/>
      <c r="R1611" s="31">
        <f t="shared" si="16"/>
        <v>0.01861170865</v>
      </c>
      <c r="S1611" s="7">
        <f t="shared" si="4"/>
        <v>1.021502433</v>
      </c>
      <c r="T1611" s="7">
        <f t="shared" si="13"/>
        <v>36.40848885</v>
      </c>
      <c r="U1611" s="13">
        <f t="shared" si="5"/>
        <v>0.0567984861</v>
      </c>
      <c r="V1611" s="13">
        <f t="shared" si="6"/>
        <v>0.02706211413</v>
      </c>
      <c r="W1611" s="13">
        <f t="shared" si="7"/>
        <v>0.02973637198</v>
      </c>
      <c r="X1611" s="13">
        <f t="shared" si="8"/>
        <v>-0.0008663541889</v>
      </c>
      <c r="Y1611" s="14"/>
      <c r="Z1611" s="30"/>
      <c r="AA1611" s="30"/>
    </row>
    <row r="1612" ht="12.75" customHeight="1">
      <c r="A1612" s="4">
        <v>2004.08</v>
      </c>
      <c r="B1612" s="5">
        <v>1088.94</v>
      </c>
      <c r="C1612" s="6">
        <f>C1610/3+C1613*2/3</f>
        <v>18.97333333</v>
      </c>
      <c r="D1612" s="6">
        <f t="shared" si="9"/>
        <v>2.063333333</v>
      </c>
      <c r="E1612" s="5">
        <f>(E1610+2*E1613)/3</f>
        <v>57.23</v>
      </c>
      <c r="F1612" s="5">
        <v>189.5</v>
      </c>
      <c r="G1612" s="6">
        <f t="shared" si="10"/>
        <v>2004.625</v>
      </c>
      <c r="H1612" s="7">
        <v>4.28</v>
      </c>
      <c r="I1612" s="6">
        <f t="shared" si="1"/>
        <v>1750.923578</v>
      </c>
      <c r="J1612" s="6">
        <f t="shared" si="2"/>
        <v>30.50751803</v>
      </c>
      <c r="K1612" s="8">
        <f t="shared" si="11"/>
        <v>797220.5727</v>
      </c>
      <c r="L1612" s="6">
        <f t="shared" si="12"/>
        <v>92.02100792</v>
      </c>
      <c r="M1612" s="8">
        <f t="shared" si="3"/>
        <v>41898.48235</v>
      </c>
      <c r="N1612" s="29">
        <f t="shared" si="14"/>
        <v>25.17446223</v>
      </c>
      <c r="O1612" s="9"/>
      <c r="P1612" s="10">
        <f t="shared" si="15"/>
        <v>27.19250007</v>
      </c>
      <c r="Q1612" s="10"/>
      <c r="R1612" s="31">
        <f t="shared" si="16"/>
        <v>0.02125846104</v>
      </c>
      <c r="S1612" s="7">
        <f t="shared" si="4"/>
        <v>1.015755149</v>
      </c>
      <c r="T1612" s="7">
        <f t="shared" si="13"/>
        <v>37.17173387</v>
      </c>
      <c r="U1612" s="13">
        <f t="shared" si="5"/>
        <v>0.05805633862</v>
      </c>
      <c r="V1612" s="13">
        <f t="shared" si="6"/>
        <v>0.02639807214</v>
      </c>
      <c r="W1612" s="13">
        <f t="shared" si="7"/>
        <v>0.03165826648</v>
      </c>
      <c r="X1612" s="13">
        <f t="shared" si="8"/>
        <v>-0.002325636894</v>
      </c>
      <c r="Y1612" s="14"/>
      <c r="Z1612" s="30"/>
      <c r="AA1612" s="30"/>
    </row>
    <row r="1613" ht="12.75" customHeight="1">
      <c r="A1613" s="4">
        <v>2004.09</v>
      </c>
      <c r="B1613" s="5">
        <v>1117.66</v>
      </c>
      <c r="C1613" s="6">
        <v>19.16</v>
      </c>
      <c r="D1613" s="6">
        <f t="shared" si="9"/>
        <v>47.88</v>
      </c>
      <c r="E1613" s="5">
        <v>57.77</v>
      </c>
      <c r="F1613" s="5">
        <v>189.9</v>
      </c>
      <c r="G1613" s="6">
        <f t="shared" si="10"/>
        <v>2004.708333</v>
      </c>
      <c r="H1613" s="7">
        <v>4.13</v>
      </c>
      <c r="I1613" s="6">
        <f t="shared" si="1"/>
        <v>1793.317546</v>
      </c>
      <c r="J1613" s="6">
        <f t="shared" si="2"/>
        <v>30.74276988</v>
      </c>
      <c r="K1613" s="8">
        <f t="shared" si="11"/>
        <v>817689.622</v>
      </c>
      <c r="L1613" s="6">
        <f t="shared" si="12"/>
        <v>92.69362296</v>
      </c>
      <c r="M1613" s="8">
        <f t="shared" si="3"/>
        <v>42265.02645</v>
      </c>
      <c r="N1613" s="29">
        <f t="shared" si="14"/>
        <v>25.66840678</v>
      </c>
      <c r="O1613" s="9"/>
      <c r="P1613" s="10">
        <f t="shared" si="15"/>
        <v>27.72534056</v>
      </c>
      <c r="Q1613" s="10"/>
      <c r="R1613" s="31">
        <f t="shared" si="16"/>
        <v>0.02193543527</v>
      </c>
      <c r="S1613" s="7">
        <f t="shared" si="4"/>
        <v>1.005882765</v>
      </c>
      <c r="T1613" s="7">
        <f t="shared" si="13"/>
        <v>37.677849</v>
      </c>
      <c r="U1613" s="13">
        <f t="shared" si="5"/>
        <v>0.05716116174</v>
      </c>
      <c r="V1613" s="13">
        <f t="shared" si="6"/>
        <v>0.02414993972</v>
      </c>
      <c r="W1613" s="13">
        <f t="shared" si="7"/>
        <v>0.03301122202</v>
      </c>
      <c r="X1613" s="13">
        <f t="shared" si="8"/>
        <v>0.001638397498</v>
      </c>
      <c r="Y1613" s="14"/>
      <c r="Z1613" s="30"/>
      <c r="AA1613" s="30"/>
    </row>
    <row r="1614" ht="12.75" customHeight="1">
      <c r="A1614" s="4">
        <v>2004.1</v>
      </c>
      <c r="B1614" s="5">
        <v>1117.21</v>
      </c>
      <c r="C1614" s="6">
        <f>C1613*2/3+C1616/3</f>
        <v>19.25333333</v>
      </c>
      <c r="D1614" s="6">
        <f t="shared" si="9"/>
        <v>18.80333333</v>
      </c>
      <c r="E1614" s="5">
        <f>(2*E1613+E1616)/3</f>
        <v>58.03</v>
      </c>
      <c r="F1614" s="5">
        <v>190.9</v>
      </c>
      <c r="G1614" s="6">
        <f t="shared" si="10"/>
        <v>2004.791667</v>
      </c>
      <c r="H1614" s="7">
        <v>4.1</v>
      </c>
      <c r="I1614" s="6">
        <f t="shared" si="1"/>
        <v>1783.205275</v>
      </c>
      <c r="J1614" s="6">
        <f t="shared" si="2"/>
        <v>30.73070019</v>
      </c>
      <c r="K1614" s="8">
        <f t="shared" si="11"/>
        <v>814246.459</v>
      </c>
      <c r="L1614" s="6">
        <f t="shared" si="12"/>
        <v>92.62305395</v>
      </c>
      <c r="M1614" s="8">
        <f t="shared" si="3"/>
        <v>42293.50079</v>
      </c>
      <c r="N1614" s="29">
        <f t="shared" si="14"/>
        <v>25.41165567</v>
      </c>
      <c r="O1614" s="9"/>
      <c r="P1614" s="10">
        <f t="shared" si="15"/>
        <v>27.44730223</v>
      </c>
      <c r="Q1614" s="10"/>
      <c r="R1614" s="31">
        <f t="shared" si="16"/>
        <v>0.02309859127</v>
      </c>
      <c r="S1614" s="7">
        <f t="shared" si="4"/>
        <v>0.9961239286</v>
      </c>
      <c r="T1614" s="7">
        <f t="shared" si="13"/>
        <v>37.70096828</v>
      </c>
      <c r="U1614" s="13">
        <f t="shared" si="5"/>
        <v>0.05504118828</v>
      </c>
      <c r="V1614" s="13">
        <f t="shared" si="6"/>
        <v>0.0266250311</v>
      </c>
      <c r="W1614" s="13">
        <f t="shared" si="7"/>
        <v>0.02841615718</v>
      </c>
      <c r="X1614" s="13">
        <f t="shared" si="8"/>
        <v>0.0003146470934</v>
      </c>
      <c r="Y1614" s="14"/>
      <c r="Z1614" s="30"/>
      <c r="AA1614" s="30"/>
    </row>
    <row r="1615" ht="12.75" customHeight="1">
      <c r="A1615" s="4">
        <v>2004.11</v>
      </c>
      <c r="B1615" s="5">
        <v>1168.94</v>
      </c>
      <c r="C1615" s="6">
        <f>C1613/3+C1616*2/3</f>
        <v>19.34666667</v>
      </c>
      <c r="D1615" s="6">
        <f t="shared" si="9"/>
        <v>71.07666667</v>
      </c>
      <c r="E1615" s="5">
        <f>(E1613+2*E1616)/3</f>
        <v>58.29</v>
      </c>
      <c r="F1615" s="5">
        <v>191.0</v>
      </c>
      <c r="G1615" s="6">
        <f t="shared" si="10"/>
        <v>2004.875</v>
      </c>
      <c r="H1615" s="7">
        <v>4.19</v>
      </c>
      <c r="I1615" s="6">
        <f t="shared" si="1"/>
        <v>1864.795906</v>
      </c>
      <c r="J1615" s="6">
        <f t="shared" si="2"/>
        <v>30.86350436</v>
      </c>
      <c r="K1615" s="8">
        <f t="shared" si="11"/>
        <v>852676.746</v>
      </c>
      <c r="L1615" s="6">
        <f t="shared" si="12"/>
        <v>92.98933508</v>
      </c>
      <c r="M1615" s="8">
        <f t="shared" si="3"/>
        <v>42519.31453</v>
      </c>
      <c r="N1615" s="29">
        <f t="shared" si="14"/>
        <v>26.46531081</v>
      </c>
      <c r="O1615" s="9"/>
      <c r="P1615" s="10">
        <f t="shared" si="15"/>
        <v>28.58270526</v>
      </c>
      <c r="Q1615" s="10"/>
      <c r="R1615" s="31">
        <f t="shared" si="16"/>
        <v>0.02054855244</v>
      </c>
      <c r="S1615" s="7">
        <f t="shared" si="4"/>
        <v>1.00025646</v>
      </c>
      <c r="T1615" s="7">
        <f t="shared" si="13"/>
        <v>37.53517442</v>
      </c>
      <c r="U1615" s="13">
        <f t="shared" si="5"/>
        <v>0.0566035617</v>
      </c>
      <c r="V1615" s="13">
        <f t="shared" si="6"/>
        <v>0.0275580123</v>
      </c>
      <c r="W1615" s="13">
        <f t="shared" si="7"/>
        <v>0.0290455494</v>
      </c>
      <c r="X1615" s="13">
        <f t="shared" si="8"/>
        <v>0.001229130716</v>
      </c>
      <c r="Y1615" s="14"/>
      <c r="Z1615" s="30"/>
      <c r="AA1615" s="30"/>
    </row>
    <row r="1616" ht="12.75" customHeight="1">
      <c r="A1616" s="4">
        <v>2004.12</v>
      </c>
      <c r="B1616" s="5">
        <v>1199.21</v>
      </c>
      <c r="C1616" s="6">
        <v>19.44</v>
      </c>
      <c r="D1616" s="6">
        <f t="shared" si="9"/>
        <v>49.71</v>
      </c>
      <c r="E1616" s="5">
        <v>58.55</v>
      </c>
      <c r="F1616" s="5">
        <v>190.3</v>
      </c>
      <c r="G1616" s="6">
        <f t="shared" si="10"/>
        <v>2004.958333</v>
      </c>
      <c r="H1616" s="7">
        <v>4.23</v>
      </c>
      <c r="I1616" s="6">
        <f t="shared" si="1"/>
        <v>1920.12237</v>
      </c>
      <c r="J1616" s="6">
        <f t="shared" si="2"/>
        <v>31.12647399</v>
      </c>
      <c r="K1616" s="8">
        <f t="shared" si="11"/>
        <v>879160.7834</v>
      </c>
      <c r="L1616" s="6">
        <f t="shared" si="12"/>
        <v>93.74768786</v>
      </c>
      <c r="M1616" s="8">
        <f t="shared" si="3"/>
        <v>42923.97817</v>
      </c>
      <c r="N1616" s="29">
        <f t="shared" si="14"/>
        <v>27.14480869</v>
      </c>
      <c r="O1616" s="9"/>
      <c r="P1616" s="10">
        <f t="shared" si="15"/>
        <v>29.31263918</v>
      </c>
      <c r="Q1616" s="10"/>
      <c r="R1616" s="31">
        <f t="shared" si="16"/>
        <v>0.01882654616</v>
      </c>
      <c r="S1616" s="7">
        <f t="shared" si="4"/>
        <v>1.004334177</v>
      </c>
      <c r="T1616" s="7">
        <f t="shared" si="13"/>
        <v>37.68290559</v>
      </c>
      <c r="U1616" s="13">
        <f t="shared" si="5"/>
        <v>0.05464333817</v>
      </c>
      <c r="V1616" s="13">
        <f t="shared" si="6"/>
        <v>0.02902830085</v>
      </c>
      <c r="W1616" s="13">
        <f t="shared" si="7"/>
        <v>0.02561503732</v>
      </c>
      <c r="X1616" s="13">
        <f t="shared" si="8"/>
        <v>0.002689591289</v>
      </c>
      <c r="Y1616" s="14"/>
      <c r="Z1616" s="30"/>
      <c r="AA1616" s="30"/>
    </row>
    <row r="1617" ht="12.75" customHeight="1">
      <c r="A1617" s="4">
        <v>2005.01</v>
      </c>
      <c r="B1617" s="5">
        <v>1181.41</v>
      </c>
      <c r="C1617" s="6">
        <f>C1616*2/3+C1619/3</f>
        <v>19.70333333</v>
      </c>
      <c r="D1617" s="6">
        <f t="shared" si="9"/>
        <v>1.903333333</v>
      </c>
      <c r="E1617" s="5">
        <f>(2*E1616+E1619)/3</f>
        <v>59.10666667</v>
      </c>
      <c r="F1617" s="5">
        <v>190.7</v>
      </c>
      <c r="G1617" s="6">
        <f t="shared" si="10"/>
        <v>2005.041667</v>
      </c>
      <c r="H1617" s="7">
        <v>4.22</v>
      </c>
      <c r="I1617" s="6">
        <f t="shared" si="1"/>
        <v>1887.654048</v>
      </c>
      <c r="J1617" s="6">
        <f t="shared" si="2"/>
        <v>31.48193847</v>
      </c>
      <c r="K1617" s="8">
        <f t="shared" si="11"/>
        <v>865495.8203</v>
      </c>
      <c r="L1617" s="6">
        <f t="shared" si="12"/>
        <v>94.44048942</v>
      </c>
      <c r="M1617" s="8">
        <f t="shared" si="3"/>
        <v>43301.28656</v>
      </c>
      <c r="N1617" s="29">
        <f t="shared" si="14"/>
        <v>26.5872507</v>
      </c>
      <c r="O1617" s="9"/>
      <c r="P1617" s="10">
        <f t="shared" si="15"/>
        <v>28.70735652</v>
      </c>
      <c r="Q1617" s="10"/>
      <c r="R1617" s="31">
        <f t="shared" si="16"/>
        <v>0.01950447851</v>
      </c>
      <c r="S1617" s="7">
        <f t="shared" si="4"/>
        <v>1.007571952</v>
      </c>
      <c r="T1617" s="7">
        <f t="shared" si="13"/>
        <v>37.76684616</v>
      </c>
      <c r="U1617" s="13">
        <f t="shared" si="5"/>
        <v>0.0556181163</v>
      </c>
      <c r="V1617" s="13">
        <f t="shared" si="6"/>
        <v>0.03249955449</v>
      </c>
      <c r="W1617" s="13">
        <f t="shared" si="7"/>
        <v>0.02311856181</v>
      </c>
      <c r="X1617" s="13">
        <f t="shared" si="8"/>
        <v>-0.001499035123</v>
      </c>
      <c r="Y1617" s="14"/>
      <c r="Z1617" s="30"/>
      <c r="AA1617" s="30"/>
    </row>
    <row r="1618" ht="12.75" customHeight="1">
      <c r="A1618" s="4">
        <v>2005.02</v>
      </c>
      <c r="B1618" s="5">
        <v>1199.63</v>
      </c>
      <c r="C1618" s="6">
        <f>C1616/3+C1619*2/3</f>
        <v>19.96666667</v>
      </c>
      <c r="D1618" s="6">
        <f t="shared" si="9"/>
        <v>38.18666667</v>
      </c>
      <c r="E1618" s="5">
        <f>(E1616+2*E1619)/3</f>
        <v>59.66333333</v>
      </c>
      <c r="F1618" s="5">
        <v>191.8</v>
      </c>
      <c r="G1618" s="6">
        <f t="shared" si="10"/>
        <v>2005.125</v>
      </c>
      <c r="H1618" s="7">
        <v>4.17</v>
      </c>
      <c r="I1618" s="6">
        <f t="shared" si="1"/>
        <v>1905.772998</v>
      </c>
      <c r="J1618" s="6">
        <f t="shared" si="2"/>
        <v>31.71972541</v>
      </c>
      <c r="K1618" s="8">
        <f t="shared" si="11"/>
        <v>875015.3874</v>
      </c>
      <c r="L1618" s="6">
        <f t="shared" si="12"/>
        <v>94.78319951</v>
      </c>
      <c r="M1618" s="8">
        <f t="shared" si="3"/>
        <v>43518.69721</v>
      </c>
      <c r="N1618" s="29">
        <f t="shared" si="14"/>
        <v>26.74486313</v>
      </c>
      <c r="O1618" s="9"/>
      <c r="P1618" s="10">
        <f t="shared" si="15"/>
        <v>28.87411008</v>
      </c>
      <c r="Q1618" s="10"/>
      <c r="R1618" s="31">
        <f t="shared" si="16"/>
        <v>0.01996385658</v>
      </c>
      <c r="S1618" s="7">
        <f t="shared" si="4"/>
        <v>0.9771159313</v>
      </c>
      <c r="T1618" s="7">
        <f t="shared" si="13"/>
        <v>37.83457665</v>
      </c>
      <c r="U1618" s="13">
        <f t="shared" si="5"/>
        <v>0.05695192202</v>
      </c>
      <c r="V1618" s="13">
        <f t="shared" si="6"/>
        <v>0.03109800163</v>
      </c>
      <c r="W1618" s="13">
        <f t="shared" si="7"/>
        <v>0.0258539204</v>
      </c>
      <c r="X1618" s="13">
        <f t="shared" si="8"/>
        <v>0.001942919745</v>
      </c>
      <c r="Y1618" s="14"/>
      <c r="Z1618" s="30"/>
      <c r="AA1618" s="30"/>
    </row>
    <row r="1619" ht="12.75" customHeight="1">
      <c r="A1619" s="4">
        <v>2005.03</v>
      </c>
      <c r="B1619" s="5">
        <v>1194.9</v>
      </c>
      <c r="C1619" s="6">
        <v>20.23</v>
      </c>
      <c r="D1619" s="6">
        <f t="shared" si="9"/>
        <v>15.5</v>
      </c>
      <c r="E1619" s="5">
        <v>60.22</v>
      </c>
      <c r="F1619" s="5">
        <v>193.3</v>
      </c>
      <c r="G1619" s="6">
        <f t="shared" si="10"/>
        <v>2005.208333</v>
      </c>
      <c r="H1619" s="7">
        <v>4.5</v>
      </c>
      <c r="I1619" s="6">
        <f t="shared" si="1"/>
        <v>1883.52835</v>
      </c>
      <c r="J1619" s="6">
        <f t="shared" si="2"/>
        <v>31.88867563</v>
      </c>
      <c r="K1619" s="8">
        <f t="shared" si="11"/>
        <v>866022.1061</v>
      </c>
      <c r="L1619" s="6">
        <f t="shared" si="12"/>
        <v>94.92516296</v>
      </c>
      <c r="M1619" s="8">
        <f t="shared" si="3"/>
        <v>43645.36884</v>
      </c>
      <c r="N1619" s="29">
        <f t="shared" si="14"/>
        <v>26.33914213</v>
      </c>
      <c r="O1619" s="9"/>
      <c r="P1619" s="10">
        <f t="shared" si="15"/>
        <v>28.43334655</v>
      </c>
      <c r="Q1619" s="10"/>
      <c r="R1619" s="31">
        <f t="shared" si="16"/>
        <v>0.01769901525</v>
      </c>
      <c r="S1619" s="7">
        <f t="shared" si="4"/>
        <v>1.016625029</v>
      </c>
      <c r="T1619" s="7">
        <f t="shared" si="13"/>
        <v>36.68189149</v>
      </c>
      <c r="U1619" s="13">
        <f t="shared" si="5"/>
        <v>0.05747722069</v>
      </c>
      <c r="V1619" s="13">
        <f t="shared" si="6"/>
        <v>0.03329311854</v>
      </c>
      <c r="W1619" s="13">
        <f t="shared" si="7"/>
        <v>0.02418410214</v>
      </c>
      <c r="X1619" s="13">
        <f t="shared" si="8"/>
        <v>-0.0005829141218</v>
      </c>
      <c r="Y1619" s="14"/>
      <c r="Z1619" s="30"/>
      <c r="AA1619" s="30"/>
    </row>
    <row r="1620" ht="12.75" customHeight="1">
      <c r="A1620" s="4">
        <v>2005.04</v>
      </c>
      <c r="B1620" s="5">
        <v>1164.43</v>
      </c>
      <c r="C1620" s="6">
        <f>C1619*2/3+C1622/3</f>
        <v>20.46333333</v>
      </c>
      <c r="D1620" s="6">
        <f t="shared" si="9"/>
        <v>-10.00666667</v>
      </c>
      <c r="E1620" s="5">
        <f>(2*E1619+E1622)/3</f>
        <v>61.23333333</v>
      </c>
      <c r="F1620" s="5">
        <v>194.6</v>
      </c>
      <c r="G1620" s="6">
        <f t="shared" si="10"/>
        <v>2005.291667</v>
      </c>
      <c r="H1620" s="7">
        <v>4.34</v>
      </c>
      <c r="I1620" s="6">
        <f t="shared" si="1"/>
        <v>1823.23649</v>
      </c>
      <c r="J1620" s="6">
        <f t="shared" si="2"/>
        <v>32.0409952</v>
      </c>
      <c r="K1620" s="8">
        <f t="shared" si="11"/>
        <v>839528.3545</v>
      </c>
      <c r="L1620" s="6">
        <f t="shared" si="12"/>
        <v>95.87768071</v>
      </c>
      <c r="M1620" s="8">
        <f t="shared" si="3"/>
        <v>44147.88315</v>
      </c>
      <c r="N1620" s="29">
        <f t="shared" si="14"/>
        <v>25.40892257</v>
      </c>
      <c r="O1620" s="9"/>
      <c r="P1620" s="10">
        <f t="shared" si="15"/>
        <v>27.42797164</v>
      </c>
      <c r="Q1620" s="10"/>
      <c r="R1620" s="31">
        <f t="shared" si="16"/>
        <v>0.02103801436</v>
      </c>
      <c r="S1620" s="7">
        <f t="shared" si="4"/>
        <v>1.019860427</v>
      </c>
      <c r="T1620" s="7">
        <f t="shared" si="13"/>
        <v>37.04260645</v>
      </c>
      <c r="U1620" s="13">
        <f t="shared" si="5"/>
        <v>0.06148177576</v>
      </c>
      <c r="V1620" s="13">
        <f t="shared" si="6"/>
        <v>0.03317338055</v>
      </c>
      <c r="W1620" s="13">
        <f t="shared" si="7"/>
        <v>0.02830839522</v>
      </c>
      <c r="X1620" s="13">
        <f t="shared" si="8"/>
        <v>-0.00413442091</v>
      </c>
      <c r="Y1620" s="14"/>
      <c r="Z1620" s="30"/>
      <c r="AA1620" s="30"/>
    </row>
    <row r="1621" ht="12.75" customHeight="1">
      <c r="A1621" s="4">
        <v>2005.05</v>
      </c>
      <c r="B1621" s="5">
        <v>1178.28</v>
      </c>
      <c r="C1621" s="6">
        <f>C1619/3+C1622*2/3</f>
        <v>20.69666667</v>
      </c>
      <c r="D1621" s="6">
        <f t="shared" si="9"/>
        <v>34.54666667</v>
      </c>
      <c r="E1621" s="5">
        <f>(E1619+2*E1622)/3</f>
        <v>62.24666667</v>
      </c>
      <c r="F1621" s="5">
        <v>194.4</v>
      </c>
      <c r="G1621" s="6">
        <f t="shared" si="10"/>
        <v>2005.375</v>
      </c>
      <c r="H1621" s="7">
        <v>4.14</v>
      </c>
      <c r="I1621" s="6">
        <f t="shared" si="1"/>
        <v>1846.820556</v>
      </c>
      <c r="J1621" s="6">
        <f t="shared" si="2"/>
        <v>32.43968278</v>
      </c>
      <c r="K1621" s="8">
        <f t="shared" si="11"/>
        <v>851632.6506</v>
      </c>
      <c r="L1621" s="6">
        <f t="shared" si="12"/>
        <v>97.56460562</v>
      </c>
      <c r="M1621" s="8">
        <f t="shared" si="3"/>
        <v>44990.40442</v>
      </c>
      <c r="N1621" s="29">
        <f t="shared" si="14"/>
        <v>25.65023019</v>
      </c>
      <c r="O1621" s="9"/>
      <c r="P1621" s="10">
        <f t="shared" si="15"/>
        <v>27.68699539</v>
      </c>
      <c r="Q1621" s="10"/>
      <c r="R1621" s="31">
        <f t="shared" si="16"/>
        <v>0.02236015267</v>
      </c>
      <c r="S1621" s="7">
        <f t="shared" si="4"/>
        <v>1.014894931</v>
      </c>
      <c r="T1621" s="7">
        <f t="shared" si="13"/>
        <v>37.81715497</v>
      </c>
      <c r="U1621" s="13">
        <f t="shared" si="5"/>
        <v>0.06045840047</v>
      </c>
      <c r="V1621" s="13">
        <f t="shared" si="6"/>
        <v>0.0282730764</v>
      </c>
      <c r="W1621" s="13">
        <f t="shared" si="7"/>
        <v>0.03218532407</v>
      </c>
      <c r="X1621" s="13">
        <f t="shared" si="8"/>
        <v>-0.002712560371</v>
      </c>
      <c r="Y1621" s="14"/>
      <c r="Z1621" s="30"/>
      <c r="AA1621" s="30"/>
    </row>
    <row r="1622" ht="12.75" customHeight="1">
      <c r="A1622" s="4">
        <v>2005.06</v>
      </c>
      <c r="B1622" s="5">
        <v>1202.25</v>
      </c>
      <c r="C1622" s="6">
        <v>20.93</v>
      </c>
      <c r="D1622" s="6">
        <f t="shared" si="9"/>
        <v>44.9</v>
      </c>
      <c r="E1622" s="5">
        <v>63.26</v>
      </c>
      <c r="F1622" s="5">
        <v>194.5</v>
      </c>
      <c r="G1622" s="6">
        <f t="shared" si="10"/>
        <v>2005.458333</v>
      </c>
      <c r="H1622" s="7">
        <v>4.0</v>
      </c>
      <c r="I1622" s="6">
        <f t="shared" si="1"/>
        <v>1883.421979</v>
      </c>
      <c r="J1622" s="6">
        <f t="shared" si="2"/>
        <v>32.78853985</v>
      </c>
      <c r="K1622" s="8">
        <f t="shared" si="11"/>
        <v>869770.8233</v>
      </c>
      <c r="L1622" s="6">
        <f t="shared" si="12"/>
        <v>99.1019126</v>
      </c>
      <c r="M1622" s="8">
        <f t="shared" si="3"/>
        <v>45765.60805</v>
      </c>
      <c r="N1622" s="29">
        <f t="shared" si="14"/>
        <v>26.06839487</v>
      </c>
      <c r="O1622" s="9"/>
      <c r="P1622" s="10">
        <f t="shared" si="15"/>
        <v>28.13606784</v>
      </c>
      <c r="Q1622" s="10"/>
      <c r="R1622" s="31">
        <f t="shared" si="16"/>
        <v>0.02298569437</v>
      </c>
      <c r="S1622" s="7">
        <f t="shared" si="4"/>
        <v>0.9887410844</v>
      </c>
      <c r="T1622" s="7">
        <f t="shared" si="13"/>
        <v>38.36070601</v>
      </c>
      <c r="U1622" s="13">
        <f t="shared" si="5"/>
        <v>0.05739561952</v>
      </c>
      <c r="V1622" s="13">
        <f t="shared" si="6"/>
        <v>0.02517802089</v>
      </c>
      <c r="W1622" s="13">
        <f t="shared" si="7"/>
        <v>0.03221759863</v>
      </c>
      <c r="X1622" s="13">
        <f t="shared" si="8"/>
        <v>0.001682887445</v>
      </c>
      <c r="Y1622" s="14"/>
      <c r="Z1622" s="30"/>
      <c r="AA1622" s="30"/>
    </row>
    <row r="1623" ht="12.75" customHeight="1">
      <c r="A1623" s="4">
        <v>2005.07</v>
      </c>
      <c r="B1623" s="5">
        <v>1222.24</v>
      </c>
      <c r="C1623" s="6">
        <f>C1622*2/3+C1625/3</f>
        <v>21.11</v>
      </c>
      <c r="D1623" s="6">
        <f t="shared" si="9"/>
        <v>41.1</v>
      </c>
      <c r="E1623" s="5">
        <f>(2*E1622+E1625)/3</f>
        <v>64.33</v>
      </c>
      <c r="F1623" s="5">
        <v>195.4</v>
      </c>
      <c r="G1623" s="6">
        <f t="shared" si="10"/>
        <v>2005.541667</v>
      </c>
      <c r="H1623" s="7">
        <v>4.18</v>
      </c>
      <c r="I1623" s="6">
        <f t="shared" si="1"/>
        <v>1905.918772</v>
      </c>
      <c r="J1623" s="6">
        <f t="shared" si="2"/>
        <v>32.91820368</v>
      </c>
      <c r="K1623" s="8">
        <f t="shared" si="11"/>
        <v>881426.732</v>
      </c>
      <c r="L1623" s="6">
        <f t="shared" si="12"/>
        <v>100.3139765</v>
      </c>
      <c r="M1623" s="8">
        <f t="shared" si="3"/>
        <v>46392.0193</v>
      </c>
      <c r="N1623" s="29">
        <f t="shared" si="14"/>
        <v>26.28787109</v>
      </c>
      <c r="O1623" s="9"/>
      <c r="P1623" s="10">
        <f t="shared" si="15"/>
        <v>28.36990506</v>
      </c>
      <c r="Q1623" s="10"/>
      <c r="R1623" s="31">
        <f t="shared" si="16"/>
        <v>0.02133855847</v>
      </c>
      <c r="S1623" s="7">
        <f t="shared" si="4"/>
        <v>0.997021916</v>
      </c>
      <c r="T1623" s="7">
        <f t="shared" si="13"/>
        <v>37.75410838</v>
      </c>
      <c r="U1623" s="13">
        <f t="shared" si="5"/>
        <v>0.05589881644</v>
      </c>
      <c r="V1623" s="13">
        <f t="shared" si="6"/>
        <v>0.0273705793</v>
      </c>
      <c r="W1623" s="13">
        <f t="shared" si="7"/>
        <v>0.02852823714</v>
      </c>
      <c r="X1623" s="13">
        <f t="shared" si="8"/>
        <v>0.001818899176</v>
      </c>
      <c r="Y1623" s="14"/>
      <c r="Z1623" s="30"/>
      <c r="AA1623" s="30"/>
    </row>
    <row r="1624" ht="12.75" customHeight="1">
      <c r="A1624" s="4">
        <v>2005.08</v>
      </c>
      <c r="B1624" s="5">
        <v>1224.27</v>
      </c>
      <c r="C1624" s="6">
        <f>C1622/3+C1625*2/3</f>
        <v>21.29</v>
      </c>
      <c r="D1624" s="6">
        <f t="shared" si="9"/>
        <v>23.32</v>
      </c>
      <c r="E1624" s="5">
        <f>(E1622+2*E1625)/3</f>
        <v>65.4</v>
      </c>
      <c r="F1624" s="5">
        <v>196.4</v>
      </c>
      <c r="G1624" s="6">
        <f t="shared" si="10"/>
        <v>2005.625</v>
      </c>
      <c r="H1624" s="7">
        <v>4.26</v>
      </c>
      <c r="I1624" s="6">
        <f t="shared" si="1"/>
        <v>1899.363895</v>
      </c>
      <c r="J1624" s="6">
        <f t="shared" si="2"/>
        <v>33.02985234</v>
      </c>
      <c r="K1624" s="8">
        <f t="shared" si="11"/>
        <v>879668.2482</v>
      </c>
      <c r="L1624" s="6">
        <f t="shared" si="12"/>
        <v>101.4632383</v>
      </c>
      <c r="M1624" s="8">
        <f t="shared" si="3"/>
        <v>46991.51611</v>
      </c>
      <c r="N1624" s="29">
        <f t="shared" si="14"/>
        <v>26.10438141</v>
      </c>
      <c r="O1624" s="9"/>
      <c r="P1624" s="10">
        <f t="shared" si="15"/>
        <v>28.16898074</v>
      </c>
      <c r="Q1624" s="10"/>
      <c r="R1624" s="31">
        <f t="shared" si="16"/>
        <v>0.02106072988</v>
      </c>
      <c r="S1624" s="7">
        <f t="shared" si="4"/>
        <v>1.008409569</v>
      </c>
      <c r="T1624" s="7">
        <f t="shared" si="13"/>
        <v>37.45001526</v>
      </c>
      <c r="U1624" s="13">
        <f t="shared" si="5"/>
        <v>0.05367133107</v>
      </c>
      <c r="V1624" s="13">
        <f t="shared" si="6"/>
        <v>0.02991074505</v>
      </c>
      <c r="W1624" s="13">
        <f t="shared" si="7"/>
        <v>0.02376058602</v>
      </c>
      <c r="X1624" s="13">
        <f t="shared" si="8"/>
        <v>-0.0006565549287</v>
      </c>
      <c r="Y1624" s="14"/>
      <c r="Z1624" s="30"/>
      <c r="AA1624" s="30"/>
    </row>
    <row r="1625" ht="12.75" customHeight="1">
      <c r="A1625" s="4">
        <v>2005.09</v>
      </c>
      <c r="B1625" s="5">
        <v>1225.92</v>
      </c>
      <c r="C1625" s="6">
        <v>21.47</v>
      </c>
      <c r="D1625" s="6">
        <f t="shared" si="9"/>
        <v>23.12</v>
      </c>
      <c r="E1625" s="5">
        <v>66.47</v>
      </c>
      <c r="F1625" s="5">
        <v>198.8</v>
      </c>
      <c r="G1625" s="6">
        <f t="shared" si="10"/>
        <v>2005.708333</v>
      </c>
      <c r="H1625" s="7">
        <v>4.2</v>
      </c>
      <c r="I1625" s="6">
        <f t="shared" si="1"/>
        <v>1878.962897</v>
      </c>
      <c r="J1625" s="6">
        <f t="shared" si="2"/>
        <v>32.90698692</v>
      </c>
      <c r="K1625" s="8">
        <f t="shared" si="11"/>
        <v>871489.8045</v>
      </c>
      <c r="L1625" s="6">
        <f t="shared" si="12"/>
        <v>101.8783149</v>
      </c>
      <c r="M1625" s="8">
        <f t="shared" si="3"/>
        <v>47252.61625</v>
      </c>
      <c r="N1625" s="29">
        <f t="shared" si="14"/>
        <v>25.73012299</v>
      </c>
      <c r="O1625" s="9"/>
      <c r="P1625" s="10">
        <f t="shared" si="15"/>
        <v>27.76246341</v>
      </c>
      <c r="Q1625" s="10"/>
      <c r="R1625" s="31">
        <f t="shared" si="16"/>
        <v>0.02326286796</v>
      </c>
      <c r="S1625" s="7">
        <f t="shared" si="4"/>
        <v>0.9826938552</v>
      </c>
      <c r="T1625" s="7">
        <f t="shared" si="13"/>
        <v>37.30903882</v>
      </c>
      <c r="U1625" s="13">
        <f t="shared" si="5"/>
        <v>0.04996802399</v>
      </c>
      <c r="V1625" s="13">
        <f t="shared" si="6"/>
        <v>0.03064596838</v>
      </c>
      <c r="W1625" s="13">
        <f t="shared" si="7"/>
        <v>0.01932205561</v>
      </c>
      <c r="X1625" s="13">
        <f t="shared" si="8"/>
        <v>0.002820623813</v>
      </c>
      <c r="Y1625" s="14"/>
      <c r="Z1625" s="30"/>
      <c r="AA1625" s="30"/>
    </row>
    <row r="1626" ht="12.75" customHeight="1">
      <c r="A1626" s="4">
        <v>2005.1</v>
      </c>
      <c r="B1626" s="5">
        <v>1191.96</v>
      </c>
      <c r="C1626" s="6">
        <f>C1625*2/3+C1628/3</f>
        <v>21.72</v>
      </c>
      <c r="D1626" s="6">
        <f t="shared" si="9"/>
        <v>-12.24</v>
      </c>
      <c r="E1626" s="5">
        <f>(2*E1625+E1628)/3</f>
        <v>67.59</v>
      </c>
      <c r="F1626" s="5">
        <v>199.2</v>
      </c>
      <c r="G1626" s="6">
        <f t="shared" si="10"/>
        <v>2005.791667</v>
      </c>
      <c r="H1626" s="7">
        <v>4.46</v>
      </c>
      <c r="I1626" s="6">
        <f t="shared" si="1"/>
        <v>1823.244036</v>
      </c>
      <c r="J1626" s="6">
        <f t="shared" si="2"/>
        <v>33.22331325</v>
      </c>
      <c r="K1626" s="8">
        <f t="shared" si="11"/>
        <v>846930.7221</v>
      </c>
      <c r="L1626" s="6">
        <f t="shared" si="12"/>
        <v>103.3869127</v>
      </c>
      <c r="M1626" s="8">
        <f t="shared" si="3"/>
        <v>48025.14137</v>
      </c>
      <c r="N1626" s="29">
        <f t="shared" si="14"/>
        <v>24.87653872</v>
      </c>
      <c r="O1626" s="9"/>
      <c r="P1626" s="10">
        <f t="shared" si="15"/>
        <v>26.8405427</v>
      </c>
      <c r="Q1626" s="10"/>
      <c r="R1626" s="31">
        <f t="shared" si="16"/>
        <v>0.02186831258</v>
      </c>
      <c r="S1626" s="7">
        <f t="shared" si="4"/>
        <v>0.9973383724</v>
      </c>
      <c r="T1626" s="7">
        <f t="shared" si="13"/>
        <v>36.58974198</v>
      </c>
      <c r="U1626" s="13">
        <f t="shared" si="5"/>
        <v>0.0574823595</v>
      </c>
      <c r="V1626" s="13">
        <f t="shared" si="6"/>
        <v>0.03380730129</v>
      </c>
      <c r="W1626" s="13">
        <f t="shared" si="7"/>
        <v>0.02367505821</v>
      </c>
      <c r="X1626" s="13">
        <f t="shared" si="8"/>
        <v>-0.001258309884</v>
      </c>
      <c r="Y1626" s="14"/>
      <c r="Z1626" s="30"/>
      <c r="AA1626" s="30"/>
    </row>
    <row r="1627" ht="12.75" customHeight="1">
      <c r="A1627" s="4">
        <v>2005.11</v>
      </c>
      <c r="B1627" s="5">
        <v>1237.37</v>
      </c>
      <c r="C1627" s="6">
        <f>C1625/3+C1628*2/3</f>
        <v>21.97</v>
      </c>
      <c r="D1627" s="6">
        <f t="shared" si="9"/>
        <v>67.38</v>
      </c>
      <c r="E1627" s="5">
        <f>(E1625+2*E1628)/3</f>
        <v>68.71</v>
      </c>
      <c r="F1627" s="5">
        <v>197.6</v>
      </c>
      <c r="G1627" s="6">
        <f t="shared" si="10"/>
        <v>2005.875</v>
      </c>
      <c r="H1627" s="7">
        <v>4.54</v>
      </c>
      <c r="I1627" s="6">
        <f t="shared" si="1"/>
        <v>1908.02955</v>
      </c>
      <c r="J1627" s="6">
        <f t="shared" si="2"/>
        <v>33.87782895</v>
      </c>
      <c r="K1627" s="8">
        <f t="shared" si="11"/>
        <v>887626.5748</v>
      </c>
      <c r="L1627" s="6">
        <f t="shared" si="12"/>
        <v>105.9510982</v>
      </c>
      <c r="M1627" s="8">
        <f t="shared" si="3"/>
        <v>49289.07437</v>
      </c>
      <c r="N1627" s="29">
        <f t="shared" si="14"/>
        <v>25.93178331</v>
      </c>
      <c r="O1627" s="9"/>
      <c r="P1627" s="10">
        <f t="shared" si="15"/>
        <v>27.97720547</v>
      </c>
      <c r="Q1627" s="10"/>
      <c r="R1627" s="31">
        <f t="shared" si="16"/>
        <v>0.01867194361</v>
      </c>
      <c r="S1627" s="7">
        <f t="shared" si="4"/>
        <v>1.009382401</v>
      </c>
      <c r="T1627" s="7">
        <f t="shared" si="13"/>
        <v>36.78783836</v>
      </c>
      <c r="U1627" s="13">
        <f t="shared" si="5"/>
        <v>0.05580180904</v>
      </c>
      <c r="V1627" s="13">
        <f t="shared" si="6"/>
        <v>0.03189212259</v>
      </c>
      <c r="W1627" s="13">
        <f t="shared" si="7"/>
        <v>0.02390968644</v>
      </c>
      <c r="X1627" s="13">
        <f t="shared" si="8"/>
        <v>-0.0005683379364</v>
      </c>
      <c r="Y1627" s="14"/>
      <c r="Z1627" s="30"/>
      <c r="AA1627" s="30"/>
    </row>
    <row r="1628" ht="12.75" customHeight="1">
      <c r="A1628" s="4">
        <v>2005.12</v>
      </c>
      <c r="B1628" s="5">
        <v>1262.07</v>
      </c>
      <c r="C1628" s="6">
        <v>22.22</v>
      </c>
      <c r="D1628" s="6">
        <f t="shared" si="9"/>
        <v>46.92</v>
      </c>
      <c r="E1628" s="5">
        <v>69.83</v>
      </c>
      <c r="F1628" s="5">
        <v>196.8</v>
      </c>
      <c r="G1628" s="6">
        <f t="shared" si="10"/>
        <v>2005.958333</v>
      </c>
      <c r="H1628" s="7">
        <v>4.47</v>
      </c>
      <c r="I1628" s="6">
        <f t="shared" si="1"/>
        <v>1954.028095</v>
      </c>
      <c r="J1628" s="6">
        <f t="shared" si="2"/>
        <v>34.40261179</v>
      </c>
      <c r="K1628" s="8">
        <f t="shared" si="11"/>
        <v>910359.06</v>
      </c>
      <c r="L1628" s="6">
        <f t="shared" si="12"/>
        <v>108.1158587</v>
      </c>
      <c r="M1628" s="8">
        <f t="shared" si="3"/>
        <v>50369.92652</v>
      </c>
      <c r="N1628" s="29">
        <f t="shared" si="14"/>
        <v>26.44380311</v>
      </c>
      <c r="O1628" s="9"/>
      <c r="P1628" s="10">
        <f t="shared" si="15"/>
        <v>28.52715904</v>
      </c>
      <c r="Q1628" s="10"/>
      <c r="R1628" s="31">
        <f t="shared" si="16"/>
        <v>0.01827608806</v>
      </c>
      <c r="S1628" s="7">
        <f t="shared" si="4"/>
        <v>1.007733584</v>
      </c>
      <c r="T1628" s="7">
        <f t="shared" si="13"/>
        <v>37.28394376</v>
      </c>
      <c r="U1628" s="13">
        <f t="shared" si="5"/>
        <v>0.05232928689</v>
      </c>
      <c r="V1628" s="13">
        <f t="shared" si="6"/>
        <v>0.03124029164</v>
      </c>
      <c r="W1628" s="13">
        <f t="shared" si="7"/>
        <v>0.02108899525</v>
      </c>
      <c r="X1628" s="13">
        <f t="shared" si="8"/>
        <v>0.0007474094793</v>
      </c>
      <c r="Y1628" s="14"/>
      <c r="Z1628" s="30"/>
      <c r="AA1628" s="30"/>
    </row>
    <row r="1629" ht="12.75" customHeight="1">
      <c r="A1629" s="4">
        <v>2006.01</v>
      </c>
      <c r="B1629" s="5">
        <v>1278.73</v>
      </c>
      <c r="C1629" s="6">
        <f>C1628*2/3+C1631/3</f>
        <v>22.40666667</v>
      </c>
      <c r="D1629" s="6">
        <f t="shared" si="9"/>
        <v>39.06666667</v>
      </c>
      <c r="E1629" s="5">
        <f>(2*E1628+E1631)/3</f>
        <v>70.77666667</v>
      </c>
      <c r="F1629" s="5">
        <v>198.3</v>
      </c>
      <c r="G1629" s="6">
        <f t="shared" si="10"/>
        <v>2006.041667</v>
      </c>
      <c r="H1629" s="7">
        <v>4.42</v>
      </c>
      <c r="I1629" s="6">
        <f t="shared" si="1"/>
        <v>1964.846349</v>
      </c>
      <c r="J1629" s="6">
        <f t="shared" si="2"/>
        <v>34.42920491</v>
      </c>
      <c r="K1629" s="8">
        <f t="shared" si="11"/>
        <v>916735.8402</v>
      </c>
      <c r="L1629" s="6">
        <f t="shared" si="12"/>
        <v>108.7526492</v>
      </c>
      <c r="M1629" s="8">
        <f t="shared" si="3"/>
        <v>50740.584</v>
      </c>
      <c r="N1629" s="29">
        <f t="shared" si="14"/>
        <v>26.46870263</v>
      </c>
      <c r="O1629" s="9"/>
      <c r="P1629" s="10">
        <f t="shared" si="15"/>
        <v>28.55131189</v>
      </c>
      <c r="Q1629" s="10"/>
      <c r="R1629" s="31">
        <f t="shared" si="16"/>
        <v>0.01891962302</v>
      </c>
      <c r="S1629" s="7">
        <f t="shared" si="4"/>
        <v>0.9917405643</v>
      </c>
      <c r="T1629" s="7">
        <f t="shared" si="13"/>
        <v>37.28807439</v>
      </c>
      <c r="U1629" s="13">
        <f t="shared" si="5"/>
        <v>0.04446901575</v>
      </c>
      <c r="V1629" s="13">
        <f t="shared" si="6"/>
        <v>0.03262438272</v>
      </c>
      <c r="W1629" s="13">
        <f t="shared" si="7"/>
        <v>0.01184463303</v>
      </c>
      <c r="X1629" s="13">
        <f t="shared" si="8"/>
        <v>0.003783058019</v>
      </c>
      <c r="Y1629" s="14"/>
      <c r="Z1629" s="30"/>
      <c r="AA1629" s="30"/>
    </row>
    <row r="1630" ht="12.75" customHeight="1">
      <c r="A1630" s="4">
        <v>2006.02</v>
      </c>
      <c r="B1630" s="5">
        <v>1276.65</v>
      </c>
      <c r="C1630" s="6">
        <f>C1628/3+C1631*2/3</f>
        <v>22.59333333</v>
      </c>
      <c r="D1630" s="6">
        <f t="shared" si="9"/>
        <v>20.51333333</v>
      </c>
      <c r="E1630" s="5">
        <f>(E1628+2*E1631)/3</f>
        <v>71.72333333</v>
      </c>
      <c r="F1630" s="5">
        <v>198.7</v>
      </c>
      <c r="G1630" s="6">
        <f t="shared" si="10"/>
        <v>2006.125</v>
      </c>
      <c r="H1630" s="7">
        <v>4.57</v>
      </c>
      <c r="I1630" s="6">
        <f t="shared" si="1"/>
        <v>1957.701334</v>
      </c>
      <c r="J1630" s="6">
        <f t="shared" si="2"/>
        <v>34.64614326</v>
      </c>
      <c r="K1630" s="8">
        <f t="shared" si="11"/>
        <v>914749.2668</v>
      </c>
      <c r="L1630" s="6">
        <f t="shared" si="12"/>
        <v>109.9854035</v>
      </c>
      <c r="M1630" s="8">
        <f t="shared" si="3"/>
        <v>51391.42802</v>
      </c>
      <c r="N1630" s="29">
        <f t="shared" si="14"/>
        <v>26.24962476</v>
      </c>
      <c r="O1630" s="9"/>
      <c r="P1630" s="10">
        <f t="shared" si="15"/>
        <v>28.31295322</v>
      </c>
      <c r="Q1630" s="10"/>
      <c r="R1630" s="31">
        <f t="shared" si="16"/>
        <v>0.01761005837</v>
      </c>
      <c r="S1630" s="7">
        <f t="shared" si="4"/>
        <v>0.99194775</v>
      </c>
      <c r="T1630" s="7">
        <f t="shared" si="13"/>
        <v>36.90565186</v>
      </c>
      <c r="U1630" s="13">
        <f t="shared" si="5"/>
        <v>0.04403455354</v>
      </c>
      <c r="V1630" s="13">
        <f t="shared" si="6"/>
        <v>0.0366544615</v>
      </c>
      <c r="W1630" s="13">
        <f t="shared" si="7"/>
        <v>0.007380092043</v>
      </c>
      <c r="X1630" s="13">
        <f t="shared" si="8"/>
        <v>-0.00004077261414</v>
      </c>
      <c r="Y1630" s="14"/>
      <c r="Z1630" s="30"/>
      <c r="AA1630" s="30"/>
    </row>
    <row r="1631" ht="12.75" customHeight="1">
      <c r="A1631" s="4">
        <v>2006.03</v>
      </c>
      <c r="B1631" s="5">
        <v>1293.74</v>
      </c>
      <c r="C1631" s="6">
        <v>22.78</v>
      </c>
      <c r="D1631" s="6">
        <f t="shared" si="9"/>
        <v>39.87</v>
      </c>
      <c r="E1631" s="5">
        <v>72.67</v>
      </c>
      <c r="F1631" s="5">
        <v>199.8</v>
      </c>
      <c r="G1631" s="6">
        <f t="shared" si="10"/>
        <v>2006.208333</v>
      </c>
      <c r="H1631" s="7">
        <v>4.72</v>
      </c>
      <c r="I1631" s="6">
        <f t="shared" si="1"/>
        <v>1972.985876</v>
      </c>
      <c r="J1631" s="6">
        <f t="shared" si="2"/>
        <v>34.74007007</v>
      </c>
      <c r="K1631" s="8">
        <f t="shared" si="11"/>
        <v>923243.7843</v>
      </c>
      <c r="L1631" s="6">
        <f t="shared" si="12"/>
        <v>110.8235686</v>
      </c>
      <c r="M1631" s="8">
        <f t="shared" si="3"/>
        <v>51859.04881</v>
      </c>
      <c r="N1631" s="29">
        <f t="shared" si="14"/>
        <v>26.32783778</v>
      </c>
      <c r="O1631" s="9"/>
      <c r="P1631" s="10">
        <f t="shared" si="15"/>
        <v>28.39507373</v>
      </c>
      <c r="Q1631" s="10"/>
      <c r="R1631" s="31">
        <f t="shared" si="16"/>
        <v>0.01603475652</v>
      </c>
      <c r="S1631" s="7">
        <f t="shared" si="4"/>
        <v>0.9828469977</v>
      </c>
      <c r="T1631" s="7">
        <f t="shared" si="13"/>
        <v>36.40693015</v>
      </c>
      <c r="U1631" s="13">
        <f t="shared" si="5"/>
        <v>0.04907387703</v>
      </c>
      <c r="V1631" s="13">
        <f t="shared" si="6"/>
        <v>0.03673907942</v>
      </c>
      <c r="W1631" s="13">
        <f t="shared" si="7"/>
        <v>0.01233479761</v>
      </c>
      <c r="X1631" s="13">
        <f t="shared" si="8"/>
        <v>0.002612922967</v>
      </c>
      <c r="Y1631" s="14"/>
      <c r="Z1631" s="30"/>
      <c r="AA1631" s="30"/>
    </row>
    <row r="1632" ht="12.75" customHeight="1">
      <c r="A1632" s="4">
        <v>2006.04</v>
      </c>
      <c r="B1632" s="5">
        <v>1302.17</v>
      </c>
      <c r="C1632" s="6">
        <f>C1631*2/3+C1634/3</f>
        <v>23</v>
      </c>
      <c r="D1632" s="6">
        <f t="shared" si="9"/>
        <v>31.43</v>
      </c>
      <c r="E1632" s="5">
        <f>(2*E1631+E1634)/3</f>
        <v>73.27666667</v>
      </c>
      <c r="F1632" s="5">
        <v>201.5</v>
      </c>
      <c r="G1632" s="6">
        <f t="shared" si="10"/>
        <v>2006.291667</v>
      </c>
      <c r="H1632" s="7">
        <v>4.99</v>
      </c>
      <c r="I1632" s="6">
        <f t="shared" si="1"/>
        <v>1969.087836</v>
      </c>
      <c r="J1632" s="6">
        <f t="shared" si="2"/>
        <v>34.77965261</v>
      </c>
      <c r="K1632" s="8">
        <f t="shared" si="11"/>
        <v>922775.9657</v>
      </c>
      <c r="L1632" s="6">
        <f t="shared" si="12"/>
        <v>110.805957</v>
      </c>
      <c r="M1632" s="8">
        <f t="shared" si="3"/>
        <v>51927.12691</v>
      </c>
      <c r="N1632" s="29">
        <f t="shared" si="14"/>
        <v>26.14728094</v>
      </c>
      <c r="O1632" s="9"/>
      <c r="P1632" s="10">
        <f t="shared" si="15"/>
        <v>28.19840386</v>
      </c>
      <c r="Q1632" s="10"/>
      <c r="R1632" s="31">
        <f t="shared" si="16"/>
        <v>0.0140714687</v>
      </c>
      <c r="S1632" s="7">
        <f t="shared" si="4"/>
        <v>0.9948378771</v>
      </c>
      <c r="T1632" s="7">
        <f t="shared" si="13"/>
        <v>35.48055538</v>
      </c>
      <c r="U1632" s="13">
        <f t="shared" si="5"/>
        <v>0.05156354433</v>
      </c>
      <c r="V1632" s="13">
        <f t="shared" si="6"/>
        <v>0.03983710065</v>
      </c>
      <c r="W1632" s="13">
        <f t="shared" si="7"/>
        <v>0.01172644368</v>
      </c>
      <c r="X1632" s="13">
        <f t="shared" si="8"/>
        <v>0.0006684923035</v>
      </c>
      <c r="Y1632" s="14"/>
      <c r="Z1632" s="30"/>
      <c r="AA1632" s="30"/>
    </row>
    <row r="1633" ht="12.75" customHeight="1">
      <c r="A1633" s="4">
        <v>2006.05</v>
      </c>
      <c r="B1633" s="5">
        <v>1290.01</v>
      </c>
      <c r="C1633" s="6">
        <f>C1631/3+C1634*2/3</f>
        <v>23.22</v>
      </c>
      <c r="D1633" s="6">
        <f t="shared" si="9"/>
        <v>11.06</v>
      </c>
      <c r="E1633" s="5">
        <f>(E1631+2*E1634)/3</f>
        <v>73.88333333</v>
      </c>
      <c r="F1633" s="5">
        <v>202.5</v>
      </c>
      <c r="G1633" s="6">
        <f t="shared" si="10"/>
        <v>2006.375</v>
      </c>
      <c r="H1633" s="7">
        <v>5.11</v>
      </c>
      <c r="I1633" s="6">
        <f t="shared" si="1"/>
        <v>1941.066899</v>
      </c>
      <c r="J1633" s="6">
        <f t="shared" si="2"/>
        <v>34.93893333</v>
      </c>
      <c r="K1633" s="8">
        <f t="shared" si="11"/>
        <v>911008.9367</v>
      </c>
      <c r="L1633" s="6">
        <f t="shared" si="12"/>
        <v>111.1716132</v>
      </c>
      <c r="M1633" s="8">
        <f t="shared" si="3"/>
        <v>52176.63192</v>
      </c>
      <c r="N1633" s="29">
        <f t="shared" si="14"/>
        <v>25.65064071</v>
      </c>
      <c r="O1633" s="9"/>
      <c r="P1633" s="10">
        <f t="shared" si="15"/>
        <v>27.66189528</v>
      </c>
      <c r="Q1633" s="10"/>
      <c r="R1633" s="31">
        <f t="shared" si="16"/>
        <v>0.01392310106</v>
      </c>
      <c r="S1633" s="7">
        <f t="shared" si="4"/>
        <v>1.004258333</v>
      </c>
      <c r="T1633" s="7">
        <f t="shared" si="13"/>
        <v>35.12309225</v>
      </c>
      <c r="U1633" s="13">
        <f t="shared" si="5"/>
        <v>0.0521689604</v>
      </c>
      <c r="V1633" s="13">
        <f t="shared" si="6"/>
        <v>0.04062721582</v>
      </c>
      <c r="W1633" s="13">
        <f t="shared" si="7"/>
        <v>0.01154174459</v>
      </c>
      <c r="X1633" s="13">
        <f t="shared" si="8"/>
        <v>0.001267229704</v>
      </c>
      <c r="Y1633" s="14"/>
      <c r="Z1633" s="30"/>
      <c r="AA1633" s="30"/>
    </row>
    <row r="1634" ht="12.75" customHeight="1">
      <c r="A1634" s="4">
        <v>2006.06</v>
      </c>
      <c r="B1634" s="5">
        <v>1253.17</v>
      </c>
      <c r="C1634" s="6">
        <v>23.44</v>
      </c>
      <c r="D1634" s="6">
        <f t="shared" si="9"/>
        <v>-13.4</v>
      </c>
      <c r="E1634" s="5">
        <v>74.49</v>
      </c>
      <c r="F1634" s="5">
        <v>202.9</v>
      </c>
      <c r="G1634" s="6">
        <f t="shared" si="10"/>
        <v>2006.458333</v>
      </c>
      <c r="H1634" s="7">
        <v>5.11</v>
      </c>
      <c r="I1634" s="6">
        <f t="shared" si="1"/>
        <v>1881.916703</v>
      </c>
      <c r="J1634" s="6">
        <f t="shared" si="2"/>
        <v>35.20043371</v>
      </c>
      <c r="K1634" s="8">
        <f t="shared" si="11"/>
        <v>884624.4616</v>
      </c>
      <c r="L1634" s="6">
        <f t="shared" si="12"/>
        <v>111.8634943</v>
      </c>
      <c r="M1634" s="8">
        <f t="shared" si="3"/>
        <v>52583.18995</v>
      </c>
      <c r="N1634" s="29">
        <f t="shared" si="14"/>
        <v>24.74958224</v>
      </c>
      <c r="O1634" s="9"/>
      <c r="P1634" s="10">
        <f t="shared" si="15"/>
        <v>26.690944</v>
      </c>
      <c r="Q1634" s="10"/>
      <c r="R1634" s="31">
        <f t="shared" si="16"/>
        <v>0.01547942711</v>
      </c>
      <c r="S1634" s="7">
        <f t="shared" si="4"/>
        <v>1.005813162</v>
      </c>
      <c r="T1634" s="7">
        <f t="shared" si="13"/>
        <v>35.20312105</v>
      </c>
      <c r="U1634" s="13">
        <f t="shared" si="5"/>
        <v>0.05604032989</v>
      </c>
      <c r="V1634" s="13">
        <f t="shared" si="6"/>
        <v>0.04180989944</v>
      </c>
      <c r="W1634" s="13">
        <f t="shared" si="7"/>
        <v>0.01423043045</v>
      </c>
      <c r="X1634" s="13">
        <f t="shared" si="8"/>
        <v>0.0008365764111</v>
      </c>
      <c r="Y1634" s="14"/>
      <c r="Z1634" s="30"/>
      <c r="AA1634" s="30"/>
    </row>
    <row r="1635" ht="12.75" customHeight="1">
      <c r="A1635" s="4">
        <v>2006.07</v>
      </c>
      <c r="B1635" s="5">
        <v>1260.24</v>
      </c>
      <c r="C1635" s="6">
        <f>C1634*2/3+C1637/3</f>
        <v>23.66</v>
      </c>
      <c r="D1635" s="6">
        <f t="shared" si="9"/>
        <v>30.73</v>
      </c>
      <c r="E1635" s="5">
        <f>(2*E1634+E1637)/3</f>
        <v>75.85</v>
      </c>
      <c r="F1635" s="5">
        <v>203.5</v>
      </c>
      <c r="G1635" s="6">
        <f t="shared" si="10"/>
        <v>2006.541667</v>
      </c>
      <c r="H1635" s="7">
        <v>5.09</v>
      </c>
      <c r="I1635" s="6">
        <f t="shared" si="1"/>
        <v>1886.953946</v>
      </c>
      <c r="J1635" s="6">
        <f t="shared" si="2"/>
        <v>35.42605405</v>
      </c>
      <c r="K1635" s="8">
        <f t="shared" si="11"/>
        <v>888380.0111</v>
      </c>
      <c r="L1635" s="6">
        <f t="shared" si="12"/>
        <v>113.57</v>
      </c>
      <c r="M1635" s="8">
        <f t="shared" si="3"/>
        <v>53468.88199</v>
      </c>
      <c r="N1635" s="29">
        <f t="shared" si="14"/>
        <v>24.69678677</v>
      </c>
      <c r="O1635" s="9"/>
      <c r="P1635" s="10">
        <f t="shared" si="15"/>
        <v>26.63487402</v>
      </c>
      <c r="Q1635" s="10"/>
      <c r="R1635" s="31">
        <f t="shared" si="16"/>
        <v>0.01587254037</v>
      </c>
      <c r="S1635" s="7">
        <f t="shared" si="4"/>
        <v>1.020724969</v>
      </c>
      <c r="T1635" s="7">
        <f t="shared" si="13"/>
        <v>35.30336614</v>
      </c>
      <c r="U1635" s="13">
        <f t="shared" si="5"/>
        <v>0.05919550063</v>
      </c>
      <c r="V1635" s="13">
        <f t="shared" si="6"/>
        <v>0.04315829737</v>
      </c>
      <c r="W1635" s="13">
        <f t="shared" si="7"/>
        <v>0.01603720326</v>
      </c>
      <c r="X1635" s="13">
        <f t="shared" si="8"/>
        <v>-0.002475084451</v>
      </c>
      <c r="Y1635" s="14"/>
      <c r="Z1635" s="30"/>
      <c r="AA1635" s="30"/>
    </row>
    <row r="1636" ht="12.75" customHeight="1">
      <c r="A1636" s="4">
        <v>2006.08</v>
      </c>
      <c r="B1636" s="5">
        <v>1287.15</v>
      </c>
      <c r="C1636" s="6">
        <f>C1634/3+C1637*2/3</f>
        <v>23.88</v>
      </c>
      <c r="D1636" s="6">
        <f t="shared" si="9"/>
        <v>50.79</v>
      </c>
      <c r="E1636" s="5">
        <f>(E1634+2*E1637)/3</f>
        <v>77.21</v>
      </c>
      <c r="F1636" s="5">
        <v>203.9</v>
      </c>
      <c r="G1636" s="6">
        <f t="shared" si="10"/>
        <v>2006.625</v>
      </c>
      <c r="H1636" s="7">
        <v>4.88</v>
      </c>
      <c r="I1636" s="6">
        <f t="shared" si="1"/>
        <v>1923.465449</v>
      </c>
      <c r="J1636" s="6">
        <f t="shared" si="2"/>
        <v>35.68531633</v>
      </c>
      <c r="K1636" s="8">
        <f t="shared" si="11"/>
        <v>906969.7243</v>
      </c>
      <c r="L1636" s="6">
        <f t="shared" si="12"/>
        <v>115.3795341</v>
      </c>
      <c r="M1636" s="8">
        <f t="shared" si="3"/>
        <v>54404.79541</v>
      </c>
      <c r="N1636" s="29">
        <f t="shared" si="14"/>
        <v>25.05139356</v>
      </c>
      <c r="O1636" s="9"/>
      <c r="P1636" s="10">
        <f t="shared" si="15"/>
        <v>27.01741891</v>
      </c>
      <c r="Q1636" s="10"/>
      <c r="R1636" s="31">
        <f t="shared" si="16"/>
        <v>0.01740499239</v>
      </c>
      <c r="S1636" s="7">
        <f t="shared" si="4"/>
        <v>1.016717956</v>
      </c>
      <c r="T1636" s="7">
        <f t="shared" si="13"/>
        <v>35.96433575</v>
      </c>
      <c r="U1636" s="13">
        <f t="shared" si="5"/>
        <v>0.05816868741</v>
      </c>
      <c r="V1636" s="13">
        <f t="shared" si="6"/>
        <v>0.04068520751</v>
      </c>
      <c r="W1636" s="13">
        <f t="shared" si="7"/>
        <v>0.01748347989</v>
      </c>
      <c r="X1636" s="13">
        <f t="shared" si="8"/>
        <v>-0.002167497646</v>
      </c>
      <c r="Y1636" s="14"/>
      <c r="Z1636" s="30"/>
      <c r="AA1636" s="30"/>
    </row>
    <row r="1637" ht="12.75" customHeight="1">
      <c r="A1637" s="4">
        <v>2006.09</v>
      </c>
      <c r="B1637" s="5">
        <v>1317.74</v>
      </c>
      <c r="C1637" s="6">
        <v>24.1</v>
      </c>
      <c r="D1637" s="6">
        <f t="shared" si="9"/>
        <v>54.69</v>
      </c>
      <c r="E1637" s="5">
        <v>78.57</v>
      </c>
      <c r="F1637" s="5">
        <v>202.9</v>
      </c>
      <c r="G1637" s="6">
        <f t="shared" si="10"/>
        <v>2006.708333</v>
      </c>
      <c r="H1637" s="7">
        <v>4.72</v>
      </c>
      <c r="I1637" s="6">
        <f t="shared" si="1"/>
        <v>1978.883085</v>
      </c>
      <c r="J1637" s="6">
        <f t="shared" si="2"/>
        <v>36.1915722</v>
      </c>
      <c r="K1637" s="8">
        <f t="shared" si="11"/>
        <v>934522.8613</v>
      </c>
      <c r="L1637" s="6">
        <f t="shared" si="12"/>
        <v>117.9905323</v>
      </c>
      <c r="M1637" s="8">
        <f t="shared" si="3"/>
        <v>55720.75008</v>
      </c>
      <c r="N1637" s="29">
        <f t="shared" si="14"/>
        <v>25.64415644</v>
      </c>
      <c r="O1637" s="9"/>
      <c r="P1637" s="10">
        <f t="shared" si="15"/>
        <v>27.65591758</v>
      </c>
      <c r="Q1637" s="10"/>
      <c r="R1637" s="31">
        <f t="shared" si="16"/>
        <v>0.01725235857</v>
      </c>
      <c r="S1637" s="7">
        <f t="shared" si="4"/>
        <v>1.003142991</v>
      </c>
      <c r="T1637" s="7">
        <f t="shared" si="13"/>
        <v>36.74580073</v>
      </c>
      <c r="U1637" s="13">
        <f t="shared" si="5"/>
        <v>0.05429051574</v>
      </c>
      <c r="V1637" s="13">
        <f t="shared" si="6"/>
        <v>0.0376699276</v>
      </c>
      <c r="W1637" s="13">
        <f t="shared" si="7"/>
        <v>0.01662058814</v>
      </c>
      <c r="X1637" s="13">
        <f t="shared" si="8"/>
        <v>-0.001364694446</v>
      </c>
      <c r="Y1637" s="14"/>
      <c r="Z1637" s="30"/>
      <c r="AA1637" s="30"/>
    </row>
    <row r="1638" ht="12.75" customHeight="1">
      <c r="A1638" s="4">
        <v>2006.1</v>
      </c>
      <c r="B1638" s="5">
        <v>1363.38</v>
      </c>
      <c r="C1638" s="6">
        <f>C1637*2/3+C1640/3</f>
        <v>24.36</v>
      </c>
      <c r="D1638" s="6">
        <f t="shared" si="9"/>
        <v>70</v>
      </c>
      <c r="E1638" s="5">
        <f>E1637*2/3+E1640/3</f>
        <v>79.55</v>
      </c>
      <c r="F1638" s="5">
        <v>201.8</v>
      </c>
      <c r="G1638" s="6">
        <f t="shared" si="10"/>
        <v>2006.791667</v>
      </c>
      <c r="H1638" s="7">
        <v>4.73</v>
      </c>
      <c r="I1638" s="6">
        <f t="shared" si="1"/>
        <v>2058.58219</v>
      </c>
      <c r="J1638" s="6">
        <f t="shared" si="2"/>
        <v>36.78142716</v>
      </c>
      <c r="K1638" s="8">
        <f t="shared" si="11"/>
        <v>973608.0705</v>
      </c>
      <c r="L1638" s="6">
        <f t="shared" si="12"/>
        <v>120.1134044</v>
      </c>
      <c r="M1638" s="8">
        <f t="shared" si="3"/>
        <v>56807.72932</v>
      </c>
      <c r="N1638" s="29">
        <f t="shared" si="14"/>
        <v>26.53804028</v>
      </c>
      <c r="O1638" s="9"/>
      <c r="P1638" s="10">
        <f t="shared" si="15"/>
        <v>28.6176602</v>
      </c>
      <c r="Q1638" s="10"/>
      <c r="R1638" s="31">
        <f t="shared" si="16"/>
        <v>0.01495739448</v>
      </c>
      <c r="S1638" s="7">
        <f t="shared" si="4"/>
        <v>1.014277766</v>
      </c>
      <c r="T1638" s="7">
        <f t="shared" si="13"/>
        <v>37.06222121</v>
      </c>
      <c r="U1638" s="13">
        <f t="shared" si="5"/>
        <v>0.04931731244</v>
      </c>
      <c r="V1638" s="13">
        <f t="shared" si="6"/>
        <v>0.03556162021</v>
      </c>
      <c r="W1638" s="13">
        <f t="shared" si="7"/>
        <v>0.01375569223</v>
      </c>
      <c r="X1638" s="13">
        <f t="shared" si="8"/>
        <v>-0.00470636575</v>
      </c>
      <c r="Y1638" s="14"/>
      <c r="Z1638" s="30"/>
      <c r="AA1638" s="30"/>
    </row>
    <row r="1639" ht="12.75" customHeight="1">
      <c r="A1639" s="4">
        <v>2006.11</v>
      </c>
      <c r="B1639" s="5">
        <v>1388.64</v>
      </c>
      <c r="C1639" s="6">
        <f>C1637/3+C1640*2/3</f>
        <v>24.62</v>
      </c>
      <c r="D1639" s="6">
        <f t="shared" si="9"/>
        <v>49.88</v>
      </c>
      <c r="E1639" s="5">
        <f>E1637/3+E1640*2/3</f>
        <v>80.53</v>
      </c>
      <c r="F1639" s="5">
        <v>201.5</v>
      </c>
      <c r="G1639" s="6">
        <f t="shared" si="10"/>
        <v>2006.875</v>
      </c>
      <c r="H1639" s="7">
        <v>4.6</v>
      </c>
      <c r="I1639" s="6">
        <f t="shared" si="1"/>
        <v>2099.844208</v>
      </c>
      <c r="J1639" s="6">
        <f t="shared" si="2"/>
        <v>37.22934988</v>
      </c>
      <c r="K1639" s="8">
        <f t="shared" si="11"/>
        <v>994590.2787</v>
      </c>
      <c r="L1639" s="6">
        <f t="shared" si="12"/>
        <v>121.7741489</v>
      </c>
      <c r="M1639" s="8">
        <f t="shared" si="3"/>
        <v>57678.27165</v>
      </c>
      <c r="N1639" s="29">
        <f t="shared" si="14"/>
        <v>26.92802027</v>
      </c>
      <c r="O1639" s="9"/>
      <c r="P1639" s="10">
        <f t="shared" si="15"/>
        <v>29.03499549</v>
      </c>
      <c r="Q1639" s="10"/>
      <c r="R1639" s="31">
        <f t="shared" si="16"/>
        <v>0.01536531799</v>
      </c>
      <c r="S1639" s="7">
        <f t="shared" si="4"/>
        <v>1.00701954</v>
      </c>
      <c r="T1639" s="7">
        <f t="shared" si="13"/>
        <v>37.64735425</v>
      </c>
      <c r="U1639" s="13">
        <f t="shared" si="5"/>
        <v>0.04849740792</v>
      </c>
      <c r="V1639" s="13">
        <f t="shared" si="6"/>
        <v>0.03069499461</v>
      </c>
      <c r="W1639" s="13">
        <f t="shared" si="7"/>
        <v>0.01780241331</v>
      </c>
      <c r="X1639" s="13">
        <f t="shared" si="8"/>
        <v>-0.003629979725</v>
      </c>
      <c r="Y1639" s="14"/>
      <c r="Z1639" s="30"/>
      <c r="AA1639" s="30"/>
    </row>
    <row r="1640" ht="12.75" customHeight="1">
      <c r="A1640" s="4">
        <v>2006.12</v>
      </c>
      <c r="B1640" s="5">
        <v>1416.42</v>
      </c>
      <c r="C1640" s="6">
        <v>24.88</v>
      </c>
      <c r="D1640" s="6">
        <f t="shared" si="9"/>
        <v>52.66</v>
      </c>
      <c r="E1640" s="5">
        <v>81.51</v>
      </c>
      <c r="F1640" s="5">
        <v>201.8</v>
      </c>
      <c r="G1640" s="6">
        <f t="shared" si="10"/>
        <v>2006.958333</v>
      </c>
      <c r="H1640" s="7">
        <v>4.56</v>
      </c>
      <c r="I1640" s="6">
        <f t="shared" si="1"/>
        <v>2138.667859</v>
      </c>
      <c r="J1640" s="6">
        <f t="shared" si="2"/>
        <v>37.56658077</v>
      </c>
      <c r="K1640" s="8">
        <f t="shared" si="11"/>
        <v>1014461.867</v>
      </c>
      <c r="L1640" s="6">
        <f t="shared" si="12"/>
        <v>123.0728295</v>
      </c>
      <c r="M1640" s="8">
        <f t="shared" si="3"/>
        <v>58378.72011</v>
      </c>
      <c r="N1640" s="29">
        <f t="shared" si="14"/>
        <v>27.28268979</v>
      </c>
      <c r="O1640" s="9"/>
      <c r="P1640" s="10">
        <f t="shared" si="15"/>
        <v>29.41328247</v>
      </c>
      <c r="Q1640" s="10"/>
      <c r="R1640" s="31">
        <f t="shared" si="16"/>
        <v>0.01543494555</v>
      </c>
      <c r="S1640" s="7">
        <f t="shared" si="4"/>
        <v>0.9880149324</v>
      </c>
      <c r="T1640" s="7">
        <f t="shared" si="13"/>
        <v>37.85526119</v>
      </c>
      <c r="U1640" s="13">
        <f t="shared" si="5"/>
        <v>0.05044935477</v>
      </c>
      <c r="V1640" s="13">
        <f t="shared" si="6"/>
        <v>0.02707277331</v>
      </c>
      <c r="W1640" s="13">
        <f t="shared" si="7"/>
        <v>0.02337658146</v>
      </c>
      <c r="X1640" s="13">
        <f t="shared" si="8"/>
        <v>0.001940698679</v>
      </c>
      <c r="Y1640" s="14"/>
      <c r="Z1640" s="30"/>
      <c r="AA1640" s="30"/>
    </row>
    <row r="1641" ht="12.75" customHeight="1">
      <c r="A1641" s="4">
        <v>2007.01</v>
      </c>
      <c r="B1641" s="5">
        <v>1424.16</v>
      </c>
      <c r="C1641" s="6">
        <f>C1640*2/3+C1643/3</f>
        <v>25.08333333</v>
      </c>
      <c r="D1641" s="6">
        <f t="shared" si="9"/>
        <v>32.82333333</v>
      </c>
      <c r="E1641" s="5">
        <f>E1640*2/3+E1643/3</f>
        <v>82.05666667</v>
      </c>
      <c r="F1641" s="5">
        <v>202.416</v>
      </c>
      <c r="G1641" s="6">
        <f t="shared" si="10"/>
        <v>2007.041667</v>
      </c>
      <c r="H1641" s="7">
        <v>4.76</v>
      </c>
      <c r="I1641" s="6">
        <f t="shared" si="1"/>
        <v>2143.810529</v>
      </c>
      <c r="J1641" s="6">
        <f t="shared" si="2"/>
        <v>37.75833761</v>
      </c>
      <c r="K1641" s="8">
        <f t="shared" si="11"/>
        <v>1018393.788</v>
      </c>
      <c r="L1641" s="6">
        <f t="shared" si="12"/>
        <v>123.5211956</v>
      </c>
      <c r="M1641" s="8">
        <f t="shared" si="3"/>
        <v>58677.39554</v>
      </c>
      <c r="N1641" s="29">
        <f t="shared" si="14"/>
        <v>27.20753666</v>
      </c>
      <c r="O1641" s="9"/>
      <c r="P1641" s="10">
        <f t="shared" si="15"/>
        <v>29.32783851</v>
      </c>
      <c r="Q1641" s="10"/>
      <c r="R1641" s="31">
        <f t="shared" si="16"/>
        <v>0.01352597188</v>
      </c>
      <c r="S1641" s="7">
        <f t="shared" si="4"/>
        <v>1.007129489</v>
      </c>
      <c r="T1641" s="7">
        <f t="shared" si="13"/>
        <v>37.28774148</v>
      </c>
      <c r="U1641" s="13">
        <f t="shared" si="5"/>
        <v>0.05093299694</v>
      </c>
      <c r="V1641" s="13">
        <f t="shared" si="6"/>
        <v>0.02878172715</v>
      </c>
      <c r="W1641" s="13">
        <f t="shared" si="7"/>
        <v>0.02215126979</v>
      </c>
      <c r="X1641" s="13">
        <f t="shared" si="8"/>
        <v>-0.0004201661887</v>
      </c>
      <c r="Y1641" s="14"/>
      <c r="Z1641" s="30"/>
      <c r="AA1641" s="30"/>
    </row>
    <row r="1642" ht="12.75" customHeight="1">
      <c r="A1642" s="4">
        <v>2007.02</v>
      </c>
      <c r="B1642" s="5">
        <v>1444.8</v>
      </c>
      <c r="C1642" s="6">
        <f>C1640/3+C1643*2/3</f>
        <v>25.28666667</v>
      </c>
      <c r="D1642" s="6">
        <f t="shared" si="9"/>
        <v>45.92666667</v>
      </c>
      <c r="E1642" s="5">
        <f>E1640/3+E1643*2/3</f>
        <v>82.60333333</v>
      </c>
      <c r="F1642" s="5">
        <v>203.499</v>
      </c>
      <c r="G1642" s="6">
        <f t="shared" si="10"/>
        <v>2007.125</v>
      </c>
      <c r="H1642" s="7">
        <v>4.72</v>
      </c>
      <c r="I1642" s="6">
        <f t="shared" si="1"/>
        <v>2163.305766</v>
      </c>
      <c r="J1642" s="6">
        <f t="shared" si="2"/>
        <v>37.86184371</v>
      </c>
      <c r="K1642" s="8">
        <f t="shared" si="11"/>
        <v>1029153.609</v>
      </c>
      <c r="L1642" s="6">
        <f t="shared" si="12"/>
        <v>123.6823555</v>
      </c>
      <c r="M1642" s="8">
        <f t="shared" si="3"/>
        <v>58839.64468</v>
      </c>
      <c r="N1642" s="29">
        <f t="shared" si="14"/>
        <v>27.31518141</v>
      </c>
      <c r="O1642" s="9"/>
      <c r="P1642" s="10">
        <f t="shared" si="15"/>
        <v>29.43918663</v>
      </c>
      <c r="Q1642" s="10"/>
      <c r="R1642" s="31">
        <f t="shared" si="16"/>
        <v>0.01400634621</v>
      </c>
      <c r="S1642" s="7">
        <f t="shared" si="4"/>
        <v>1.016678161</v>
      </c>
      <c r="T1642" s="7">
        <f t="shared" si="13"/>
        <v>37.35372784</v>
      </c>
      <c r="U1642" s="13">
        <f t="shared" si="5"/>
        <v>0.0521733038</v>
      </c>
      <c r="V1642" s="13">
        <f t="shared" si="6"/>
        <v>0.02857520777</v>
      </c>
      <c r="W1642" s="13">
        <f t="shared" si="7"/>
        <v>0.02359809603</v>
      </c>
      <c r="X1642" s="13">
        <f t="shared" si="8"/>
        <v>-0.001977966979</v>
      </c>
      <c r="Y1642" s="14"/>
      <c r="Z1642" s="30"/>
      <c r="AA1642" s="30"/>
    </row>
    <row r="1643" ht="12.75" customHeight="1">
      <c r="A1643" s="4">
        <v>2007.03</v>
      </c>
      <c r="B1643" s="5">
        <v>1406.95</v>
      </c>
      <c r="C1643" s="6">
        <v>25.49</v>
      </c>
      <c r="D1643" s="6">
        <f t="shared" si="9"/>
        <v>-12.36</v>
      </c>
      <c r="E1643" s="5">
        <v>83.15</v>
      </c>
      <c r="F1643" s="5">
        <v>205.352</v>
      </c>
      <c r="G1643" s="6">
        <f t="shared" si="10"/>
        <v>2007.208333</v>
      </c>
      <c r="H1643" s="7">
        <v>4.56</v>
      </c>
      <c r="I1643" s="6">
        <f t="shared" si="1"/>
        <v>2087.62352</v>
      </c>
      <c r="J1643" s="6">
        <f t="shared" si="2"/>
        <v>37.82190093</v>
      </c>
      <c r="K1643" s="8">
        <f t="shared" si="11"/>
        <v>994648.5726</v>
      </c>
      <c r="L1643" s="6">
        <f t="shared" si="12"/>
        <v>123.3774446</v>
      </c>
      <c r="M1643" s="8">
        <f t="shared" si="3"/>
        <v>58783.20396</v>
      </c>
      <c r="N1643" s="29">
        <f t="shared" si="14"/>
        <v>26.22760555</v>
      </c>
      <c r="O1643" s="9"/>
      <c r="P1643" s="10">
        <f t="shared" si="15"/>
        <v>28.26407022</v>
      </c>
      <c r="Q1643" s="10"/>
      <c r="R1643" s="31">
        <f t="shared" si="16"/>
        <v>0.01779692902</v>
      </c>
      <c r="S1643" s="7">
        <f t="shared" si="4"/>
        <v>0.9935066372</v>
      </c>
      <c r="T1643" s="7">
        <f t="shared" si="13"/>
        <v>37.63403527</v>
      </c>
      <c r="U1643" s="13">
        <f t="shared" si="5"/>
        <v>0.05751495537</v>
      </c>
      <c r="V1643" s="13">
        <f t="shared" si="6"/>
        <v>0.02738817317</v>
      </c>
      <c r="W1643" s="13">
        <f t="shared" si="7"/>
        <v>0.0301267822</v>
      </c>
      <c r="X1643" s="13">
        <f t="shared" si="8"/>
        <v>0.00243976749</v>
      </c>
      <c r="Y1643" s="14"/>
      <c r="Z1643" s="30"/>
      <c r="AA1643" s="30"/>
    </row>
    <row r="1644" ht="12.75" customHeight="1">
      <c r="A1644" s="4">
        <v>2007.04</v>
      </c>
      <c r="B1644" s="5">
        <v>1463.64</v>
      </c>
      <c r="C1644" s="6">
        <f>C1643*2/3+C1646/3</f>
        <v>25.71666667</v>
      </c>
      <c r="D1644" s="6">
        <f t="shared" si="9"/>
        <v>82.40666667</v>
      </c>
      <c r="E1644" s="5">
        <f>E1643*2/3+E1646/3</f>
        <v>83.74</v>
      </c>
      <c r="F1644" s="5">
        <v>206.686</v>
      </c>
      <c r="G1644" s="6">
        <f t="shared" si="10"/>
        <v>2007.291667</v>
      </c>
      <c r="H1644" s="7">
        <v>4.69</v>
      </c>
      <c r="I1644" s="6">
        <f t="shared" si="1"/>
        <v>2157.722865</v>
      </c>
      <c r="J1644" s="6">
        <f t="shared" si="2"/>
        <v>37.91194533</v>
      </c>
      <c r="K1644" s="8">
        <f t="shared" si="11"/>
        <v>1029552.68</v>
      </c>
      <c r="L1644" s="6">
        <f t="shared" si="12"/>
        <v>123.4509256</v>
      </c>
      <c r="M1644" s="8">
        <f t="shared" si="3"/>
        <v>58904.33537</v>
      </c>
      <c r="N1644" s="29">
        <f t="shared" si="14"/>
        <v>26.97626831</v>
      </c>
      <c r="O1644" s="9"/>
      <c r="P1644" s="10">
        <f t="shared" si="15"/>
        <v>29.06664244</v>
      </c>
      <c r="Q1644" s="10"/>
      <c r="R1644" s="31">
        <f t="shared" si="16"/>
        <v>0.01597472167</v>
      </c>
      <c r="S1644" s="7">
        <f t="shared" si="4"/>
        <v>0.9991706369</v>
      </c>
      <c r="T1644" s="7">
        <f t="shared" si="13"/>
        <v>37.14834215</v>
      </c>
      <c r="U1644" s="13">
        <f t="shared" si="5"/>
        <v>0.05340049996</v>
      </c>
      <c r="V1644" s="13">
        <f t="shared" si="6"/>
        <v>0.03025673095</v>
      </c>
      <c r="W1644" s="13">
        <f t="shared" si="7"/>
        <v>0.02314376902</v>
      </c>
      <c r="X1644" s="13">
        <f t="shared" si="8"/>
        <v>0.0002744916073</v>
      </c>
      <c r="Y1644" s="14"/>
      <c r="Z1644" s="30"/>
      <c r="AA1644" s="30"/>
    </row>
    <row r="1645" ht="12.75" customHeight="1">
      <c r="A1645" s="4">
        <v>2007.05</v>
      </c>
      <c r="B1645" s="5">
        <v>1511.14</v>
      </c>
      <c r="C1645" s="6">
        <f>C1643/3+C1646*2/3</f>
        <v>25.94333333</v>
      </c>
      <c r="D1645" s="6">
        <f t="shared" si="9"/>
        <v>73.44333333</v>
      </c>
      <c r="E1645" s="5">
        <f>E1643/3+E1646*2/3</f>
        <v>84.33</v>
      </c>
      <c r="F1645" s="5">
        <v>207.949</v>
      </c>
      <c r="G1645" s="6">
        <f t="shared" si="10"/>
        <v>2007.375</v>
      </c>
      <c r="H1645" s="7">
        <v>4.75</v>
      </c>
      <c r="I1645" s="6">
        <f t="shared" si="1"/>
        <v>2214.217707</v>
      </c>
      <c r="J1645" s="6">
        <f t="shared" si="2"/>
        <v>38.01380948</v>
      </c>
      <c r="K1645" s="8">
        <f t="shared" si="11"/>
        <v>1058020.586</v>
      </c>
      <c r="L1645" s="6">
        <f t="shared" si="12"/>
        <v>123.5656387</v>
      </c>
      <c r="M1645" s="8">
        <f t="shared" si="3"/>
        <v>59043.42153</v>
      </c>
      <c r="N1645" s="29">
        <f t="shared" si="14"/>
        <v>27.54849045</v>
      </c>
      <c r="O1645" s="9"/>
      <c r="P1645" s="10">
        <f t="shared" si="15"/>
        <v>29.67815931</v>
      </c>
      <c r="Q1645" s="10"/>
      <c r="R1645" s="31">
        <f t="shared" si="16"/>
        <v>0.01529394925</v>
      </c>
      <c r="S1645" s="7">
        <f t="shared" si="4"/>
        <v>0.976761257</v>
      </c>
      <c r="T1645" s="7">
        <f t="shared" si="13"/>
        <v>36.89209547</v>
      </c>
      <c r="U1645" s="13">
        <f t="shared" si="5"/>
        <v>0.0522068436</v>
      </c>
      <c r="V1645" s="13">
        <f t="shared" si="6"/>
        <v>0.03107944177</v>
      </c>
      <c r="W1645" s="13">
        <f t="shared" si="7"/>
        <v>0.02112740183</v>
      </c>
      <c r="X1645" s="13">
        <f t="shared" si="8"/>
        <v>0.003522060189</v>
      </c>
      <c r="Y1645" s="14"/>
      <c r="Z1645" s="30"/>
      <c r="AA1645" s="30"/>
    </row>
    <row r="1646" ht="12.75" customHeight="1">
      <c r="A1646" s="4">
        <v>2007.06</v>
      </c>
      <c r="B1646" s="5">
        <v>1514.19</v>
      </c>
      <c r="C1646" s="6">
        <v>26.17</v>
      </c>
      <c r="D1646" s="6">
        <f t="shared" si="9"/>
        <v>29.22</v>
      </c>
      <c r="E1646" s="5">
        <v>84.92</v>
      </c>
      <c r="F1646" s="5">
        <v>208.352</v>
      </c>
      <c r="G1646" s="6">
        <f t="shared" si="10"/>
        <v>2007.458333</v>
      </c>
      <c r="H1646" s="7">
        <v>5.1</v>
      </c>
      <c r="I1646" s="6">
        <f t="shared" si="1"/>
        <v>2214.395317</v>
      </c>
      <c r="J1646" s="6">
        <f t="shared" si="2"/>
        <v>38.27176605</v>
      </c>
      <c r="K1646" s="8">
        <f t="shared" si="11"/>
        <v>1059629.404</v>
      </c>
      <c r="L1646" s="6">
        <f t="shared" si="12"/>
        <v>124.1894678</v>
      </c>
      <c r="M1646" s="8">
        <f t="shared" si="3"/>
        <v>59426.9735</v>
      </c>
      <c r="N1646" s="29">
        <f t="shared" si="14"/>
        <v>27.41826274</v>
      </c>
      <c r="O1646" s="9"/>
      <c r="P1646" s="10">
        <f t="shared" si="15"/>
        <v>29.53331815</v>
      </c>
      <c r="Q1646" s="10"/>
      <c r="R1646" s="31">
        <f t="shared" si="16"/>
        <v>0.01203695087</v>
      </c>
      <c r="S1646" s="7">
        <f t="shared" si="4"/>
        <v>1.012056182</v>
      </c>
      <c r="T1646" s="7">
        <f t="shared" si="13"/>
        <v>35.96507013</v>
      </c>
      <c r="U1646" s="13">
        <f t="shared" si="5"/>
        <v>0.05380654707</v>
      </c>
      <c r="V1646" s="13">
        <f t="shared" si="6"/>
        <v>0.03481748424</v>
      </c>
      <c r="W1646" s="13">
        <f t="shared" si="7"/>
        <v>0.01898906283</v>
      </c>
      <c r="X1646" s="13">
        <f t="shared" si="8"/>
        <v>-0.002168898137</v>
      </c>
      <c r="Y1646" s="14"/>
      <c r="Z1646" s="30"/>
      <c r="AA1646" s="30"/>
    </row>
    <row r="1647" ht="12.75" customHeight="1">
      <c r="A1647" s="4">
        <v>2007.07</v>
      </c>
      <c r="B1647" s="33">
        <v>1520.71</v>
      </c>
      <c r="C1647" s="6">
        <f>C1646*2/3+C1649/3</f>
        <v>26.44</v>
      </c>
      <c r="D1647" s="6">
        <f t="shared" si="9"/>
        <v>32.96</v>
      </c>
      <c r="E1647" s="5">
        <f>E1646*2/3+E1649/3</f>
        <v>82.81333333</v>
      </c>
      <c r="F1647" s="5">
        <v>208.299</v>
      </c>
      <c r="G1647" s="6">
        <f t="shared" si="10"/>
        <v>2007.541667</v>
      </c>
      <c r="H1647" s="7">
        <v>5.0</v>
      </c>
      <c r="I1647" s="6">
        <f t="shared" si="1"/>
        <v>2224.496215</v>
      </c>
      <c r="J1647" s="6">
        <f t="shared" si="2"/>
        <v>38.67646028</v>
      </c>
      <c r="K1647" s="8">
        <f t="shared" si="11"/>
        <v>1066005.156</v>
      </c>
      <c r="L1647" s="6">
        <f t="shared" si="12"/>
        <v>121.1394326</v>
      </c>
      <c r="M1647" s="8">
        <f t="shared" si="3"/>
        <v>58051.46301</v>
      </c>
      <c r="N1647" s="29">
        <f t="shared" si="14"/>
        <v>27.41008817</v>
      </c>
      <c r="O1647" s="9"/>
      <c r="P1647" s="10">
        <f t="shared" si="15"/>
        <v>29.52031071</v>
      </c>
      <c r="Q1647" s="10"/>
      <c r="R1647" s="31">
        <f t="shared" si="16"/>
        <v>0.01289372216</v>
      </c>
      <c r="S1647" s="7">
        <f t="shared" si="4"/>
        <v>1.030320026</v>
      </c>
      <c r="T1647" s="7">
        <f t="shared" si="13"/>
        <v>36.40793292</v>
      </c>
      <c r="U1647" s="13">
        <f t="shared" si="5"/>
        <v>0.05428427486</v>
      </c>
      <c r="V1647" s="13">
        <f t="shared" si="6"/>
        <v>0.032618066</v>
      </c>
      <c r="W1647" s="13">
        <f t="shared" si="7"/>
        <v>0.02166620886</v>
      </c>
      <c r="X1647" s="13">
        <f t="shared" si="8"/>
        <v>-0.001820001388</v>
      </c>
      <c r="Y1647" s="14"/>
      <c r="Z1647" s="30"/>
      <c r="AA1647" s="30"/>
    </row>
    <row r="1648" ht="12.75" customHeight="1">
      <c r="A1648" s="4">
        <v>2007.08</v>
      </c>
      <c r="B1648" s="5">
        <v>1454.62</v>
      </c>
      <c r="C1648" s="6">
        <f>C1646/3+C1649*2/3</f>
        <v>26.71</v>
      </c>
      <c r="D1648" s="6">
        <f t="shared" si="9"/>
        <v>-39.38</v>
      </c>
      <c r="E1648" s="5">
        <f>E1646/3+E1649*2/3</f>
        <v>80.70666667</v>
      </c>
      <c r="F1648" s="5">
        <v>207.917</v>
      </c>
      <c r="G1648" s="6">
        <f t="shared" si="10"/>
        <v>2007.625</v>
      </c>
      <c r="H1648" s="7">
        <v>4.67</v>
      </c>
      <c r="I1648" s="6">
        <f t="shared" si="1"/>
        <v>2131.729075</v>
      </c>
      <c r="J1648" s="6">
        <f t="shared" si="2"/>
        <v>39.14320137</v>
      </c>
      <c r="K1648" s="8">
        <f t="shared" si="11"/>
        <v>1023113.192</v>
      </c>
      <c r="L1648" s="6">
        <f t="shared" si="12"/>
        <v>118.2747026</v>
      </c>
      <c r="M1648" s="8">
        <f t="shared" si="3"/>
        <v>56765.37882</v>
      </c>
      <c r="N1648" s="29">
        <f t="shared" si="14"/>
        <v>26.14860719</v>
      </c>
      <c r="O1648" s="9"/>
      <c r="P1648" s="10">
        <f t="shared" si="15"/>
        <v>28.16088434</v>
      </c>
      <c r="Q1648" s="10"/>
      <c r="R1648" s="31">
        <f t="shared" si="16"/>
        <v>0.01757374925</v>
      </c>
      <c r="S1648" s="7">
        <f t="shared" si="4"/>
        <v>1.015862008</v>
      </c>
      <c r="T1648" s="7">
        <f t="shared" si="13"/>
        <v>37.58074179</v>
      </c>
      <c r="U1648" s="13">
        <f t="shared" si="5"/>
        <v>0.05856953482</v>
      </c>
      <c r="V1648" s="13">
        <f t="shared" si="6"/>
        <v>0.03024143015</v>
      </c>
      <c r="W1648" s="13">
        <f t="shared" si="7"/>
        <v>0.02832810467</v>
      </c>
      <c r="X1648" s="13">
        <f t="shared" si="8"/>
        <v>-0.001300090249</v>
      </c>
      <c r="Y1648" s="14"/>
      <c r="Z1648" s="30"/>
      <c r="AA1648" s="30"/>
    </row>
    <row r="1649" ht="12.75" customHeight="1">
      <c r="A1649" s="4">
        <v>2007.09</v>
      </c>
      <c r="B1649" s="5">
        <v>1497.12</v>
      </c>
      <c r="C1649" s="6">
        <v>26.98</v>
      </c>
      <c r="D1649" s="6">
        <f t="shared" si="9"/>
        <v>69.48</v>
      </c>
      <c r="E1649" s="5">
        <v>78.6</v>
      </c>
      <c r="F1649" s="5">
        <v>208.49</v>
      </c>
      <c r="G1649" s="6">
        <f t="shared" si="10"/>
        <v>2007.708333</v>
      </c>
      <c r="H1649" s="7">
        <v>4.52</v>
      </c>
      <c r="I1649" s="6">
        <f t="shared" si="1"/>
        <v>2187.982464</v>
      </c>
      <c r="J1649" s="6">
        <f t="shared" si="2"/>
        <v>39.43021728</v>
      </c>
      <c r="K1649" s="8">
        <f t="shared" si="11"/>
        <v>1051688.766</v>
      </c>
      <c r="L1649" s="6">
        <f t="shared" si="12"/>
        <v>114.8708331</v>
      </c>
      <c r="M1649" s="8">
        <f t="shared" si="3"/>
        <v>55214.50321</v>
      </c>
      <c r="N1649" s="29">
        <f t="shared" si="14"/>
        <v>26.72574305</v>
      </c>
      <c r="O1649" s="9"/>
      <c r="P1649" s="10">
        <f t="shared" si="15"/>
        <v>28.78159698</v>
      </c>
      <c r="Q1649" s="10"/>
      <c r="R1649" s="31">
        <f t="shared" si="16"/>
        <v>0.01827536345</v>
      </c>
      <c r="S1649" s="7">
        <f t="shared" si="4"/>
        <v>1.002969012</v>
      </c>
      <c r="T1649" s="7">
        <f t="shared" si="13"/>
        <v>38.07192511</v>
      </c>
      <c r="U1649" s="13">
        <f t="shared" si="5"/>
        <v>0.05683278915</v>
      </c>
      <c r="V1649" s="13">
        <f t="shared" si="6"/>
        <v>0.02864186537</v>
      </c>
      <c r="W1649" s="13">
        <f t="shared" si="7"/>
        <v>0.02819092377</v>
      </c>
      <c r="X1649" s="13">
        <f t="shared" si="8"/>
        <v>-0.00153302198</v>
      </c>
      <c r="Y1649" s="14"/>
      <c r="Z1649" s="30"/>
      <c r="AA1649" s="30"/>
    </row>
    <row r="1650" ht="12.75" customHeight="1">
      <c r="A1650" s="4">
        <v>2007.1</v>
      </c>
      <c r="B1650" s="5">
        <v>1539.66</v>
      </c>
      <c r="C1650" s="6">
        <f>C1649*2/3+C1652/3</f>
        <v>27.23</v>
      </c>
      <c r="D1650" s="6">
        <f t="shared" si="9"/>
        <v>69.77</v>
      </c>
      <c r="E1650" s="5">
        <f>E1649*2/3+E1652/3</f>
        <v>74.46</v>
      </c>
      <c r="F1650" s="5">
        <v>208.936</v>
      </c>
      <c r="G1650" s="6">
        <f t="shared" si="10"/>
        <v>2007.791667</v>
      </c>
      <c r="H1650" s="7">
        <v>4.53</v>
      </c>
      <c r="I1650" s="6">
        <f t="shared" si="1"/>
        <v>2245.349782</v>
      </c>
      <c r="J1650" s="6">
        <f t="shared" si="2"/>
        <v>39.71063388</v>
      </c>
      <c r="K1650" s="8">
        <f t="shared" si="11"/>
        <v>1080853.914</v>
      </c>
      <c r="L1650" s="6">
        <f t="shared" si="12"/>
        <v>108.588094</v>
      </c>
      <c r="M1650" s="8">
        <f t="shared" si="3"/>
        <v>52271.52908</v>
      </c>
      <c r="N1650" s="29">
        <f t="shared" si="14"/>
        <v>27.32064813</v>
      </c>
      <c r="O1650" s="9"/>
      <c r="P1650" s="10">
        <f t="shared" si="15"/>
        <v>29.42154763</v>
      </c>
      <c r="Q1650" s="10"/>
      <c r="R1650" s="31">
        <f t="shared" si="16"/>
        <v>0.01732557871</v>
      </c>
      <c r="S1650" s="7">
        <f t="shared" si="4"/>
        <v>1.034623809</v>
      </c>
      <c r="T1650" s="7">
        <f t="shared" si="13"/>
        <v>38.10345054</v>
      </c>
      <c r="U1650" s="13">
        <f t="shared" si="5"/>
        <v>0.05686101037</v>
      </c>
      <c r="V1650" s="13">
        <f t="shared" si="6"/>
        <v>0.02734938369</v>
      </c>
      <c r="W1650" s="13">
        <f t="shared" si="7"/>
        <v>0.02951162668</v>
      </c>
      <c r="X1650" s="13">
        <f t="shared" si="8"/>
        <v>-0.003114285926</v>
      </c>
      <c r="Y1650" s="14"/>
      <c r="Z1650" s="30"/>
      <c r="AA1650" s="30"/>
    </row>
    <row r="1651" ht="12.75" customHeight="1">
      <c r="A1651" s="4">
        <v>2007.11</v>
      </c>
      <c r="B1651" s="5">
        <v>1463.39</v>
      </c>
      <c r="C1651" s="6">
        <f>C1649/3+C1652*2/3</f>
        <v>27.48</v>
      </c>
      <c r="D1651" s="6">
        <f t="shared" si="9"/>
        <v>-48.79</v>
      </c>
      <c r="E1651" s="5">
        <f>E1649/3+E1652*2/3</f>
        <v>70.32</v>
      </c>
      <c r="F1651" s="5">
        <v>210.177</v>
      </c>
      <c r="G1651" s="6">
        <f t="shared" si="10"/>
        <v>2007.875</v>
      </c>
      <c r="H1651" s="7">
        <v>4.15</v>
      </c>
      <c r="I1651" s="6">
        <f t="shared" si="1"/>
        <v>2121.521066</v>
      </c>
      <c r="J1651" s="6">
        <f t="shared" si="2"/>
        <v>39.83859319</v>
      </c>
      <c r="K1651" s="8">
        <f t="shared" si="11"/>
        <v>1022844.046</v>
      </c>
      <c r="L1651" s="6">
        <f t="shared" si="12"/>
        <v>101.9450463</v>
      </c>
      <c r="M1651" s="8">
        <f t="shared" si="3"/>
        <v>49150.52949</v>
      </c>
      <c r="N1651" s="29">
        <f t="shared" si="14"/>
        <v>25.72905358</v>
      </c>
      <c r="O1651" s="9"/>
      <c r="P1651" s="10">
        <f t="shared" si="15"/>
        <v>27.71103914</v>
      </c>
      <c r="Q1651" s="10"/>
      <c r="R1651" s="31">
        <f t="shared" si="16"/>
        <v>0.02406114016</v>
      </c>
      <c r="S1651" s="7">
        <f t="shared" si="4"/>
        <v>1.00752683</v>
      </c>
      <c r="T1651" s="7">
        <f t="shared" si="13"/>
        <v>39.18996372</v>
      </c>
      <c r="U1651" s="13">
        <f t="shared" si="5"/>
        <v>0.06438278638</v>
      </c>
      <c r="V1651" s="13">
        <f t="shared" si="6"/>
        <v>0.02475411742</v>
      </c>
      <c r="W1651" s="13">
        <f t="shared" si="7"/>
        <v>0.03962866896</v>
      </c>
      <c r="X1651" s="13">
        <f t="shared" si="8"/>
        <v>-0.0009946908611</v>
      </c>
      <c r="Y1651" s="14"/>
      <c r="Z1651" s="30"/>
      <c r="AA1651" s="30"/>
    </row>
    <row r="1652" ht="12.75" customHeight="1">
      <c r="A1652" s="4">
        <v>2007.12</v>
      </c>
      <c r="B1652" s="5">
        <v>1479.22</v>
      </c>
      <c r="C1652" s="6">
        <v>27.73</v>
      </c>
      <c r="D1652" s="6">
        <f t="shared" si="9"/>
        <v>43.56</v>
      </c>
      <c r="E1652" s="5">
        <v>66.18</v>
      </c>
      <c r="F1652" s="5">
        <v>210.036</v>
      </c>
      <c r="G1652" s="6">
        <f t="shared" si="10"/>
        <v>2007.958333</v>
      </c>
      <c r="H1652" s="7">
        <v>4.1</v>
      </c>
      <c r="I1652" s="6">
        <f t="shared" si="1"/>
        <v>2145.909911</v>
      </c>
      <c r="J1652" s="6">
        <f t="shared" si="2"/>
        <v>40.22801329</v>
      </c>
      <c r="K1652" s="8">
        <f t="shared" si="11"/>
        <v>1036218.837</v>
      </c>
      <c r="L1652" s="6">
        <f t="shared" si="12"/>
        <v>96.00757013</v>
      </c>
      <c r="M1652" s="8">
        <f t="shared" si="3"/>
        <v>46360.21866</v>
      </c>
      <c r="N1652" s="29">
        <f t="shared" si="14"/>
        <v>25.95551011</v>
      </c>
      <c r="O1652" s="9"/>
      <c r="P1652" s="10">
        <f t="shared" si="15"/>
        <v>27.95998155</v>
      </c>
      <c r="Q1652" s="10"/>
      <c r="R1652" s="31">
        <f t="shared" si="16"/>
        <v>0.02428036231</v>
      </c>
      <c r="S1652" s="7">
        <f t="shared" si="4"/>
        <v>1.033205935</v>
      </c>
      <c r="T1652" s="7">
        <f t="shared" si="13"/>
        <v>39.5114467</v>
      </c>
      <c r="U1652" s="13">
        <f t="shared" si="5"/>
        <v>0.06609052563</v>
      </c>
      <c r="V1652" s="13">
        <f t="shared" si="6"/>
        <v>0.02372629839</v>
      </c>
      <c r="W1652" s="13">
        <f t="shared" si="7"/>
        <v>0.04236422723</v>
      </c>
      <c r="X1652" s="13">
        <f t="shared" si="8"/>
        <v>-0.004638838761</v>
      </c>
      <c r="Y1652" s="14"/>
      <c r="Z1652" s="30"/>
      <c r="AA1652" s="30"/>
    </row>
    <row r="1653" ht="12.75" customHeight="1">
      <c r="A1653" s="4">
        <v>2008.01</v>
      </c>
      <c r="B1653" s="5">
        <v>1378.76</v>
      </c>
      <c r="C1653" s="6">
        <f>C1652*2/3+C1655/3</f>
        <v>27.92</v>
      </c>
      <c r="D1653" s="6">
        <f t="shared" si="9"/>
        <v>-72.54</v>
      </c>
      <c r="E1653" s="5">
        <f>E1652*2/3+E1655/3</f>
        <v>64.25</v>
      </c>
      <c r="F1653" s="5">
        <v>211.08</v>
      </c>
      <c r="G1653" s="6">
        <f t="shared" si="10"/>
        <v>2008.041667</v>
      </c>
      <c r="H1653" s="7">
        <v>3.74</v>
      </c>
      <c r="I1653" s="6">
        <f t="shared" si="1"/>
        <v>1990.279382</v>
      </c>
      <c r="J1653" s="6">
        <f t="shared" si="2"/>
        <v>40.30331628</v>
      </c>
      <c r="K1653" s="8">
        <f t="shared" si="11"/>
        <v>962689.6411</v>
      </c>
      <c r="L1653" s="6">
        <f t="shared" si="12"/>
        <v>92.74670741</v>
      </c>
      <c r="M1653" s="8">
        <f t="shared" si="3"/>
        <v>44861.18646</v>
      </c>
      <c r="N1653" s="29">
        <f t="shared" si="14"/>
        <v>24.02231776</v>
      </c>
      <c r="O1653" s="9"/>
      <c r="P1653" s="10">
        <f t="shared" si="15"/>
        <v>25.88670594</v>
      </c>
      <c r="Q1653" s="10"/>
      <c r="R1653" s="31">
        <f t="shared" si="16"/>
        <v>0.03129920745</v>
      </c>
      <c r="S1653" s="7">
        <f t="shared" si="4"/>
        <v>1.003116667</v>
      </c>
      <c r="T1653" s="7">
        <f t="shared" si="13"/>
        <v>40.62154871</v>
      </c>
      <c r="U1653" s="13">
        <f t="shared" si="5"/>
        <v>0.07849189404</v>
      </c>
      <c r="V1653" s="13">
        <f t="shared" si="6"/>
        <v>0.01892902783</v>
      </c>
      <c r="W1653" s="13">
        <f t="shared" si="7"/>
        <v>0.05956286621</v>
      </c>
      <c r="X1653" s="13">
        <f t="shared" si="8"/>
        <v>-0.002532686227</v>
      </c>
      <c r="Y1653" s="14"/>
      <c r="Z1653" s="30"/>
      <c r="AA1653" s="30"/>
    </row>
    <row r="1654" ht="12.75" customHeight="1">
      <c r="A1654" s="4">
        <v>2008.02</v>
      </c>
      <c r="B1654" s="5">
        <v>1354.87</v>
      </c>
      <c r="C1654" s="6">
        <f>C1652/3+C1655*2/3</f>
        <v>28.11</v>
      </c>
      <c r="D1654" s="6">
        <f t="shared" si="9"/>
        <v>4.22</v>
      </c>
      <c r="E1654" s="5">
        <f>E1652/3+E1655*2/3</f>
        <v>62.32</v>
      </c>
      <c r="F1654" s="5">
        <v>211.693</v>
      </c>
      <c r="G1654" s="6">
        <f t="shared" si="10"/>
        <v>2008.125</v>
      </c>
      <c r="H1654" s="7">
        <v>3.74</v>
      </c>
      <c r="I1654" s="6">
        <f t="shared" si="1"/>
        <v>1950.130089</v>
      </c>
      <c r="J1654" s="6">
        <f t="shared" si="2"/>
        <v>40.46008607</v>
      </c>
      <c r="K1654" s="8">
        <f t="shared" si="11"/>
        <v>944900.4638</v>
      </c>
      <c r="L1654" s="6">
        <f t="shared" si="12"/>
        <v>89.70019793</v>
      </c>
      <c r="M1654" s="8">
        <f t="shared" si="3"/>
        <v>43462.61774</v>
      </c>
      <c r="N1654" s="29">
        <f t="shared" si="14"/>
        <v>23.4952634</v>
      </c>
      <c r="O1654" s="9"/>
      <c r="P1654" s="10">
        <f t="shared" si="15"/>
        <v>25.32946943</v>
      </c>
      <c r="Q1654" s="10"/>
      <c r="R1654" s="31">
        <f t="shared" si="16"/>
        <v>0.03234037498</v>
      </c>
      <c r="S1654" s="7">
        <f t="shared" si="4"/>
        <v>1.022355103</v>
      </c>
      <c r="T1654" s="7">
        <f t="shared" si="13"/>
        <v>40.630158</v>
      </c>
      <c r="U1654" s="13">
        <f t="shared" si="5"/>
        <v>0.07685881821</v>
      </c>
      <c r="V1654" s="13">
        <f t="shared" si="6"/>
        <v>0.01618330429</v>
      </c>
      <c r="W1654" s="13">
        <f t="shared" si="7"/>
        <v>0.06067551392</v>
      </c>
      <c r="X1654" s="13">
        <f t="shared" si="8"/>
        <v>-0.001799102645</v>
      </c>
      <c r="Y1654" s="14"/>
      <c r="Z1654" s="30"/>
      <c r="AA1654" s="30"/>
    </row>
    <row r="1655" ht="12.75" customHeight="1">
      <c r="A1655" s="4">
        <v>2008.03</v>
      </c>
      <c r="B1655" s="5">
        <v>1316.94</v>
      </c>
      <c r="C1655" s="6">
        <v>28.3</v>
      </c>
      <c r="D1655" s="6">
        <f t="shared" si="9"/>
        <v>-9.63</v>
      </c>
      <c r="E1655" s="5">
        <v>60.39</v>
      </c>
      <c r="F1655" s="5">
        <v>213.528</v>
      </c>
      <c r="G1655" s="6">
        <f t="shared" si="10"/>
        <v>2008.208333</v>
      </c>
      <c r="H1655" s="7">
        <v>3.51</v>
      </c>
      <c r="I1655" s="6">
        <f t="shared" si="1"/>
        <v>1879.245897</v>
      </c>
      <c r="J1655" s="6">
        <f t="shared" si="2"/>
        <v>40.38350942</v>
      </c>
      <c r="K1655" s="8">
        <f t="shared" si="11"/>
        <v>912185.3953</v>
      </c>
      <c r="L1655" s="6">
        <f t="shared" si="12"/>
        <v>86.17526975</v>
      </c>
      <c r="M1655" s="8">
        <f t="shared" si="3"/>
        <v>41829.45011</v>
      </c>
      <c r="N1655" s="29">
        <f t="shared" si="14"/>
        <v>22.60681084</v>
      </c>
      <c r="O1655" s="9"/>
      <c r="P1655" s="10">
        <f t="shared" si="15"/>
        <v>24.3840518</v>
      </c>
      <c r="Q1655" s="10"/>
      <c r="R1655" s="31">
        <f t="shared" si="16"/>
        <v>0.03700968169</v>
      </c>
      <c r="S1655" s="7">
        <f t="shared" si="4"/>
        <v>0.988818267</v>
      </c>
      <c r="T1655" s="7">
        <f t="shared" si="13"/>
        <v>41.18147953</v>
      </c>
      <c r="U1655" s="13">
        <f t="shared" si="5"/>
        <v>0.08048685747</v>
      </c>
      <c r="V1655" s="13">
        <f t="shared" si="6"/>
        <v>0.0150016683</v>
      </c>
      <c r="W1655" s="13">
        <f t="shared" si="7"/>
        <v>0.06548518916</v>
      </c>
      <c r="X1655" s="13">
        <f t="shared" si="8"/>
        <v>0.001103100723</v>
      </c>
      <c r="Y1655" s="14"/>
      <c r="Z1655" s="30"/>
      <c r="AA1655" s="30"/>
    </row>
    <row r="1656" ht="12.75" customHeight="1">
      <c r="A1656" s="4">
        <v>2008.04</v>
      </c>
      <c r="B1656" s="5">
        <v>1370.47</v>
      </c>
      <c r="C1656" s="6">
        <f>C1655*2/3+C1658/3</f>
        <v>28.43666667</v>
      </c>
      <c r="D1656" s="6">
        <f t="shared" si="9"/>
        <v>81.96666667</v>
      </c>
      <c r="E1656" s="5">
        <f>E1655*2/3+E1658/3</f>
        <v>57.38333333</v>
      </c>
      <c r="F1656" s="5">
        <v>214.823</v>
      </c>
      <c r="G1656" s="6">
        <f t="shared" si="10"/>
        <v>2008.291667</v>
      </c>
      <c r="H1656" s="7">
        <v>3.68</v>
      </c>
      <c r="I1656" s="6">
        <f t="shared" si="1"/>
        <v>1943.843113</v>
      </c>
      <c r="J1656" s="6">
        <f t="shared" si="2"/>
        <v>40.33391366</v>
      </c>
      <c r="K1656" s="8">
        <f t="shared" si="11"/>
        <v>945172.37</v>
      </c>
      <c r="L1656" s="6">
        <f t="shared" si="12"/>
        <v>81.39119958</v>
      </c>
      <c r="M1656" s="8">
        <f t="shared" si="3"/>
        <v>39575.57711</v>
      </c>
      <c r="N1656" s="29">
        <f t="shared" si="14"/>
        <v>23.35604064</v>
      </c>
      <c r="O1656" s="9"/>
      <c r="P1656" s="10">
        <f t="shared" si="15"/>
        <v>25.20409244</v>
      </c>
      <c r="Q1656" s="10"/>
      <c r="R1656" s="31">
        <f t="shared" si="16"/>
        <v>0.03432235534</v>
      </c>
      <c r="S1656" s="7">
        <f t="shared" si="4"/>
        <v>0.9866250179</v>
      </c>
      <c r="T1656" s="7">
        <f t="shared" si="13"/>
        <v>40.47552414</v>
      </c>
      <c r="U1656" s="13">
        <f t="shared" si="5"/>
        <v>0.07442503751</v>
      </c>
      <c r="V1656" s="13">
        <f t="shared" si="6"/>
        <v>0.01633261636</v>
      </c>
      <c r="W1656" s="13">
        <f t="shared" si="7"/>
        <v>0.05809242115</v>
      </c>
      <c r="X1656" s="13">
        <f t="shared" si="8"/>
        <v>0.0006743780502</v>
      </c>
      <c r="Y1656" s="14"/>
      <c r="Z1656" s="30"/>
      <c r="AA1656" s="30"/>
    </row>
    <row r="1657" ht="12.75" customHeight="1">
      <c r="A1657" s="4">
        <v>2008.05</v>
      </c>
      <c r="B1657" s="5">
        <v>1403.22</v>
      </c>
      <c r="C1657" s="6">
        <f>C1655/3+C1658*2/3</f>
        <v>28.57333333</v>
      </c>
      <c r="D1657" s="6">
        <f t="shared" si="9"/>
        <v>61.32333333</v>
      </c>
      <c r="E1657" s="5">
        <f>E1655/3+E1658*2/3</f>
        <v>54.37666667</v>
      </c>
      <c r="F1657" s="5">
        <v>216.632</v>
      </c>
      <c r="G1657" s="6">
        <f t="shared" si="10"/>
        <v>2008.375</v>
      </c>
      <c r="H1657" s="7">
        <v>3.88</v>
      </c>
      <c r="I1657" s="6">
        <f t="shared" si="1"/>
        <v>1973.674868</v>
      </c>
      <c r="J1657" s="6">
        <f t="shared" si="2"/>
        <v>40.18932875</v>
      </c>
      <c r="K1657" s="8">
        <f t="shared" si="11"/>
        <v>961306.2018</v>
      </c>
      <c r="L1657" s="6">
        <f t="shared" si="12"/>
        <v>76.48256183</v>
      </c>
      <c r="M1657" s="8">
        <f t="shared" si="3"/>
        <v>37251.91125</v>
      </c>
      <c r="N1657" s="29">
        <f t="shared" si="14"/>
        <v>23.69643212</v>
      </c>
      <c r="O1657" s="9"/>
      <c r="P1657" s="10">
        <f t="shared" si="15"/>
        <v>25.58364788</v>
      </c>
      <c r="Q1657" s="10"/>
      <c r="R1657" s="31">
        <f t="shared" si="16"/>
        <v>0.03238017878</v>
      </c>
      <c r="S1657" s="7">
        <f t="shared" si="4"/>
        <v>0.9853319465</v>
      </c>
      <c r="T1657" s="7">
        <f t="shared" si="13"/>
        <v>39.60069182</v>
      </c>
      <c r="U1657" s="13">
        <f t="shared" si="5"/>
        <v>0.07424889896</v>
      </c>
      <c r="V1657" s="13">
        <f t="shared" si="6"/>
        <v>0.01744884126</v>
      </c>
      <c r="W1657" s="13">
        <f t="shared" si="7"/>
        <v>0.05680005771</v>
      </c>
      <c r="X1657" s="13">
        <f t="shared" si="8"/>
        <v>0.002292918014</v>
      </c>
      <c r="Y1657" s="14"/>
      <c r="Z1657" s="30"/>
      <c r="AA1657" s="30"/>
    </row>
    <row r="1658" ht="12.75" customHeight="1">
      <c r="A1658" s="4">
        <v>2008.06</v>
      </c>
      <c r="B1658" s="5">
        <v>1341.25</v>
      </c>
      <c r="C1658" s="6">
        <v>28.71</v>
      </c>
      <c r="D1658" s="6">
        <f t="shared" si="9"/>
        <v>-33.26</v>
      </c>
      <c r="E1658" s="5">
        <v>51.37</v>
      </c>
      <c r="F1658" s="5">
        <v>218.815</v>
      </c>
      <c r="G1658" s="6">
        <f t="shared" si="10"/>
        <v>2008.458333</v>
      </c>
      <c r="H1658" s="7">
        <v>4.1</v>
      </c>
      <c r="I1658" s="6">
        <f t="shared" si="1"/>
        <v>1867.691315</v>
      </c>
      <c r="J1658" s="6">
        <f t="shared" si="2"/>
        <v>39.97868976</v>
      </c>
      <c r="K1658" s="8">
        <f t="shared" si="11"/>
        <v>911308.0983</v>
      </c>
      <c r="L1658" s="6">
        <f t="shared" si="12"/>
        <v>71.53275141</v>
      </c>
      <c r="M1658" s="8">
        <f t="shared" si="3"/>
        <v>34903.1851</v>
      </c>
      <c r="N1658" s="29">
        <f t="shared" si="14"/>
        <v>22.4168128</v>
      </c>
      <c r="O1658" s="9"/>
      <c r="P1658" s="10">
        <f t="shared" si="15"/>
        <v>24.21673552</v>
      </c>
      <c r="Q1658" s="10"/>
      <c r="R1658" s="31">
        <f t="shared" si="16"/>
        <v>0.03349488626</v>
      </c>
      <c r="S1658" s="7">
        <f t="shared" si="4"/>
        <v>1.010770696</v>
      </c>
      <c r="T1658" s="7">
        <f t="shared" si="13"/>
        <v>38.63054685</v>
      </c>
      <c r="U1658" s="13">
        <f t="shared" si="5"/>
        <v>0.08209135222</v>
      </c>
      <c r="V1658" s="13">
        <f t="shared" si="6"/>
        <v>0.02064221026</v>
      </c>
      <c r="W1658" s="13">
        <f t="shared" si="7"/>
        <v>0.06144914196</v>
      </c>
      <c r="X1658" s="13">
        <f t="shared" si="8"/>
        <v>-0.0006571872257</v>
      </c>
      <c r="Y1658" s="14"/>
      <c r="Z1658" s="30"/>
      <c r="AA1658" s="30"/>
    </row>
    <row r="1659" ht="12.75" customHeight="1">
      <c r="A1659" s="4">
        <v>2008.07</v>
      </c>
      <c r="B1659" s="5">
        <v>1257.33</v>
      </c>
      <c r="C1659" s="6">
        <f>C1658*2/3+C1661/3</f>
        <v>28.75666667</v>
      </c>
      <c r="D1659" s="6">
        <f t="shared" si="9"/>
        <v>-55.16333333</v>
      </c>
      <c r="E1659" s="5">
        <f>E1658*2/3+E1661/3</f>
        <v>49.56333333</v>
      </c>
      <c r="F1659" s="5">
        <v>219.964</v>
      </c>
      <c r="G1659" s="6">
        <f t="shared" si="10"/>
        <v>2008.541667</v>
      </c>
      <c r="H1659" s="7">
        <v>4.01</v>
      </c>
      <c r="I1659" s="6">
        <f t="shared" si="1"/>
        <v>1741.687053</v>
      </c>
      <c r="J1659" s="6">
        <f t="shared" si="2"/>
        <v>39.83450171</v>
      </c>
      <c r="K1659" s="8">
        <f t="shared" si="11"/>
        <v>851446.1835</v>
      </c>
      <c r="L1659" s="6">
        <f t="shared" si="12"/>
        <v>68.65645136</v>
      </c>
      <c r="M1659" s="8">
        <f t="shared" si="3"/>
        <v>33563.5919</v>
      </c>
      <c r="N1659" s="29">
        <f t="shared" si="14"/>
        <v>20.90720646</v>
      </c>
      <c r="O1659" s="9"/>
      <c r="P1659" s="10">
        <f t="shared" si="15"/>
        <v>22.60317739</v>
      </c>
      <c r="Q1659" s="10"/>
      <c r="R1659" s="31">
        <f t="shared" si="16"/>
        <v>0.03802908246</v>
      </c>
      <c r="S1659" s="7">
        <f t="shared" si="4"/>
        <v>1.013202052</v>
      </c>
      <c r="T1659" s="7">
        <f t="shared" si="13"/>
        <v>38.84266149</v>
      </c>
      <c r="U1659" s="13">
        <f t="shared" si="5"/>
        <v>0.09117276894</v>
      </c>
      <c r="V1659" s="13">
        <f t="shared" si="6"/>
        <v>0.02049889959</v>
      </c>
      <c r="W1659" s="13">
        <f t="shared" si="7"/>
        <v>0.07067386935</v>
      </c>
      <c r="X1659" s="13">
        <f t="shared" si="8"/>
        <v>-0.001070449328</v>
      </c>
      <c r="Y1659" s="14"/>
      <c r="Z1659" s="30"/>
      <c r="AA1659" s="30"/>
    </row>
    <row r="1660" ht="12.75" customHeight="1">
      <c r="A1660" s="4">
        <v>2008.08</v>
      </c>
      <c r="B1660" s="5">
        <v>1281.47</v>
      </c>
      <c r="C1660" s="6">
        <f>C1658/3+C1661*2/3</f>
        <v>28.80333333</v>
      </c>
      <c r="D1660" s="6">
        <f t="shared" si="9"/>
        <v>52.94333333</v>
      </c>
      <c r="E1660" s="5">
        <f>E1658/3+E1661*2/3</f>
        <v>47.75666667</v>
      </c>
      <c r="F1660" s="5">
        <v>219.086</v>
      </c>
      <c r="G1660" s="6">
        <f t="shared" si="10"/>
        <v>2008.625</v>
      </c>
      <c r="H1660" s="7">
        <v>3.89</v>
      </c>
      <c r="I1660" s="6">
        <f t="shared" si="1"/>
        <v>1782.240349</v>
      </c>
      <c r="J1660" s="6">
        <f t="shared" si="2"/>
        <v>40.05904378</v>
      </c>
      <c r="K1660" s="8">
        <f t="shared" si="11"/>
        <v>872903.1333</v>
      </c>
      <c r="L1660" s="6">
        <f t="shared" si="12"/>
        <v>66.41892377</v>
      </c>
      <c r="M1660" s="8">
        <f t="shared" si="3"/>
        <v>32530.56566</v>
      </c>
      <c r="N1660" s="29">
        <f t="shared" si="14"/>
        <v>21.40161736</v>
      </c>
      <c r="O1660" s="9"/>
      <c r="P1660" s="10">
        <f t="shared" si="15"/>
        <v>23.15512661</v>
      </c>
      <c r="Q1660" s="10"/>
      <c r="R1660" s="31">
        <f t="shared" si="16"/>
        <v>0.03758600802</v>
      </c>
      <c r="S1660" s="7">
        <f t="shared" si="4"/>
        <v>1.01983005</v>
      </c>
      <c r="T1660" s="7">
        <f t="shared" si="13"/>
        <v>39.51318366</v>
      </c>
      <c r="U1660" s="13">
        <f t="shared" si="5"/>
        <v>0.0910398683</v>
      </c>
      <c r="V1660" s="13">
        <f t="shared" si="6"/>
        <v>0.01894227964</v>
      </c>
      <c r="W1660" s="13">
        <f t="shared" si="7"/>
        <v>0.07209758866</v>
      </c>
      <c r="X1660" s="13">
        <f t="shared" si="8"/>
        <v>-0.002664207037</v>
      </c>
      <c r="Y1660" s="14"/>
      <c r="Z1660" s="30"/>
      <c r="AA1660" s="30"/>
    </row>
    <row r="1661" ht="12.75" customHeight="1">
      <c r="A1661" s="4">
        <v>2008.09</v>
      </c>
      <c r="B1661" s="5">
        <v>1216.95</v>
      </c>
      <c r="C1661" s="6">
        <v>28.85</v>
      </c>
      <c r="D1661" s="6">
        <f t="shared" si="9"/>
        <v>-35.67</v>
      </c>
      <c r="E1661" s="5">
        <f>45.95</f>
        <v>45.95</v>
      </c>
      <c r="F1661" s="5">
        <v>218.783</v>
      </c>
      <c r="G1661" s="6">
        <f t="shared" si="10"/>
        <v>2008.708333</v>
      </c>
      <c r="H1661" s="7">
        <v>3.69</v>
      </c>
      <c r="I1661" s="6">
        <f t="shared" si="1"/>
        <v>1694.85136</v>
      </c>
      <c r="J1661" s="6">
        <f t="shared" si="2"/>
        <v>40.17951578</v>
      </c>
      <c r="K1661" s="8">
        <f t="shared" si="11"/>
        <v>831741.8012</v>
      </c>
      <c r="L1661" s="6">
        <f t="shared" si="12"/>
        <v>63.99475736</v>
      </c>
      <c r="M1661" s="8">
        <f t="shared" si="3"/>
        <v>31405.18162</v>
      </c>
      <c r="N1661" s="29">
        <f t="shared" si="14"/>
        <v>20.36273395</v>
      </c>
      <c r="O1661" s="9"/>
      <c r="P1661" s="10">
        <f t="shared" si="15"/>
        <v>22.05037387</v>
      </c>
      <c r="Q1661" s="10"/>
      <c r="R1661" s="31">
        <f t="shared" si="16"/>
        <v>0.04170144061</v>
      </c>
      <c r="S1661" s="7">
        <f t="shared" si="4"/>
        <v>0.9931777009</v>
      </c>
      <c r="T1661" s="7">
        <f t="shared" si="13"/>
        <v>40.35254038</v>
      </c>
      <c r="U1661" s="13">
        <f t="shared" si="5"/>
        <v>0.09802427792</v>
      </c>
      <c r="V1661" s="13">
        <f t="shared" si="6"/>
        <v>0.01596897627</v>
      </c>
      <c r="W1661" s="13">
        <f t="shared" si="7"/>
        <v>0.08205530165</v>
      </c>
      <c r="X1661" s="13">
        <f t="shared" si="8"/>
        <v>-0.0003468323692</v>
      </c>
      <c r="Y1661" s="14"/>
      <c r="Z1661" s="30"/>
      <c r="AA1661" s="30"/>
    </row>
    <row r="1662" ht="12.75" customHeight="1">
      <c r="A1662" s="4">
        <v>2008.1</v>
      </c>
      <c r="B1662" s="5">
        <v>968.8</v>
      </c>
      <c r="C1662" s="6">
        <f>C1661*2/3+C1664/3</f>
        <v>28.69666667</v>
      </c>
      <c r="D1662" s="6">
        <f t="shared" si="9"/>
        <v>-219.4533333</v>
      </c>
      <c r="E1662" s="5">
        <f>E1661*2/3+E1664/3</f>
        <v>35.59333333</v>
      </c>
      <c r="F1662" s="5">
        <v>216.573</v>
      </c>
      <c r="G1662" s="6">
        <f t="shared" si="10"/>
        <v>2008.791667</v>
      </c>
      <c r="H1662" s="7">
        <v>3.81</v>
      </c>
      <c r="I1662" s="6">
        <f t="shared" si="1"/>
        <v>1363.020136</v>
      </c>
      <c r="J1662" s="6">
        <f t="shared" si="2"/>
        <v>40.37379698</v>
      </c>
      <c r="K1662" s="8">
        <f t="shared" si="11"/>
        <v>670548.0089</v>
      </c>
      <c r="L1662" s="6">
        <f t="shared" si="12"/>
        <v>50.07682706</v>
      </c>
      <c r="M1662" s="8">
        <f t="shared" si="3"/>
        <v>24635.67176</v>
      </c>
      <c r="N1662" s="29">
        <f t="shared" si="14"/>
        <v>16.38735655</v>
      </c>
      <c r="O1662" s="9"/>
      <c r="P1662" s="10">
        <f t="shared" si="15"/>
        <v>17.77010791</v>
      </c>
      <c r="Q1662" s="10"/>
      <c r="R1662" s="31">
        <f t="shared" si="16"/>
        <v>0.05111897774</v>
      </c>
      <c r="S1662" s="7">
        <f t="shared" si="4"/>
        <v>1.026573706</v>
      </c>
      <c r="T1662" s="7">
        <f t="shared" si="13"/>
        <v>40.48620796</v>
      </c>
      <c r="U1662" s="13">
        <f t="shared" si="5"/>
        <v>0.1173446207</v>
      </c>
      <c r="V1662" s="13">
        <f t="shared" si="6"/>
        <v>0.01440692436</v>
      </c>
      <c r="W1662" s="13">
        <f t="shared" si="7"/>
        <v>0.1029376963</v>
      </c>
      <c r="X1662" s="13">
        <f t="shared" si="8"/>
        <v>-0.002103703048</v>
      </c>
      <c r="Y1662" s="14"/>
      <c r="Z1662" s="30"/>
      <c r="AA1662" s="30"/>
    </row>
    <row r="1663" ht="12.75" customHeight="1">
      <c r="A1663" s="4">
        <v>2008.11</v>
      </c>
      <c r="B1663" s="5">
        <v>883.04</v>
      </c>
      <c r="C1663" s="6">
        <f>C1661/3+C1664*2/3</f>
        <v>28.54333333</v>
      </c>
      <c r="D1663" s="6">
        <f t="shared" si="9"/>
        <v>-57.21666667</v>
      </c>
      <c r="E1663" s="5">
        <f>E1661/3+E1664*2/3</f>
        <v>25.23666667</v>
      </c>
      <c r="F1663" s="5">
        <v>212.425</v>
      </c>
      <c r="G1663" s="6">
        <f t="shared" si="10"/>
        <v>2008.875</v>
      </c>
      <c r="H1663" s="7">
        <v>3.53</v>
      </c>
      <c r="I1663" s="6">
        <f t="shared" si="1"/>
        <v>1266.622516</v>
      </c>
      <c r="J1663" s="6">
        <f t="shared" si="2"/>
        <v>40.94223216</v>
      </c>
      <c r="K1663" s="8">
        <f t="shared" si="11"/>
        <v>624802.9611</v>
      </c>
      <c r="L1663" s="6">
        <f t="shared" si="12"/>
        <v>36.19918716</v>
      </c>
      <c r="M1663" s="8">
        <f t="shared" si="3"/>
        <v>17856.4324</v>
      </c>
      <c r="N1663" s="29">
        <f t="shared" si="14"/>
        <v>15.25965941</v>
      </c>
      <c r="O1663" s="9"/>
      <c r="P1663" s="10">
        <f t="shared" si="15"/>
        <v>16.57573851</v>
      </c>
      <c r="Q1663" s="10"/>
      <c r="R1663" s="31">
        <f t="shared" si="16"/>
        <v>0.05644210977</v>
      </c>
      <c r="S1663" s="7">
        <f t="shared" si="4"/>
        <v>1.100717488</v>
      </c>
      <c r="T1663" s="7">
        <f t="shared" si="13"/>
        <v>42.37365471</v>
      </c>
      <c r="U1663" s="13">
        <f t="shared" si="5"/>
        <v>0.1232877349</v>
      </c>
      <c r="V1663" s="13">
        <f t="shared" si="6"/>
        <v>0.01065621733</v>
      </c>
      <c r="W1663" s="13">
        <f t="shared" si="7"/>
        <v>0.1126315176</v>
      </c>
      <c r="X1663" s="13">
        <f t="shared" si="8"/>
        <v>-0.00684524225</v>
      </c>
      <c r="Y1663" s="14"/>
      <c r="Z1663" s="30"/>
      <c r="AA1663" s="30"/>
    </row>
    <row r="1664" ht="12.75" customHeight="1">
      <c r="A1664" s="4">
        <v>2008.12</v>
      </c>
      <c r="B1664" s="5">
        <v>877.56</v>
      </c>
      <c r="C1664" s="6">
        <v>28.39</v>
      </c>
      <c r="D1664" s="6">
        <f t="shared" si="9"/>
        <v>22.91</v>
      </c>
      <c r="E1664" s="5">
        <v>14.88</v>
      </c>
      <c r="F1664" s="5">
        <v>210.228</v>
      </c>
      <c r="G1664" s="6">
        <f t="shared" si="10"/>
        <v>2008.958333</v>
      </c>
      <c r="H1664" s="7">
        <v>2.42</v>
      </c>
      <c r="I1664" s="6">
        <f t="shared" si="1"/>
        <v>1271.916833</v>
      </c>
      <c r="J1664" s="6">
        <f t="shared" si="2"/>
        <v>41.14786327</v>
      </c>
      <c r="K1664" s="8">
        <f t="shared" si="11"/>
        <v>629106.0168</v>
      </c>
      <c r="L1664" s="6">
        <f t="shared" si="12"/>
        <v>21.56675609</v>
      </c>
      <c r="M1664" s="8">
        <f t="shared" si="3"/>
        <v>10667.18803</v>
      </c>
      <c r="N1664" s="29">
        <f t="shared" si="14"/>
        <v>15.37608075</v>
      </c>
      <c r="O1664" s="9"/>
      <c r="P1664" s="10">
        <f t="shared" si="15"/>
        <v>16.73284267</v>
      </c>
      <c r="Q1664" s="10"/>
      <c r="R1664" s="31">
        <f t="shared" si="16"/>
        <v>0.06604212911</v>
      </c>
      <c r="S1664" s="7">
        <f t="shared" si="4"/>
        <v>0.9932501104</v>
      </c>
      <c r="T1664" s="7">
        <f t="shared" si="13"/>
        <v>47.12885167</v>
      </c>
      <c r="U1664" s="13">
        <f t="shared" si="5"/>
        <v>0.116469797</v>
      </c>
      <c r="V1664" s="13">
        <f t="shared" si="6"/>
        <v>0.003015874795</v>
      </c>
      <c r="W1664" s="13">
        <f t="shared" si="7"/>
        <v>0.1134539222</v>
      </c>
      <c r="X1664" s="13">
        <f t="shared" si="8"/>
        <v>0.001949390954</v>
      </c>
      <c r="Y1664" s="14"/>
      <c r="Z1664" s="30"/>
      <c r="AA1664" s="30"/>
    </row>
    <row r="1665" ht="12.75" customHeight="1">
      <c r="A1665" s="4">
        <v>2009.01</v>
      </c>
      <c r="B1665" s="5">
        <v>865.58</v>
      </c>
      <c r="C1665" s="6">
        <f>C1664*2/3+C1667/3</f>
        <v>28.01333333</v>
      </c>
      <c r="D1665" s="6">
        <f t="shared" si="9"/>
        <v>16.03333333</v>
      </c>
      <c r="E1665" s="5">
        <f>E1664*2/3+E1667/3</f>
        <v>12.20666667</v>
      </c>
      <c r="F1665" s="5">
        <v>211.143</v>
      </c>
      <c r="G1665" s="6">
        <f t="shared" si="10"/>
        <v>2009.041667</v>
      </c>
      <c r="H1665" s="7">
        <v>2.52</v>
      </c>
      <c r="I1665" s="6">
        <f t="shared" si="1"/>
        <v>1249.116599</v>
      </c>
      <c r="J1665" s="6">
        <f t="shared" si="2"/>
        <v>40.42597987</v>
      </c>
      <c r="K1665" s="8">
        <f t="shared" si="11"/>
        <v>619495.0013</v>
      </c>
      <c r="L1665" s="6">
        <f t="shared" si="12"/>
        <v>17.61541388</v>
      </c>
      <c r="M1665" s="8">
        <f t="shared" si="3"/>
        <v>8736.302805</v>
      </c>
      <c r="N1665" s="29">
        <f t="shared" si="14"/>
        <v>15.17465194</v>
      </c>
      <c r="O1665" s="9"/>
      <c r="P1665" s="10">
        <f t="shared" si="15"/>
        <v>16.54597829</v>
      </c>
      <c r="Q1665" s="10"/>
      <c r="R1665" s="31">
        <f t="shared" si="16"/>
        <v>0.06610078491</v>
      </c>
      <c r="S1665" s="7">
        <f t="shared" si="4"/>
        <v>0.9719249428</v>
      </c>
      <c r="T1665" s="7">
        <f t="shared" si="13"/>
        <v>46.60788018</v>
      </c>
      <c r="U1665" s="13">
        <f t="shared" si="5"/>
        <v>0.1199038014</v>
      </c>
      <c r="V1665" s="13">
        <f t="shared" si="6"/>
        <v>0.005216205961</v>
      </c>
      <c r="W1665" s="13">
        <f t="shared" si="7"/>
        <v>0.1146875955</v>
      </c>
      <c r="X1665" s="13">
        <f t="shared" si="8"/>
        <v>0.003338877712</v>
      </c>
      <c r="Y1665" s="14"/>
      <c r="Z1665" s="30"/>
      <c r="AA1665" s="30"/>
    </row>
    <row r="1666" ht="12.75" customHeight="1">
      <c r="A1666" s="4">
        <v>2009.02</v>
      </c>
      <c r="B1666" s="5">
        <v>805.23</v>
      </c>
      <c r="C1666" s="6">
        <f>C1664/3+C1667*2/3</f>
        <v>27.63666667</v>
      </c>
      <c r="D1666" s="6">
        <f t="shared" si="9"/>
        <v>-32.71333333</v>
      </c>
      <c r="E1666" s="5">
        <f>E1664/3+E1667*2/3</f>
        <v>9.533333333</v>
      </c>
      <c r="F1666" s="5">
        <v>212.193</v>
      </c>
      <c r="G1666" s="6">
        <f t="shared" si="10"/>
        <v>2009.125</v>
      </c>
      <c r="H1666" s="7">
        <v>2.87</v>
      </c>
      <c r="I1666" s="6">
        <f t="shared" si="1"/>
        <v>1156.275565</v>
      </c>
      <c r="J1666" s="6">
        <f t="shared" si="2"/>
        <v>39.68506187</v>
      </c>
      <c r="K1666" s="8">
        <f t="shared" si="11"/>
        <v>575090.9549</v>
      </c>
      <c r="L1666" s="6">
        <f t="shared" si="12"/>
        <v>13.68945567</v>
      </c>
      <c r="M1666" s="8">
        <f t="shared" si="3"/>
        <v>6808.655626</v>
      </c>
      <c r="N1666" s="29">
        <f t="shared" si="14"/>
        <v>14.1221818</v>
      </c>
      <c r="O1666" s="9"/>
      <c r="P1666" s="10">
        <f t="shared" si="15"/>
        <v>15.4314951</v>
      </c>
      <c r="Q1666" s="10"/>
      <c r="R1666" s="31">
        <f t="shared" si="16"/>
        <v>0.06789599198</v>
      </c>
      <c r="S1666" s="7">
        <f t="shared" si="4"/>
        <v>1.006712653</v>
      </c>
      <c r="T1666" s="7">
        <f t="shared" si="13"/>
        <v>45.0752053</v>
      </c>
      <c r="U1666" s="13">
        <f t="shared" si="5"/>
        <v>0.1341972856</v>
      </c>
      <c r="V1666" s="13">
        <f t="shared" si="6"/>
        <v>0.008647385665</v>
      </c>
      <c r="W1666" s="13">
        <f t="shared" si="7"/>
        <v>0.1255499</v>
      </c>
      <c r="X1666" s="13">
        <f t="shared" si="8"/>
        <v>0.0005094888776</v>
      </c>
      <c r="Y1666" s="14"/>
      <c r="Z1666" s="30"/>
      <c r="AA1666" s="30"/>
    </row>
    <row r="1667" ht="12.75" customHeight="1">
      <c r="A1667" s="4">
        <v>2009.03</v>
      </c>
      <c r="B1667" s="5">
        <v>757.13</v>
      </c>
      <c r="C1667" s="6">
        <v>27.26</v>
      </c>
      <c r="D1667" s="6">
        <f t="shared" si="9"/>
        <v>-20.84</v>
      </c>
      <c r="E1667" s="5">
        <v>6.86</v>
      </c>
      <c r="F1667" s="5">
        <v>212.709</v>
      </c>
      <c r="G1667" s="6">
        <f t="shared" si="10"/>
        <v>2009.208333</v>
      </c>
      <c r="H1667" s="7">
        <v>2.82</v>
      </c>
      <c r="I1667" s="6">
        <f t="shared" si="1"/>
        <v>1084.568641</v>
      </c>
      <c r="J1667" s="6">
        <f t="shared" si="2"/>
        <v>39.04922688</v>
      </c>
      <c r="K1667" s="8">
        <f t="shared" si="11"/>
        <v>541044.9194</v>
      </c>
      <c r="L1667" s="6">
        <f t="shared" si="12"/>
        <v>9.826768026</v>
      </c>
      <c r="M1667" s="8">
        <f t="shared" si="3"/>
        <v>4902.154382</v>
      </c>
      <c r="N1667" s="29">
        <f t="shared" si="14"/>
        <v>13.32366766</v>
      </c>
      <c r="O1667" s="9"/>
      <c r="P1667" s="10">
        <f t="shared" si="15"/>
        <v>14.59270377</v>
      </c>
      <c r="Q1667" s="10"/>
      <c r="R1667" s="31">
        <f t="shared" si="16"/>
        <v>0.07257764095</v>
      </c>
      <c r="S1667" s="7">
        <f t="shared" si="4"/>
        <v>0.9928934088</v>
      </c>
      <c r="T1667" s="7">
        <f t="shared" si="13"/>
        <v>45.26769983</v>
      </c>
      <c r="U1667" s="13">
        <f t="shared" si="5"/>
        <v>0.1427020431</v>
      </c>
      <c r="V1667" s="13">
        <f t="shared" si="6"/>
        <v>0.008838732357</v>
      </c>
      <c r="W1667" s="13">
        <f t="shared" si="7"/>
        <v>0.1338633108</v>
      </c>
      <c r="X1667" s="13">
        <f t="shared" si="8"/>
        <v>0.001277084093</v>
      </c>
      <c r="Y1667" s="14"/>
      <c r="Z1667" s="30"/>
      <c r="AA1667" s="30"/>
    </row>
    <row r="1668" ht="12.75" customHeight="1">
      <c r="A1668" s="4">
        <v>2009.04</v>
      </c>
      <c r="B1668" s="5">
        <v>848.15</v>
      </c>
      <c r="C1668" s="6">
        <f>C1667*2/3+C1670/3</f>
        <v>26.70333333</v>
      </c>
      <c r="D1668" s="6">
        <f t="shared" si="9"/>
        <v>117.7233333</v>
      </c>
      <c r="E1668" s="5">
        <f>E1667*2/3+E1670/3</f>
        <v>7.076666667</v>
      </c>
      <c r="F1668" s="5">
        <v>213.24</v>
      </c>
      <c r="G1668" s="6">
        <f t="shared" si="10"/>
        <v>2009.291667</v>
      </c>
      <c r="H1668" s="7">
        <v>2.93</v>
      </c>
      <c r="I1668" s="6">
        <f t="shared" si="1"/>
        <v>1211.92696</v>
      </c>
      <c r="J1668" s="6">
        <f t="shared" si="2"/>
        <v>38.15656381</v>
      </c>
      <c r="K1668" s="8">
        <f t="shared" si="11"/>
        <v>606164.7624</v>
      </c>
      <c r="L1668" s="6">
        <f t="shared" si="12"/>
        <v>10.11189427</v>
      </c>
      <c r="M1668" s="8">
        <f t="shared" si="3"/>
        <v>5057.626562</v>
      </c>
      <c r="N1668" s="29">
        <f t="shared" si="14"/>
        <v>14.98186645</v>
      </c>
      <c r="O1668" s="9"/>
      <c r="P1668" s="10">
        <f t="shared" si="15"/>
        <v>16.44121997</v>
      </c>
      <c r="Q1668" s="10"/>
      <c r="R1668" s="31">
        <f t="shared" si="16"/>
        <v>0.06268316395</v>
      </c>
      <c r="S1668" s="7">
        <f t="shared" si="4"/>
        <v>0.9720157545</v>
      </c>
      <c r="T1668" s="7">
        <f t="shared" si="13"/>
        <v>44.83407842</v>
      </c>
      <c r="U1668" s="13">
        <f t="shared" si="5"/>
        <v>0.1333289585</v>
      </c>
      <c r="V1668" s="13">
        <f t="shared" si="6"/>
        <v>0.009845542808</v>
      </c>
      <c r="W1668" s="13">
        <f t="shared" si="7"/>
        <v>0.1234834157</v>
      </c>
      <c r="X1668" s="13">
        <f t="shared" si="8"/>
        <v>0.004195029592</v>
      </c>
      <c r="Y1668" s="14"/>
      <c r="Z1668" s="30"/>
      <c r="AA1668" s="30"/>
    </row>
    <row r="1669" ht="12.75" customHeight="1">
      <c r="A1669" s="4">
        <v>2009.05</v>
      </c>
      <c r="B1669" s="5">
        <v>902.41</v>
      </c>
      <c r="C1669" s="6">
        <f>C1667/3+C1670*2/3</f>
        <v>26.14666667</v>
      </c>
      <c r="D1669" s="6">
        <f t="shared" si="9"/>
        <v>80.40666667</v>
      </c>
      <c r="E1669" s="5">
        <f>E1667/3+E1670*2/3</f>
        <v>7.293333333</v>
      </c>
      <c r="F1669" s="5">
        <v>213.856</v>
      </c>
      <c r="G1669" s="6">
        <f t="shared" si="10"/>
        <v>2009.375</v>
      </c>
      <c r="H1669" s="7">
        <v>3.29</v>
      </c>
      <c r="I1669" s="6">
        <f t="shared" si="1"/>
        <v>1285.745207</v>
      </c>
      <c r="J1669" s="6">
        <f t="shared" si="2"/>
        <v>37.25352262</v>
      </c>
      <c r="K1669" s="8">
        <f t="shared" si="11"/>
        <v>644638.8916</v>
      </c>
      <c r="L1669" s="6">
        <f t="shared" si="12"/>
        <v>10.39147214</v>
      </c>
      <c r="M1669" s="8">
        <f t="shared" si="3"/>
        <v>5210.011321</v>
      </c>
      <c r="N1669" s="29">
        <f t="shared" si="14"/>
        <v>15.99635576</v>
      </c>
      <c r="O1669" s="9"/>
      <c r="P1669" s="10">
        <f t="shared" si="15"/>
        <v>17.58523077</v>
      </c>
      <c r="Q1669" s="10"/>
      <c r="R1669" s="31">
        <f t="shared" si="16"/>
        <v>0.05514582688</v>
      </c>
      <c r="S1669" s="7">
        <f t="shared" si="4"/>
        <v>0.967126714</v>
      </c>
      <c r="T1669" s="7">
        <f t="shared" si="13"/>
        <v>43.4539025</v>
      </c>
      <c r="U1669" s="13">
        <f t="shared" si="5"/>
        <v>0.1244007754</v>
      </c>
      <c r="V1669" s="13">
        <f t="shared" si="6"/>
        <v>0.01415875555</v>
      </c>
      <c r="W1669" s="13">
        <f t="shared" si="7"/>
        <v>0.1102420199</v>
      </c>
      <c r="X1669" s="13">
        <f t="shared" si="8"/>
        <v>0.006559610731</v>
      </c>
      <c r="Y1669" s="14"/>
      <c r="Z1669" s="30"/>
      <c r="AA1669" s="30"/>
    </row>
    <row r="1670" ht="12.75" customHeight="1">
      <c r="A1670" s="4">
        <v>2009.06</v>
      </c>
      <c r="B1670" s="5">
        <v>926.12</v>
      </c>
      <c r="C1670" s="6">
        <v>25.59</v>
      </c>
      <c r="D1670" s="6">
        <f t="shared" si="9"/>
        <v>49.3</v>
      </c>
      <c r="E1670" s="5">
        <v>7.51</v>
      </c>
      <c r="F1670" s="5">
        <v>215.693</v>
      </c>
      <c r="G1670" s="6">
        <f t="shared" si="10"/>
        <v>2009.458333</v>
      </c>
      <c r="H1670" s="7">
        <v>3.72</v>
      </c>
      <c r="I1670" s="6">
        <f t="shared" si="1"/>
        <v>1308.288929</v>
      </c>
      <c r="J1670" s="6">
        <f t="shared" si="2"/>
        <v>36.14986578</v>
      </c>
      <c r="K1670" s="8">
        <f t="shared" si="11"/>
        <v>657452.1049</v>
      </c>
      <c r="L1670" s="6">
        <f t="shared" si="12"/>
        <v>10.60904619</v>
      </c>
      <c r="M1670" s="8">
        <f t="shared" si="3"/>
        <v>5331.345082</v>
      </c>
      <c r="N1670" s="29">
        <f t="shared" si="14"/>
        <v>16.38418282</v>
      </c>
      <c r="O1670" s="9"/>
      <c r="P1670" s="10">
        <f t="shared" si="15"/>
        <v>18.04071708</v>
      </c>
      <c r="Q1670" s="10"/>
      <c r="R1670" s="31">
        <f t="shared" si="16"/>
        <v>0.05024359736</v>
      </c>
      <c r="S1670" s="7">
        <f t="shared" si="4"/>
        <v>1.016451863</v>
      </c>
      <c r="T1670" s="7">
        <f t="shared" si="13"/>
        <v>41.66751051</v>
      </c>
      <c r="U1670" s="13">
        <f t="shared" si="5"/>
        <v>0.1237353171</v>
      </c>
      <c r="V1670" s="13">
        <f t="shared" si="6"/>
        <v>0.02166439257</v>
      </c>
      <c r="W1670" s="13">
        <f t="shared" si="7"/>
        <v>0.1020709245</v>
      </c>
      <c r="X1670" s="13">
        <f t="shared" si="8"/>
        <v>0.002395565029</v>
      </c>
      <c r="Y1670" s="14"/>
      <c r="Z1670" s="30"/>
      <c r="AA1670" s="30"/>
    </row>
    <row r="1671" ht="12.75" customHeight="1">
      <c r="A1671" s="4">
        <v>2009.07</v>
      </c>
      <c r="B1671" s="5">
        <v>935.82</v>
      </c>
      <c r="C1671" s="6">
        <f>C1670*2/3+C1673/3</f>
        <v>25.02666667</v>
      </c>
      <c r="D1671" s="6">
        <f t="shared" si="9"/>
        <v>34.72666667</v>
      </c>
      <c r="E1671" s="5">
        <f>E1670*2/3+E1673/3</f>
        <v>9.186666667</v>
      </c>
      <c r="F1671" s="5">
        <v>215.351</v>
      </c>
      <c r="G1671" s="6">
        <f t="shared" si="10"/>
        <v>2009.541667</v>
      </c>
      <c r="H1671" s="7">
        <v>3.56</v>
      </c>
      <c r="I1671" s="6">
        <f t="shared" si="1"/>
        <v>1324.091154</v>
      </c>
      <c r="J1671" s="6">
        <f t="shared" si="2"/>
        <v>35.41021557</v>
      </c>
      <c r="K1671" s="8">
        <f t="shared" si="11"/>
        <v>666876.0545</v>
      </c>
      <c r="L1671" s="6">
        <f t="shared" si="12"/>
        <v>12.99820913</v>
      </c>
      <c r="M1671" s="8">
        <f t="shared" si="3"/>
        <v>6546.523927</v>
      </c>
      <c r="N1671" s="29">
        <f t="shared" si="14"/>
        <v>16.69462082</v>
      </c>
      <c r="O1671" s="9"/>
      <c r="P1671" s="10">
        <f t="shared" si="15"/>
        <v>18.41056954</v>
      </c>
      <c r="Q1671" s="10"/>
      <c r="R1671" s="31">
        <f t="shared" si="16"/>
        <v>0.05023756482</v>
      </c>
      <c r="S1671" s="7">
        <f t="shared" si="4"/>
        <v>1.000466715</v>
      </c>
      <c r="T1671" s="7">
        <f t="shared" si="13"/>
        <v>42.42027973</v>
      </c>
      <c r="U1671" s="13">
        <f t="shared" si="5"/>
        <v>0.1261728579</v>
      </c>
      <c r="V1671" s="13">
        <f t="shared" si="6"/>
        <v>0.02377841934</v>
      </c>
      <c r="W1671" s="13">
        <f t="shared" si="7"/>
        <v>0.1023944386</v>
      </c>
      <c r="X1671" s="13">
        <f t="shared" si="8"/>
        <v>0.0000890844843</v>
      </c>
      <c r="Y1671" s="14"/>
      <c r="Z1671" s="30"/>
      <c r="AA1671" s="30"/>
    </row>
    <row r="1672" ht="12.75" customHeight="1">
      <c r="A1672" s="4">
        <v>2009.08</v>
      </c>
      <c r="B1672" s="5">
        <v>1009.73</v>
      </c>
      <c r="C1672" s="6">
        <f>C1670/3+C1673*2/3</f>
        <v>24.46333333</v>
      </c>
      <c r="D1672" s="6">
        <f t="shared" si="9"/>
        <v>98.37333333</v>
      </c>
      <c r="E1672" s="5">
        <f>E1670/3+E1673*2/3</f>
        <v>10.86333333</v>
      </c>
      <c r="F1672" s="5">
        <v>215.834</v>
      </c>
      <c r="G1672" s="6">
        <f t="shared" si="10"/>
        <v>2009.625</v>
      </c>
      <c r="H1672" s="7">
        <v>3.59</v>
      </c>
      <c r="I1672" s="6">
        <f t="shared" si="1"/>
        <v>1425.469254</v>
      </c>
      <c r="J1672" s="6">
        <f t="shared" si="2"/>
        <v>34.53569719</v>
      </c>
      <c r="K1672" s="8">
        <f t="shared" si="11"/>
        <v>719384.4336</v>
      </c>
      <c r="L1672" s="6">
        <f t="shared" si="12"/>
        <v>15.33612715</v>
      </c>
      <c r="M1672" s="8">
        <f t="shared" si="3"/>
        <v>7739.606526</v>
      </c>
      <c r="N1672" s="29">
        <f t="shared" si="14"/>
        <v>18.0940698</v>
      </c>
      <c r="O1672" s="9"/>
      <c r="P1672" s="10">
        <f t="shared" si="15"/>
        <v>19.97924978</v>
      </c>
      <c r="Q1672" s="10"/>
      <c r="R1672" s="31">
        <f t="shared" si="16"/>
        <v>0.04528872134</v>
      </c>
      <c r="S1672" s="7">
        <f t="shared" si="4"/>
        <v>1.018966741</v>
      </c>
      <c r="T1672" s="7">
        <f t="shared" si="13"/>
        <v>42.34510421</v>
      </c>
      <c r="U1672" s="13">
        <f t="shared" si="5"/>
        <v>0.1141228756</v>
      </c>
      <c r="V1672" s="13">
        <f t="shared" si="6"/>
        <v>0.02410421835</v>
      </c>
      <c r="W1672" s="13">
        <f t="shared" si="7"/>
        <v>0.09001865726</v>
      </c>
      <c r="X1672" s="13">
        <f t="shared" si="8"/>
        <v>-0.002379901961</v>
      </c>
      <c r="Y1672" s="14"/>
      <c r="Z1672" s="30"/>
      <c r="AA1672" s="30"/>
    </row>
    <row r="1673" ht="12.75" customHeight="1">
      <c r="A1673" s="4">
        <v>2009.09</v>
      </c>
      <c r="B1673" s="5">
        <v>1044.55</v>
      </c>
      <c r="C1673" s="6">
        <v>23.9</v>
      </c>
      <c r="D1673" s="6">
        <f t="shared" si="9"/>
        <v>58.72</v>
      </c>
      <c r="E1673" s="5">
        <v>12.54</v>
      </c>
      <c r="F1673" s="5">
        <v>215.969</v>
      </c>
      <c r="G1673" s="6">
        <f t="shared" si="10"/>
        <v>2009.708333</v>
      </c>
      <c r="H1673" s="7">
        <v>3.4</v>
      </c>
      <c r="I1673" s="6">
        <f t="shared" si="1"/>
        <v>1473.704027</v>
      </c>
      <c r="J1673" s="6">
        <f t="shared" si="2"/>
        <v>33.71933009</v>
      </c>
      <c r="K1673" s="8">
        <f t="shared" si="11"/>
        <v>745144.9155</v>
      </c>
      <c r="L1673" s="6">
        <f t="shared" si="12"/>
        <v>17.69206692</v>
      </c>
      <c r="M1673" s="8">
        <f t="shared" si="3"/>
        <v>8945.591154</v>
      </c>
      <c r="N1673" s="29">
        <f t="shared" si="14"/>
        <v>18.83190226</v>
      </c>
      <c r="O1673" s="9"/>
      <c r="P1673" s="10">
        <f t="shared" si="15"/>
        <v>20.81718058</v>
      </c>
      <c r="Q1673" s="10"/>
      <c r="R1673" s="31">
        <f t="shared" si="16"/>
        <v>0.04459761954</v>
      </c>
      <c r="S1673" s="7">
        <f t="shared" si="4"/>
        <v>1.003674523</v>
      </c>
      <c r="T1673" s="7">
        <f t="shared" si="13"/>
        <v>43.1212813</v>
      </c>
      <c r="U1673" s="13">
        <f t="shared" si="5"/>
        <v>0.1135025457</v>
      </c>
      <c r="V1673" s="13">
        <f t="shared" si="6"/>
        <v>0.02165082314</v>
      </c>
      <c r="W1673" s="13">
        <f t="shared" si="7"/>
        <v>0.09185172257</v>
      </c>
      <c r="X1673" s="13">
        <f t="shared" si="8"/>
        <v>-0.0003162296705</v>
      </c>
      <c r="Y1673" s="14"/>
      <c r="Z1673" s="30"/>
      <c r="AA1673" s="30"/>
    </row>
    <row r="1674" ht="12.75" customHeight="1">
      <c r="A1674" s="4">
        <v>2009.1</v>
      </c>
      <c r="B1674" s="5">
        <v>1067.66</v>
      </c>
      <c r="C1674" s="6">
        <f>C1673*2/3+C1676/3</f>
        <v>23.40333333</v>
      </c>
      <c r="D1674" s="6">
        <f t="shared" si="9"/>
        <v>46.51333333</v>
      </c>
      <c r="E1674" s="5">
        <f>E1673*2/3+E1676/3</f>
        <v>25.35</v>
      </c>
      <c r="F1674" s="5">
        <v>216.177</v>
      </c>
      <c r="G1674" s="6">
        <f t="shared" si="10"/>
        <v>2009.791667</v>
      </c>
      <c r="H1674" s="7">
        <v>3.39</v>
      </c>
      <c r="I1674" s="6">
        <f t="shared" si="1"/>
        <v>1504.859453</v>
      </c>
      <c r="J1674" s="6">
        <f t="shared" si="2"/>
        <v>32.98683795</v>
      </c>
      <c r="K1674" s="8">
        <f t="shared" si="11"/>
        <v>762287.8683</v>
      </c>
      <c r="L1674" s="6">
        <f t="shared" si="12"/>
        <v>35.73065127</v>
      </c>
      <c r="M1674" s="8">
        <f t="shared" si="3"/>
        <v>18099.39256</v>
      </c>
      <c r="N1674" s="29">
        <f t="shared" si="14"/>
        <v>19.35800844</v>
      </c>
      <c r="O1674" s="9"/>
      <c r="P1674" s="10">
        <f t="shared" si="15"/>
        <v>21.42001872</v>
      </c>
      <c r="Q1674" s="10"/>
      <c r="R1674" s="31">
        <f t="shared" si="16"/>
        <v>0.04317009778</v>
      </c>
      <c r="S1674" s="7">
        <f t="shared" si="4"/>
        <v>1.001984207</v>
      </c>
      <c r="T1674" s="7">
        <f t="shared" si="13"/>
        <v>43.23808878</v>
      </c>
      <c r="U1674" s="13">
        <f t="shared" si="5"/>
        <v>0.1107309736</v>
      </c>
      <c r="V1674" s="13">
        <f t="shared" si="6"/>
        <v>0.02119284413</v>
      </c>
      <c r="W1674" s="13">
        <f t="shared" si="7"/>
        <v>0.08953812947</v>
      </c>
      <c r="X1674" s="13">
        <f t="shared" si="8"/>
        <v>-0.0009653346645</v>
      </c>
      <c r="Y1674" s="14"/>
      <c r="Z1674" s="30"/>
      <c r="AA1674" s="30"/>
    </row>
    <row r="1675" ht="12.75" customHeight="1">
      <c r="A1675" s="4">
        <v>2009.11</v>
      </c>
      <c r="B1675" s="5">
        <v>1088.07</v>
      </c>
      <c r="C1675" s="6">
        <f>C1673/3+C1676*2/3</f>
        <v>22.90666667</v>
      </c>
      <c r="D1675" s="6">
        <f t="shared" si="9"/>
        <v>43.31666667</v>
      </c>
      <c r="E1675" s="5">
        <f>E1673/3+E1676*2/3</f>
        <v>38.16</v>
      </c>
      <c r="F1675" s="5">
        <v>216.33</v>
      </c>
      <c r="G1675" s="6">
        <f t="shared" si="10"/>
        <v>2009.875</v>
      </c>
      <c r="H1675" s="7">
        <v>3.4</v>
      </c>
      <c r="I1675" s="6">
        <f t="shared" si="1"/>
        <v>1532.542546</v>
      </c>
      <c r="J1675" s="6">
        <f t="shared" si="2"/>
        <v>32.26395476</v>
      </c>
      <c r="K1675" s="8">
        <f t="shared" si="11"/>
        <v>777672.7077</v>
      </c>
      <c r="L1675" s="6">
        <f t="shared" si="12"/>
        <v>53.748218</v>
      </c>
      <c r="M1675" s="8">
        <f t="shared" si="3"/>
        <v>27273.97183</v>
      </c>
      <c r="N1675" s="29">
        <f t="shared" si="14"/>
        <v>19.81276108</v>
      </c>
      <c r="O1675" s="9"/>
      <c r="P1675" s="10">
        <f t="shared" si="15"/>
        <v>21.93836706</v>
      </c>
      <c r="Q1675" s="10"/>
      <c r="R1675" s="31">
        <f t="shared" si="16"/>
        <v>0.04189601471</v>
      </c>
      <c r="S1675" s="7">
        <f t="shared" si="4"/>
        <v>0.9870003083</v>
      </c>
      <c r="T1675" s="7">
        <f t="shared" si="13"/>
        <v>43.29324114</v>
      </c>
      <c r="U1675" s="13">
        <f t="shared" si="5"/>
        <v>0.1133939361</v>
      </c>
      <c r="V1675" s="13">
        <f t="shared" si="6"/>
        <v>0.02033396169</v>
      </c>
      <c r="W1675" s="13">
        <f t="shared" si="7"/>
        <v>0.09305997437</v>
      </c>
      <c r="X1675" s="13">
        <f t="shared" si="8"/>
        <v>0.001006904409</v>
      </c>
      <c r="Y1675" s="14"/>
      <c r="Z1675" s="30"/>
      <c r="AA1675" s="30"/>
    </row>
    <row r="1676" ht="12.75" customHeight="1">
      <c r="A1676" s="4">
        <v>2009.12</v>
      </c>
      <c r="B1676" s="5">
        <v>1110.38</v>
      </c>
      <c r="C1676" s="6">
        <v>22.41</v>
      </c>
      <c r="D1676" s="6">
        <f t="shared" si="9"/>
        <v>44.72</v>
      </c>
      <c r="E1676" s="5">
        <v>50.97</v>
      </c>
      <c r="F1676" s="5">
        <v>215.949</v>
      </c>
      <c r="G1676" s="6">
        <f t="shared" si="10"/>
        <v>2009.958333</v>
      </c>
      <c r="H1676" s="7">
        <v>3.59</v>
      </c>
      <c r="I1676" s="6">
        <f t="shared" si="1"/>
        <v>1566.725412</v>
      </c>
      <c r="J1676" s="6">
        <f t="shared" si="2"/>
        <v>31.62009085</v>
      </c>
      <c r="K1676" s="8">
        <f t="shared" si="11"/>
        <v>796355.553</v>
      </c>
      <c r="L1676" s="6">
        <f t="shared" si="12"/>
        <v>71.91771668</v>
      </c>
      <c r="M1676" s="8">
        <f t="shared" si="3"/>
        <v>36555.27165</v>
      </c>
      <c r="N1676" s="29">
        <f t="shared" si="14"/>
        <v>20.3223765</v>
      </c>
      <c r="O1676" s="9"/>
      <c r="P1676" s="10">
        <f t="shared" si="15"/>
        <v>22.51127899</v>
      </c>
      <c r="Q1676" s="10"/>
      <c r="R1676" s="31">
        <f t="shared" si="16"/>
        <v>0.0385495965</v>
      </c>
      <c r="S1676" s="7">
        <f t="shared" si="4"/>
        <v>0.9914015278</v>
      </c>
      <c r="T1676" s="7">
        <f t="shared" si="13"/>
        <v>42.80583191</v>
      </c>
      <c r="U1676" s="13">
        <f t="shared" si="5"/>
        <v>0.113569012</v>
      </c>
      <c r="V1676" s="13">
        <f t="shared" si="6"/>
        <v>0.02127426624</v>
      </c>
      <c r="W1676" s="13">
        <f t="shared" si="7"/>
        <v>0.09229474576</v>
      </c>
      <c r="X1676" s="13">
        <f t="shared" si="8"/>
        <v>0.001924129251</v>
      </c>
      <c r="Y1676" s="14"/>
      <c r="Z1676" s="30"/>
      <c r="AA1676" s="30"/>
    </row>
    <row r="1677" ht="12.75" customHeight="1">
      <c r="A1677" s="4">
        <v>2010.01</v>
      </c>
      <c r="B1677" s="5">
        <v>1123.58</v>
      </c>
      <c r="C1677" s="6">
        <f>C1676*2/3+C1679/3</f>
        <v>22.24</v>
      </c>
      <c r="D1677" s="6">
        <f t="shared" si="9"/>
        <v>35.44</v>
      </c>
      <c r="E1677" s="5">
        <f>E1676*2/3+E1679/3</f>
        <v>54.29</v>
      </c>
      <c r="F1677" s="5">
        <v>216.687</v>
      </c>
      <c r="G1677" s="6">
        <f t="shared" si="10"/>
        <v>2010.041667</v>
      </c>
      <c r="H1677" s="7">
        <v>3.73</v>
      </c>
      <c r="I1677" s="6">
        <f t="shared" si="1"/>
        <v>1579.950925</v>
      </c>
      <c r="J1677" s="6">
        <f t="shared" si="2"/>
        <v>31.27334819</v>
      </c>
      <c r="K1677" s="8">
        <f t="shared" si="11"/>
        <v>804402.6571</v>
      </c>
      <c r="L1677" s="6">
        <f t="shared" si="12"/>
        <v>76.34128028</v>
      </c>
      <c r="M1677" s="8">
        <f t="shared" si="3"/>
        <v>38867.7444</v>
      </c>
      <c r="N1677" s="29">
        <f t="shared" si="14"/>
        <v>20.5278598</v>
      </c>
      <c r="O1677" s="9"/>
      <c r="P1677" s="10">
        <f t="shared" si="15"/>
        <v>22.74143028</v>
      </c>
      <c r="Q1677" s="10"/>
      <c r="R1677" s="31">
        <f t="shared" si="16"/>
        <v>0.03670267875</v>
      </c>
      <c r="S1677" s="7">
        <f t="shared" si="4"/>
        <v>1.00642601</v>
      </c>
      <c r="T1677" s="7">
        <f t="shared" si="13"/>
        <v>42.29323115</v>
      </c>
      <c r="U1677" s="13">
        <f t="shared" si="5"/>
        <v>0.1156869295</v>
      </c>
      <c r="V1677" s="13">
        <f t="shared" si="6"/>
        <v>0.023192199</v>
      </c>
      <c r="W1677" s="13">
        <f t="shared" si="7"/>
        <v>0.09249473052</v>
      </c>
      <c r="X1677" s="13">
        <f t="shared" si="8"/>
        <v>0.001870468717</v>
      </c>
      <c r="Y1677" s="14"/>
      <c r="Z1677" s="30"/>
      <c r="AA1677" s="30"/>
    </row>
    <row r="1678" ht="12.75" customHeight="1">
      <c r="A1678" s="4">
        <v>2010.02</v>
      </c>
      <c r="B1678" s="5">
        <v>1089.16</v>
      </c>
      <c r="C1678" s="6">
        <f>C1676/3+C1679*2/3</f>
        <v>22.07</v>
      </c>
      <c r="D1678" s="6">
        <f t="shared" si="9"/>
        <v>-12.35</v>
      </c>
      <c r="E1678" s="5">
        <f>E1676/3+E1679*2/3</f>
        <v>57.61</v>
      </c>
      <c r="F1678" s="5">
        <v>216.741</v>
      </c>
      <c r="G1678" s="6">
        <f t="shared" si="10"/>
        <v>2010.125</v>
      </c>
      <c r="H1678" s="7">
        <v>3.69</v>
      </c>
      <c r="I1678" s="6">
        <f t="shared" si="1"/>
        <v>1531.168777</v>
      </c>
      <c r="J1678" s="6">
        <f t="shared" si="2"/>
        <v>31.02656627</v>
      </c>
      <c r="K1678" s="8">
        <f t="shared" si="11"/>
        <v>780882.5166</v>
      </c>
      <c r="L1678" s="6">
        <f t="shared" si="12"/>
        <v>80.98960049</v>
      </c>
      <c r="M1678" s="8">
        <f t="shared" si="3"/>
        <v>41303.97901</v>
      </c>
      <c r="N1678" s="29">
        <f t="shared" si="14"/>
        <v>19.92053931</v>
      </c>
      <c r="O1678" s="9"/>
      <c r="P1678" s="10">
        <f t="shared" si="15"/>
        <v>22.0703778</v>
      </c>
      <c r="Q1678" s="10"/>
      <c r="R1678" s="31">
        <f t="shared" si="16"/>
        <v>0.03800794407</v>
      </c>
      <c r="S1678" s="7">
        <f t="shared" si="4"/>
        <v>0.9997635317</v>
      </c>
      <c r="T1678" s="7">
        <f t="shared" si="13"/>
        <v>42.55440301</v>
      </c>
      <c r="U1678" s="13">
        <f t="shared" si="5"/>
        <v>0.1188342225</v>
      </c>
      <c r="V1678" s="13">
        <f t="shared" si="6"/>
        <v>0.02485106479</v>
      </c>
      <c r="W1678" s="13">
        <f t="shared" si="7"/>
        <v>0.09398315769</v>
      </c>
      <c r="X1678" s="13">
        <f t="shared" si="8"/>
        <v>0.00597060757</v>
      </c>
      <c r="Y1678" s="14"/>
      <c r="Z1678" s="30"/>
      <c r="AA1678" s="30"/>
    </row>
    <row r="1679" ht="12.75" customHeight="1">
      <c r="A1679" s="4">
        <v>2010.03</v>
      </c>
      <c r="B1679" s="5">
        <v>1152.05</v>
      </c>
      <c r="C1679" s="6">
        <v>21.9</v>
      </c>
      <c r="D1679" s="6">
        <f t="shared" si="9"/>
        <v>84.79</v>
      </c>
      <c r="E1679" s="5">
        <v>60.93</v>
      </c>
      <c r="F1679" s="5">
        <v>217.631</v>
      </c>
      <c r="G1679" s="6">
        <f t="shared" si="10"/>
        <v>2010.208333</v>
      </c>
      <c r="H1679" s="7">
        <v>3.73</v>
      </c>
      <c r="I1679" s="6">
        <f t="shared" si="1"/>
        <v>1612.957874</v>
      </c>
      <c r="J1679" s="6">
        <f t="shared" si="2"/>
        <v>30.66167044</v>
      </c>
      <c r="K1679" s="8">
        <f t="shared" si="11"/>
        <v>823897.3297</v>
      </c>
      <c r="L1679" s="6">
        <f t="shared" si="12"/>
        <v>85.30664749</v>
      </c>
      <c r="M1679" s="8">
        <f t="shared" si="3"/>
        <v>43574.55345</v>
      </c>
      <c r="N1679" s="29">
        <f t="shared" si="14"/>
        <v>21.00460121</v>
      </c>
      <c r="O1679" s="9"/>
      <c r="P1679" s="10">
        <f t="shared" si="15"/>
        <v>23.26919947</v>
      </c>
      <c r="Q1679" s="10"/>
      <c r="R1679" s="31">
        <f t="shared" si="16"/>
        <v>0.03459570815</v>
      </c>
      <c r="S1679" s="7">
        <f t="shared" si="4"/>
        <v>0.9932295149</v>
      </c>
      <c r="T1679" s="7">
        <f t="shared" si="13"/>
        <v>42.37035555</v>
      </c>
      <c r="U1679" s="13">
        <f t="shared" si="5"/>
        <v>0.08999583185</v>
      </c>
      <c r="V1679" s="13">
        <f t="shared" si="6"/>
        <v>0.03161736028</v>
      </c>
      <c r="W1679" s="13">
        <f t="shared" si="7"/>
        <v>0.05837847158</v>
      </c>
      <c r="X1679" s="13">
        <f t="shared" si="8"/>
        <v>0.002749404952</v>
      </c>
      <c r="Y1679" s="14"/>
      <c r="Z1679" s="30"/>
      <c r="AA1679" s="30"/>
    </row>
    <row r="1680" ht="12.75" customHeight="1">
      <c r="A1680" s="4">
        <v>2010.04</v>
      </c>
      <c r="B1680" s="5">
        <v>1197.32</v>
      </c>
      <c r="C1680" s="6">
        <f>C1679*2/3+C1682/3</f>
        <v>21.94666667</v>
      </c>
      <c r="D1680" s="6">
        <f t="shared" si="9"/>
        <v>67.21666667</v>
      </c>
      <c r="E1680" s="5">
        <f>E1679*2/3+E1682/3</f>
        <v>62.98666667</v>
      </c>
      <c r="F1680" s="5">
        <v>218.009</v>
      </c>
      <c r="G1680" s="6">
        <f t="shared" si="10"/>
        <v>2010.291667</v>
      </c>
      <c r="H1680" s="7">
        <v>3.85</v>
      </c>
      <c r="I1680" s="6">
        <f t="shared" si="1"/>
        <v>1673.432767</v>
      </c>
      <c r="J1680" s="6">
        <f t="shared" si="2"/>
        <v>30.6737306</v>
      </c>
      <c r="K1680" s="8">
        <f t="shared" si="11"/>
        <v>856093.5228</v>
      </c>
      <c r="L1680" s="6">
        <f t="shared" si="12"/>
        <v>88.0332341</v>
      </c>
      <c r="M1680" s="8">
        <f t="shared" si="3"/>
        <v>45035.97815</v>
      </c>
      <c r="N1680" s="29">
        <f t="shared" si="14"/>
        <v>21.8048456</v>
      </c>
      <c r="O1680" s="9"/>
      <c r="P1680" s="10">
        <f t="shared" si="15"/>
        <v>24.15048227</v>
      </c>
      <c r="Q1680" s="10"/>
      <c r="R1680" s="31">
        <f t="shared" si="16"/>
        <v>0.03176640458</v>
      </c>
      <c r="S1680" s="7">
        <f t="shared" si="4"/>
        <v>1.039328422</v>
      </c>
      <c r="T1680" s="7">
        <f t="shared" si="13"/>
        <v>42.01052025</v>
      </c>
      <c r="U1680" s="13">
        <f t="shared" si="5"/>
        <v>0.09115798576</v>
      </c>
      <c r="V1680" s="13">
        <f t="shared" si="6"/>
        <v>0.03532763629</v>
      </c>
      <c r="W1680" s="13">
        <f t="shared" si="7"/>
        <v>0.05583034947</v>
      </c>
      <c r="X1680" s="13">
        <f t="shared" si="8"/>
        <v>-0.003890813217</v>
      </c>
      <c r="Y1680" s="14"/>
      <c r="Z1680" s="30"/>
      <c r="AA1680" s="30"/>
    </row>
    <row r="1681" ht="12.75" customHeight="1">
      <c r="A1681" s="4">
        <v>2010.05</v>
      </c>
      <c r="B1681" s="5">
        <v>1125.06</v>
      </c>
      <c r="C1681" s="6">
        <f>C1679/3+C1682*2/3</f>
        <v>21.99333333</v>
      </c>
      <c r="D1681" s="6">
        <f t="shared" si="9"/>
        <v>-50.26666667</v>
      </c>
      <c r="E1681" s="5">
        <f>E1679/3+E1682*2/3</f>
        <v>65.04333333</v>
      </c>
      <c r="F1681" s="5">
        <v>218.178</v>
      </c>
      <c r="G1681" s="6">
        <f t="shared" si="10"/>
        <v>2010.375</v>
      </c>
      <c r="H1681" s="7">
        <v>3.42</v>
      </c>
      <c r="I1681" s="6">
        <f t="shared" si="1"/>
        <v>1571.220664</v>
      </c>
      <c r="J1681" s="6">
        <f t="shared" si="2"/>
        <v>30.7151439</v>
      </c>
      <c r="K1681" s="8">
        <f t="shared" si="11"/>
        <v>805113.3653</v>
      </c>
      <c r="L1681" s="6">
        <f t="shared" si="12"/>
        <v>90.83731479</v>
      </c>
      <c r="M1681" s="8">
        <f t="shared" si="3"/>
        <v>46546.19041</v>
      </c>
      <c r="N1681" s="29">
        <f t="shared" si="14"/>
        <v>20.48006864</v>
      </c>
      <c r="O1681" s="9"/>
      <c r="P1681" s="10">
        <f t="shared" si="15"/>
        <v>22.67962801</v>
      </c>
      <c r="Q1681" s="10"/>
      <c r="R1681" s="31">
        <f t="shared" si="16"/>
        <v>0.03899284792</v>
      </c>
      <c r="S1681" s="7">
        <f t="shared" si="4"/>
        <v>1.021522803</v>
      </c>
      <c r="T1681" s="7">
        <f t="shared" si="13"/>
        <v>43.62890669</v>
      </c>
      <c r="U1681" s="13">
        <f t="shared" si="5"/>
        <v>0.1041743678</v>
      </c>
      <c r="V1681" s="13">
        <f t="shared" si="6"/>
        <v>0.03137727668</v>
      </c>
      <c r="W1681" s="13">
        <f t="shared" si="7"/>
        <v>0.07279709114</v>
      </c>
      <c r="X1681" s="13">
        <f t="shared" si="8"/>
        <v>-0.0026452593</v>
      </c>
      <c r="Y1681" s="14"/>
      <c r="Z1681" s="30"/>
      <c r="AA1681" s="30"/>
    </row>
    <row r="1682" ht="12.75" customHeight="1">
      <c r="A1682" s="4">
        <v>2010.06</v>
      </c>
      <c r="B1682" s="5">
        <v>1083.36</v>
      </c>
      <c r="C1682" s="6">
        <v>22.04</v>
      </c>
      <c r="D1682" s="6">
        <f t="shared" si="9"/>
        <v>-19.66</v>
      </c>
      <c r="E1682" s="5">
        <v>67.1</v>
      </c>
      <c r="F1682" s="5">
        <v>217.965</v>
      </c>
      <c r="G1682" s="6">
        <f t="shared" si="10"/>
        <v>2010.458333</v>
      </c>
      <c r="H1682" s="7">
        <v>3.2</v>
      </c>
      <c r="I1682" s="6">
        <f t="shared" si="1"/>
        <v>1514.462377</v>
      </c>
      <c r="J1682" s="6">
        <f t="shared" si="2"/>
        <v>30.81039616</v>
      </c>
      <c r="K1682" s="8">
        <f t="shared" si="11"/>
        <v>777345.3367</v>
      </c>
      <c r="L1682" s="6">
        <f t="shared" si="12"/>
        <v>93.80116074</v>
      </c>
      <c r="M1682" s="8">
        <f t="shared" si="3"/>
        <v>48146.3891</v>
      </c>
      <c r="N1682" s="29">
        <f t="shared" si="14"/>
        <v>19.74203985</v>
      </c>
      <c r="O1682" s="9"/>
      <c r="P1682" s="10">
        <f t="shared" si="15"/>
        <v>21.85941809</v>
      </c>
      <c r="Q1682" s="10"/>
      <c r="R1682" s="31">
        <f t="shared" si="16"/>
        <v>0.04238219489</v>
      </c>
      <c r="S1682" s="7">
        <f t="shared" si="4"/>
        <v>1.018938885</v>
      </c>
      <c r="T1682" s="7">
        <f t="shared" si="13"/>
        <v>44.61147575</v>
      </c>
      <c r="U1682" s="13">
        <f t="shared" si="5"/>
        <v>0.1144570538</v>
      </c>
      <c r="V1682" s="13">
        <f t="shared" si="6"/>
        <v>0.02798740943</v>
      </c>
      <c r="W1682" s="13">
        <f t="shared" si="7"/>
        <v>0.08646964435</v>
      </c>
      <c r="X1682" s="13">
        <f t="shared" si="8"/>
        <v>-0.0007635509487</v>
      </c>
      <c r="Y1682" s="14"/>
      <c r="Z1682" s="30"/>
      <c r="AA1682" s="30"/>
    </row>
    <row r="1683" ht="12.75" customHeight="1">
      <c r="A1683" s="4">
        <v>2010.07</v>
      </c>
      <c r="B1683" s="5">
        <v>1079.8</v>
      </c>
      <c r="C1683" s="6">
        <f>C1682*2/3+C1685/3</f>
        <v>22.14333333</v>
      </c>
      <c r="D1683" s="6">
        <f t="shared" si="9"/>
        <v>18.58333333</v>
      </c>
      <c r="E1683" s="5">
        <f>E1682*2/3+E1685/3</f>
        <v>68.68666667</v>
      </c>
      <c r="F1683" s="5">
        <v>218.011</v>
      </c>
      <c r="G1683" s="6">
        <f t="shared" si="10"/>
        <v>2010.541667</v>
      </c>
      <c r="H1683" s="7">
        <v>3.01</v>
      </c>
      <c r="I1683" s="6">
        <f t="shared" si="1"/>
        <v>1509.167244</v>
      </c>
      <c r="J1683" s="6">
        <f t="shared" si="2"/>
        <v>30.94831759</v>
      </c>
      <c r="K1683" s="8">
        <f t="shared" si="11"/>
        <v>775951.2098</v>
      </c>
      <c r="L1683" s="6">
        <f t="shared" si="12"/>
        <v>95.99895112</v>
      </c>
      <c r="M1683" s="8">
        <f t="shared" si="3"/>
        <v>49358.67947</v>
      </c>
      <c r="N1683" s="29">
        <f t="shared" si="14"/>
        <v>19.66866047</v>
      </c>
      <c r="O1683" s="9"/>
      <c r="P1683" s="10">
        <f t="shared" si="15"/>
        <v>21.77465602</v>
      </c>
      <c r="Q1683" s="10"/>
      <c r="R1683" s="31">
        <f t="shared" si="16"/>
        <v>0.04425554769</v>
      </c>
      <c r="S1683" s="7">
        <f t="shared" si="4"/>
        <v>1.02945202</v>
      </c>
      <c r="T1683" s="7">
        <f t="shared" si="13"/>
        <v>45.44677613</v>
      </c>
      <c r="U1683" s="13">
        <f t="shared" si="5"/>
        <v>0.1179078524</v>
      </c>
      <c r="V1683" s="13">
        <f t="shared" si="6"/>
        <v>0.02670601044</v>
      </c>
      <c r="W1683" s="13">
        <f t="shared" si="7"/>
        <v>0.09120184194</v>
      </c>
      <c r="X1683" s="13">
        <f t="shared" si="8"/>
        <v>-0.003134393766</v>
      </c>
      <c r="Y1683" s="14"/>
      <c r="Z1683" s="30"/>
      <c r="AA1683" s="30"/>
    </row>
    <row r="1684" ht="12.75" customHeight="1">
      <c r="A1684" s="4">
        <v>2010.08</v>
      </c>
      <c r="B1684" s="5">
        <v>1087.28</v>
      </c>
      <c r="C1684" s="6">
        <f>C1682/3+C1685*2/3</f>
        <v>22.24666667</v>
      </c>
      <c r="D1684" s="6">
        <f t="shared" si="9"/>
        <v>29.72666667</v>
      </c>
      <c r="E1684" s="5">
        <f>E1682/3+E1685*2/3</f>
        <v>70.27333333</v>
      </c>
      <c r="F1684" s="5">
        <v>218.312</v>
      </c>
      <c r="G1684" s="6">
        <f t="shared" si="10"/>
        <v>2010.625</v>
      </c>
      <c r="H1684" s="7">
        <v>2.7</v>
      </c>
      <c r="I1684" s="6">
        <f t="shared" si="1"/>
        <v>1517.526366</v>
      </c>
      <c r="J1684" s="6">
        <f t="shared" si="2"/>
        <v>31.04987052</v>
      </c>
      <c r="K1684" s="8">
        <f t="shared" si="11"/>
        <v>781579.5033</v>
      </c>
      <c r="L1684" s="6">
        <f t="shared" si="12"/>
        <v>98.08111632</v>
      </c>
      <c r="M1684" s="8">
        <f t="shared" si="3"/>
        <v>50515.22787</v>
      </c>
      <c r="N1684" s="29">
        <f t="shared" si="14"/>
        <v>19.77029917</v>
      </c>
      <c r="O1684" s="9"/>
      <c r="P1684" s="10">
        <f t="shared" si="15"/>
        <v>21.88271764</v>
      </c>
      <c r="Q1684" s="10"/>
      <c r="R1684" s="31">
        <f t="shared" si="16"/>
        <v>0.04723539355</v>
      </c>
      <c r="S1684" s="7">
        <f t="shared" si="4"/>
        <v>1.006606134</v>
      </c>
      <c r="T1684" s="7">
        <f t="shared" si="13"/>
        <v>46.72076978</v>
      </c>
      <c r="U1684" s="13">
        <f t="shared" si="5"/>
        <v>0.1231610722</v>
      </c>
      <c r="V1684" s="13">
        <f t="shared" si="6"/>
        <v>0.02330691785</v>
      </c>
      <c r="W1684" s="13">
        <f t="shared" si="7"/>
        <v>0.09985415434</v>
      </c>
      <c r="X1684" s="13">
        <f t="shared" si="8"/>
        <v>-0.0008917615721</v>
      </c>
      <c r="Y1684" s="14"/>
      <c r="Z1684" s="30"/>
      <c r="AA1684" s="30"/>
    </row>
    <row r="1685" ht="12.75" customHeight="1">
      <c r="A1685" s="4">
        <v>2010.09</v>
      </c>
      <c r="B1685" s="5">
        <v>1122.08</v>
      </c>
      <c r="C1685" s="6">
        <v>22.35</v>
      </c>
      <c r="D1685" s="6">
        <f t="shared" si="9"/>
        <v>57.15</v>
      </c>
      <c r="E1685" s="5">
        <v>71.86</v>
      </c>
      <c r="F1685" s="5">
        <v>218.439</v>
      </c>
      <c r="G1685" s="6">
        <f t="shared" si="10"/>
        <v>2010.708333</v>
      </c>
      <c r="H1685" s="7">
        <v>2.65</v>
      </c>
      <c r="I1685" s="6">
        <f t="shared" si="1"/>
        <v>1565.18651</v>
      </c>
      <c r="J1685" s="6">
        <f t="shared" si="2"/>
        <v>31.17595759</v>
      </c>
      <c r="K1685" s="8">
        <f t="shared" si="11"/>
        <v>807464.2149</v>
      </c>
      <c r="L1685" s="6">
        <f t="shared" si="12"/>
        <v>100.2373294</v>
      </c>
      <c r="M1685" s="8">
        <f t="shared" si="3"/>
        <v>51711.44525</v>
      </c>
      <c r="N1685" s="29">
        <f t="shared" si="14"/>
        <v>20.38139523</v>
      </c>
      <c r="O1685" s="9"/>
      <c r="P1685" s="10">
        <f t="shared" si="15"/>
        <v>22.55261473</v>
      </c>
      <c r="Q1685" s="10"/>
      <c r="R1685" s="31">
        <f t="shared" si="16"/>
        <v>0.04574669553</v>
      </c>
      <c r="S1685" s="7">
        <f t="shared" si="4"/>
        <v>1.011842325</v>
      </c>
      <c r="T1685" s="7">
        <f t="shared" si="13"/>
        <v>47.00207065</v>
      </c>
      <c r="U1685" s="13">
        <f t="shared" si="5"/>
        <v>0.1186471698</v>
      </c>
      <c r="V1685" s="13">
        <f t="shared" si="6"/>
        <v>0.02231153991</v>
      </c>
      <c r="W1685" s="13">
        <f t="shared" si="7"/>
        <v>0.09633562992</v>
      </c>
      <c r="X1685" s="13">
        <f t="shared" si="8"/>
        <v>-0.002172068324</v>
      </c>
      <c r="Y1685" s="14"/>
      <c r="Z1685" s="30"/>
      <c r="AA1685" s="30"/>
    </row>
    <row r="1686" ht="12.75" customHeight="1">
      <c r="A1686" s="4">
        <v>2010.1</v>
      </c>
      <c r="B1686" s="5">
        <v>1171.58</v>
      </c>
      <c r="C1686" s="6">
        <f>C1685*2/3+C1688/3</f>
        <v>22.47666667</v>
      </c>
      <c r="D1686" s="6">
        <f t="shared" si="9"/>
        <v>71.97666667</v>
      </c>
      <c r="E1686" s="5">
        <f>E1685*2/3+E1688/3</f>
        <v>73.69</v>
      </c>
      <c r="F1686" s="5">
        <v>218.711</v>
      </c>
      <c r="G1686" s="6">
        <f t="shared" si="10"/>
        <v>2010.791667</v>
      </c>
      <c r="H1686" s="7">
        <v>2.54</v>
      </c>
      <c r="I1686" s="6">
        <f t="shared" si="1"/>
        <v>1632.201517</v>
      </c>
      <c r="J1686" s="6">
        <f t="shared" si="2"/>
        <v>31.31365287</v>
      </c>
      <c r="K1686" s="8">
        <f t="shared" si="11"/>
        <v>843382.7936</v>
      </c>
      <c r="L1686" s="6">
        <f t="shared" si="12"/>
        <v>102.6621569</v>
      </c>
      <c r="M1686" s="8">
        <f t="shared" si="3"/>
        <v>53047.06299</v>
      </c>
      <c r="N1686" s="29">
        <f t="shared" si="14"/>
        <v>21.24012765</v>
      </c>
      <c r="O1686" s="9"/>
      <c r="P1686" s="10">
        <f t="shared" si="15"/>
        <v>23.49381681</v>
      </c>
      <c r="Q1686" s="10"/>
      <c r="R1686" s="31">
        <f t="shared" si="16"/>
        <v>0.04481380289</v>
      </c>
      <c r="S1686" s="7">
        <f t="shared" si="4"/>
        <v>0.9830499418</v>
      </c>
      <c r="T1686" s="7">
        <f t="shared" si="13"/>
        <v>47.49953807</v>
      </c>
      <c r="U1686" s="13">
        <f t="shared" ref="U1686:U1719" si="17">(K1806/K1686)^(1/10)-1</f>
        <v>0.1156499809</v>
      </c>
      <c r="V1686" s="13">
        <f t="shared" si="6"/>
        <v>0.02017563686</v>
      </c>
      <c r="W1686" s="13">
        <f t="shared" si="7"/>
        <v>0.09547434404</v>
      </c>
      <c r="X1686" s="13">
        <f t="shared" si="8"/>
        <v>0.001013652429</v>
      </c>
      <c r="Y1686" s="14"/>
      <c r="Z1686" s="30"/>
      <c r="AA1686" s="30"/>
    </row>
    <row r="1687" ht="12.75" customHeight="1">
      <c r="A1687" s="4">
        <v>2010.11</v>
      </c>
      <c r="B1687" s="5">
        <v>1198.89</v>
      </c>
      <c r="C1687" s="6">
        <f>C1685/3+C1688*2/3</f>
        <v>22.60333333</v>
      </c>
      <c r="D1687" s="6">
        <f t="shared" si="9"/>
        <v>49.91333333</v>
      </c>
      <c r="E1687" s="5">
        <f>E1685/3+E1688*2/3</f>
        <v>75.52</v>
      </c>
      <c r="F1687" s="5">
        <v>218.803</v>
      </c>
      <c r="G1687" s="6">
        <f t="shared" si="10"/>
        <v>2010.875</v>
      </c>
      <c r="H1687" s="7">
        <v>2.76</v>
      </c>
      <c r="I1687" s="6">
        <f t="shared" si="1"/>
        <v>1669.546501</v>
      </c>
      <c r="J1687" s="6">
        <f t="shared" si="2"/>
        <v>31.47687951</v>
      </c>
      <c r="K1687" s="8">
        <f t="shared" si="11"/>
        <v>864034.8829</v>
      </c>
      <c r="L1687" s="6">
        <f t="shared" si="12"/>
        <v>105.1674063</v>
      </c>
      <c r="M1687" s="8">
        <f t="shared" si="3"/>
        <v>54426.94022</v>
      </c>
      <c r="N1687" s="29">
        <f t="shared" si="14"/>
        <v>21.70072383</v>
      </c>
      <c r="O1687" s="9"/>
      <c r="P1687" s="10">
        <f t="shared" si="15"/>
        <v>23.99318585</v>
      </c>
      <c r="Q1687" s="10"/>
      <c r="R1687" s="31">
        <f t="shared" si="16"/>
        <v>0.04159876371</v>
      </c>
      <c r="S1687" s="7">
        <f t="shared" si="4"/>
        <v>0.957506296</v>
      </c>
      <c r="T1687" s="7">
        <f t="shared" si="13"/>
        <v>46.67478456</v>
      </c>
      <c r="U1687" s="13">
        <f t="shared" si="17"/>
        <v>0.1173463406</v>
      </c>
      <c r="V1687" s="13">
        <f t="shared" si="6"/>
        <v>0.02131507049</v>
      </c>
      <c r="W1687" s="13">
        <f t="shared" si="7"/>
        <v>0.09603127013</v>
      </c>
      <c r="X1687" s="13">
        <f t="shared" si="8"/>
        <v>0.003852791408</v>
      </c>
      <c r="Y1687" s="14"/>
      <c r="Z1687" s="30"/>
      <c r="AA1687" s="30"/>
    </row>
    <row r="1688" ht="12.75" customHeight="1">
      <c r="A1688" s="4">
        <v>2010.12</v>
      </c>
      <c r="B1688" s="5">
        <v>1241.53</v>
      </c>
      <c r="C1688" s="6">
        <v>22.73</v>
      </c>
      <c r="D1688" s="6">
        <f t="shared" si="9"/>
        <v>65.37</v>
      </c>
      <c r="E1688" s="5">
        <v>77.35</v>
      </c>
      <c r="F1688" s="5">
        <v>219.179</v>
      </c>
      <c r="G1688" s="6">
        <f t="shared" si="10"/>
        <v>2010.958333</v>
      </c>
      <c r="H1688" s="7">
        <v>3.29</v>
      </c>
      <c r="I1688" s="6">
        <f t="shared" si="1"/>
        <v>1725.960019</v>
      </c>
      <c r="J1688" s="6">
        <f t="shared" si="2"/>
        <v>31.59897162</v>
      </c>
      <c r="K1688" s="8">
        <f t="shared" si="11"/>
        <v>894593.1605</v>
      </c>
      <c r="L1688" s="6">
        <f t="shared" si="12"/>
        <v>107.5310363</v>
      </c>
      <c r="M1688" s="8">
        <f t="shared" si="3"/>
        <v>55735.08571</v>
      </c>
      <c r="N1688" s="29">
        <f t="shared" si="14"/>
        <v>22.39637977</v>
      </c>
      <c r="O1688" s="9"/>
      <c r="P1688" s="10">
        <f t="shared" si="15"/>
        <v>24.75055378</v>
      </c>
      <c r="Q1688" s="10"/>
      <c r="R1688" s="31">
        <f t="shared" si="16"/>
        <v>0.03510190045</v>
      </c>
      <c r="S1688" s="7">
        <f t="shared" si="4"/>
        <v>0.9943297722</v>
      </c>
      <c r="T1688" s="7">
        <f t="shared" si="13"/>
        <v>44.6147323</v>
      </c>
      <c r="U1688" s="13">
        <f t="shared" si="17"/>
        <v>0.1180188656</v>
      </c>
      <c r="V1688" s="13">
        <f t="shared" si="6"/>
        <v>0.02532953977</v>
      </c>
      <c r="W1688" s="13">
        <f t="shared" si="7"/>
        <v>0.09268932586</v>
      </c>
      <c r="X1688" s="13">
        <f t="shared" si="8"/>
        <v>-0.0007725350939</v>
      </c>
      <c r="Y1688" s="14"/>
      <c r="Z1688" s="30"/>
      <c r="AA1688" s="30"/>
    </row>
    <row r="1689" ht="12.75" customHeight="1">
      <c r="A1689" s="4">
        <v>2011.01</v>
      </c>
      <c r="B1689" s="5">
        <v>1282.62</v>
      </c>
      <c r="C1689" s="6">
        <f>C1688*2/3+C1691/3</f>
        <v>22.96333333</v>
      </c>
      <c r="D1689" s="6">
        <f t="shared" si="9"/>
        <v>64.05333333</v>
      </c>
      <c r="E1689" s="5">
        <f>E1688*2/3+E1691/3</f>
        <v>78.67</v>
      </c>
      <c r="F1689" s="5">
        <v>220.223</v>
      </c>
      <c r="G1689" s="6">
        <f t="shared" si="10"/>
        <v>2011.041667</v>
      </c>
      <c r="H1689" s="7">
        <v>3.39</v>
      </c>
      <c r="I1689" s="6">
        <f t="shared" si="1"/>
        <v>1774.629871</v>
      </c>
      <c r="J1689" s="6">
        <f t="shared" si="2"/>
        <v>31.7720114</v>
      </c>
      <c r="K1689" s="8">
        <f t="shared" si="11"/>
        <v>921191.8657</v>
      </c>
      <c r="L1689" s="6">
        <f t="shared" si="12"/>
        <v>108.8476181</v>
      </c>
      <c r="M1689" s="8">
        <f t="shared" si="3"/>
        <v>56501.66384</v>
      </c>
      <c r="N1689" s="29">
        <f t="shared" si="14"/>
        <v>22.97829943</v>
      </c>
      <c r="O1689" s="9"/>
      <c r="P1689" s="10">
        <f t="shared" si="15"/>
        <v>25.38055144</v>
      </c>
      <c r="Q1689" s="10"/>
      <c r="R1689" s="31">
        <f t="shared" si="16"/>
        <v>0.03281253945</v>
      </c>
      <c r="S1689" s="7">
        <f t="shared" si="4"/>
        <v>0.9869845424</v>
      </c>
      <c r="T1689" s="7">
        <f t="shared" si="13"/>
        <v>44.15145308</v>
      </c>
      <c r="U1689" s="13">
        <f t="shared" si="17"/>
        <v>0.1173505651</v>
      </c>
      <c r="V1689" s="13">
        <f t="shared" si="6"/>
        <v>0.02458939848</v>
      </c>
      <c r="W1689" s="13">
        <f t="shared" si="7"/>
        <v>0.09276116658</v>
      </c>
      <c r="X1689" s="13">
        <f t="shared" si="8"/>
        <v>-0.0002897569743</v>
      </c>
      <c r="Y1689" s="14"/>
      <c r="Z1689" s="30"/>
      <c r="AA1689" s="30"/>
    </row>
    <row r="1690" ht="12.75" customHeight="1">
      <c r="A1690" s="4">
        <v>2011.02</v>
      </c>
      <c r="B1690" s="5">
        <v>1321.12</v>
      </c>
      <c r="C1690" s="6">
        <f>C1688/3+C1691*2/3</f>
        <v>23.19666667</v>
      </c>
      <c r="D1690" s="6">
        <f t="shared" si="9"/>
        <v>61.69666667</v>
      </c>
      <c r="E1690" s="5">
        <f>E1688/3+E1691*2/3</f>
        <v>79.99</v>
      </c>
      <c r="F1690" s="5">
        <v>221.309</v>
      </c>
      <c r="G1690" s="6">
        <f t="shared" si="10"/>
        <v>2011.125</v>
      </c>
      <c r="H1690" s="7">
        <v>3.58</v>
      </c>
      <c r="I1690" s="6">
        <f t="shared" si="1"/>
        <v>1818.928575</v>
      </c>
      <c r="J1690" s="6">
        <f t="shared" si="2"/>
        <v>31.93735606</v>
      </c>
      <c r="K1690" s="8">
        <f t="shared" si="11"/>
        <v>945568.3904</v>
      </c>
      <c r="L1690" s="6">
        <f t="shared" si="12"/>
        <v>110.1308713</v>
      </c>
      <c r="M1690" s="8">
        <f t="shared" si="3"/>
        <v>57251.4348</v>
      </c>
      <c r="N1690" s="29">
        <f t="shared" si="14"/>
        <v>23.4898287</v>
      </c>
      <c r="O1690" s="9"/>
      <c r="P1690" s="10">
        <f t="shared" si="15"/>
        <v>25.93189152</v>
      </c>
      <c r="Q1690" s="10"/>
      <c r="R1690" s="31">
        <f t="shared" si="16"/>
        <v>0.03005994555</v>
      </c>
      <c r="S1690" s="7">
        <f t="shared" si="4"/>
        <v>1.017270092</v>
      </c>
      <c r="T1690" s="7">
        <f t="shared" si="13"/>
        <v>43.36296311</v>
      </c>
      <c r="U1690" s="13">
        <f t="shared" si="17"/>
        <v>0.1165718216</v>
      </c>
      <c r="V1690" s="13">
        <f t="shared" si="6"/>
        <v>0.02423718503</v>
      </c>
      <c r="W1690" s="13">
        <f t="shared" si="7"/>
        <v>0.09233463659</v>
      </c>
      <c r="X1690" s="13">
        <f t="shared" si="8"/>
        <v>-0.004850513137</v>
      </c>
      <c r="Y1690" s="14"/>
      <c r="Z1690" s="30"/>
      <c r="AA1690" s="30"/>
    </row>
    <row r="1691" ht="12.75" customHeight="1">
      <c r="A1691" s="4">
        <v>2011.03</v>
      </c>
      <c r="B1691" s="5">
        <v>1304.49</v>
      </c>
      <c r="C1691" s="6">
        <v>23.43</v>
      </c>
      <c r="D1691" s="6">
        <f t="shared" si="9"/>
        <v>6.8</v>
      </c>
      <c r="E1691" s="5">
        <v>81.31</v>
      </c>
      <c r="F1691" s="5">
        <v>223.467</v>
      </c>
      <c r="G1691" s="6">
        <f t="shared" si="10"/>
        <v>2011.208333</v>
      </c>
      <c r="H1691" s="7">
        <v>3.41</v>
      </c>
      <c r="I1691" s="6">
        <f t="shared" si="1"/>
        <v>1778.688142</v>
      </c>
      <c r="J1691" s="6">
        <f t="shared" si="2"/>
        <v>31.94709286</v>
      </c>
      <c r="K1691" s="8">
        <f t="shared" si="11"/>
        <v>926033.4096</v>
      </c>
      <c r="L1691" s="6">
        <f t="shared" si="12"/>
        <v>110.867184</v>
      </c>
      <c r="M1691" s="8">
        <f t="shared" si="3"/>
        <v>57720.47048</v>
      </c>
      <c r="N1691" s="29">
        <f t="shared" si="14"/>
        <v>22.89933643</v>
      </c>
      <c r="O1691" s="9"/>
      <c r="P1691" s="10">
        <f t="shared" si="15"/>
        <v>25.26799004</v>
      </c>
      <c r="Q1691" s="10"/>
      <c r="R1691" s="31">
        <f t="shared" si="16"/>
        <v>0.03361841515</v>
      </c>
      <c r="S1691" s="7">
        <f t="shared" si="4"/>
        <v>0.9986495543</v>
      </c>
      <c r="T1691" s="7">
        <f t="shared" si="13"/>
        <v>43.68586151</v>
      </c>
      <c r="U1691" s="13">
        <f t="shared" si="17"/>
        <v>0.1190302059</v>
      </c>
      <c r="V1691" s="13">
        <f t="shared" si="6"/>
        <v>0.01953879574</v>
      </c>
      <c r="W1691" s="13">
        <f t="shared" si="7"/>
        <v>0.09949141018</v>
      </c>
      <c r="X1691" s="13">
        <f t="shared" si="8"/>
        <v>-0.000005191386581</v>
      </c>
      <c r="Y1691" s="14"/>
      <c r="Z1691" s="30"/>
      <c r="AA1691" s="30"/>
    </row>
    <row r="1692" ht="12.75" customHeight="1">
      <c r="A1692" s="4">
        <v>2011.04</v>
      </c>
      <c r="B1692" s="5">
        <v>1331.51</v>
      </c>
      <c r="C1692" s="6">
        <f>C1691*2/3+C1694/3</f>
        <v>23.73333333</v>
      </c>
      <c r="D1692" s="6">
        <f t="shared" si="9"/>
        <v>50.75333333</v>
      </c>
      <c r="E1692" s="5">
        <f>E1691*2/3+E1694/3</f>
        <v>82.16333333</v>
      </c>
      <c r="F1692" s="5">
        <v>224.906</v>
      </c>
      <c r="G1692" s="6">
        <f t="shared" si="10"/>
        <v>2011.291667</v>
      </c>
      <c r="H1692" s="7">
        <v>3.46</v>
      </c>
      <c r="I1692" s="6">
        <f t="shared" si="1"/>
        <v>1803.914066</v>
      </c>
      <c r="J1692" s="6">
        <f t="shared" si="2"/>
        <v>32.15364048</v>
      </c>
      <c r="K1692" s="8">
        <f t="shared" si="11"/>
        <v>940561.7167</v>
      </c>
      <c r="L1692" s="6">
        <f t="shared" si="12"/>
        <v>111.3139163</v>
      </c>
      <c r="M1692" s="8">
        <f t="shared" si="3"/>
        <v>58039.1329</v>
      </c>
      <c r="N1692" s="29">
        <f t="shared" si="14"/>
        <v>23.14392945</v>
      </c>
      <c r="O1692" s="9"/>
      <c r="P1692" s="10">
        <f t="shared" si="15"/>
        <v>25.52606103</v>
      </c>
      <c r="Q1692" s="10"/>
      <c r="R1692" s="31">
        <f t="shared" si="16"/>
        <v>0.03290822397</v>
      </c>
      <c r="S1692" s="7">
        <f t="shared" si="4"/>
        <v>1.027532414</v>
      </c>
      <c r="T1692" s="7">
        <f t="shared" si="13"/>
        <v>43.34773147</v>
      </c>
      <c r="U1692" s="13">
        <f t="shared" si="17"/>
        <v>0.1229223288</v>
      </c>
      <c r="V1692" s="13">
        <f t="shared" si="6"/>
        <v>0.01935341489</v>
      </c>
      <c r="W1692" s="13">
        <f t="shared" si="7"/>
        <v>0.1035689139</v>
      </c>
      <c r="X1692" s="13">
        <f t="shared" si="8"/>
        <v>-0.002393886715</v>
      </c>
      <c r="Y1692" s="14"/>
      <c r="Z1692" s="30"/>
      <c r="AA1692" s="30"/>
    </row>
    <row r="1693" ht="12.75" customHeight="1">
      <c r="A1693" s="4">
        <v>2011.05</v>
      </c>
      <c r="B1693" s="5">
        <v>1338.31</v>
      </c>
      <c r="C1693" s="6">
        <f>C1691/3+C1694*2/3</f>
        <v>24.03666667</v>
      </c>
      <c r="D1693" s="6">
        <f t="shared" si="9"/>
        <v>30.83666667</v>
      </c>
      <c r="E1693" s="5">
        <f>E1691/3+E1694*2/3</f>
        <v>83.01666667</v>
      </c>
      <c r="F1693" s="5">
        <v>225.964</v>
      </c>
      <c r="G1693" s="6">
        <f t="shared" si="10"/>
        <v>2011.375</v>
      </c>
      <c r="H1693" s="7">
        <v>3.17</v>
      </c>
      <c r="I1693" s="6">
        <f t="shared" si="1"/>
        <v>1804.637274</v>
      </c>
      <c r="J1693" s="6">
        <f t="shared" si="2"/>
        <v>32.41212022</v>
      </c>
      <c r="K1693" s="8">
        <f t="shared" si="11"/>
        <v>942347.1056</v>
      </c>
      <c r="L1693" s="6">
        <f t="shared" si="12"/>
        <v>111.9433995</v>
      </c>
      <c r="M1693" s="8">
        <f t="shared" si="3"/>
        <v>58454.70448</v>
      </c>
      <c r="N1693" s="29">
        <f t="shared" si="14"/>
        <v>23.05949151</v>
      </c>
      <c r="O1693" s="9"/>
      <c r="P1693" s="10">
        <f t="shared" si="15"/>
        <v>25.42275141</v>
      </c>
      <c r="Q1693" s="10"/>
      <c r="R1693" s="31">
        <f t="shared" si="16"/>
        <v>0.03598498252</v>
      </c>
      <c r="S1693" s="7">
        <f t="shared" si="4"/>
        <v>1.017207926</v>
      </c>
      <c r="T1693" s="7">
        <f t="shared" si="13"/>
        <v>44.33265005</v>
      </c>
      <c r="U1693" s="13">
        <f t="shared" si="17"/>
        <v>0.1226633622</v>
      </c>
      <c r="V1693" s="13">
        <f t="shared" si="6"/>
        <v>0.01657848744</v>
      </c>
      <c r="W1693" s="13">
        <f t="shared" si="7"/>
        <v>0.1060848748</v>
      </c>
      <c r="X1693" s="13">
        <f t="shared" si="8"/>
        <v>-0.0006564593273</v>
      </c>
      <c r="Y1693" s="14"/>
      <c r="Z1693" s="30"/>
      <c r="AA1693" s="30"/>
    </row>
    <row r="1694" ht="12.75" customHeight="1">
      <c r="A1694" s="4">
        <v>2011.06</v>
      </c>
      <c r="B1694" s="5">
        <v>1287.29</v>
      </c>
      <c r="C1694" s="6">
        <v>24.34</v>
      </c>
      <c r="D1694" s="6">
        <f t="shared" si="9"/>
        <v>-26.68</v>
      </c>
      <c r="E1694" s="5">
        <v>83.87</v>
      </c>
      <c r="F1694" s="5">
        <v>225.722</v>
      </c>
      <c r="G1694" s="6">
        <f t="shared" si="10"/>
        <v>2011.458333</v>
      </c>
      <c r="H1694" s="7">
        <v>3.0</v>
      </c>
      <c r="I1694" s="6">
        <f t="shared" si="1"/>
        <v>1737.700636</v>
      </c>
      <c r="J1694" s="6">
        <f t="shared" si="2"/>
        <v>32.85633656</v>
      </c>
      <c r="K1694" s="8">
        <f t="shared" si="11"/>
        <v>908823.8181</v>
      </c>
      <c r="L1694" s="6">
        <f t="shared" si="12"/>
        <v>113.2153224</v>
      </c>
      <c r="M1694" s="8">
        <f t="shared" si="3"/>
        <v>59212.02963</v>
      </c>
      <c r="N1694" s="29">
        <f t="shared" si="14"/>
        <v>22.10083129</v>
      </c>
      <c r="O1694" s="9"/>
      <c r="P1694" s="10">
        <f t="shared" si="15"/>
        <v>24.35922666</v>
      </c>
      <c r="Q1694" s="10"/>
      <c r="R1694" s="31">
        <f t="shared" si="16"/>
        <v>0.03928355398</v>
      </c>
      <c r="S1694" s="7">
        <f t="shared" si="4"/>
        <v>1.0025</v>
      </c>
      <c r="T1694" s="7">
        <f t="shared" si="13"/>
        <v>45.14387064</v>
      </c>
      <c r="U1694" s="13">
        <f t="shared" si="17"/>
        <v>0.1277175373</v>
      </c>
      <c r="V1694" s="13">
        <f t="shared" si="6"/>
        <v>0.01486333542</v>
      </c>
      <c r="W1694" s="13">
        <f t="shared" si="7"/>
        <v>0.1128542019</v>
      </c>
      <c r="X1694" s="13">
        <f t="shared" si="8"/>
        <v>0.001717063611</v>
      </c>
      <c r="Y1694" s="14"/>
      <c r="Z1694" s="30"/>
      <c r="AA1694" s="30"/>
    </row>
    <row r="1695" ht="12.75" customHeight="1">
      <c r="A1695" s="4">
        <v>2011.07</v>
      </c>
      <c r="B1695" s="5">
        <v>1325.19</v>
      </c>
      <c r="C1695" s="6">
        <f>C1694*2/3+C1697/3</f>
        <v>24.62</v>
      </c>
      <c r="D1695" s="6">
        <f t="shared" si="9"/>
        <v>62.52</v>
      </c>
      <c r="E1695" s="5">
        <f>E1694*2/3+E1697/3</f>
        <v>84.90666667</v>
      </c>
      <c r="F1695" s="5">
        <v>225.922</v>
      </c>
      <c r="G1695" s="6">
        <f t="shared" si="10"/>
        <v>2011.541667</v>
      </c>
      <c r="H1695" s="7">
        <v>3.0</v>
      </c>
      <c r="I1695" s="6">
        <f t="shared" si="1"/>
        <v>1787.277879</v>
      </c>
      <c r="J1695" s="6">
        <f t="shared" si="2"/>
        <v>33.20488487</v>
      </c>
      <c r="K1695" s="8">
        <f t="shared" si="11"/>
        <v>936200.0881</v>
      </c>
      <c r="L1695" s="6">
        <f t="shared" si="12"/>
        <v>114.513245</v>
      </c>
      <c r="M1695" s="8">
        <f t="shared" si="3"/>
        <v>59983.57127</v>
      </c>
      <c r="N1695" s="29">
        <f t="shared" si="14"/>
        <v>22.6109817</v>
      </c>
      <c r="O1695" s="9"/>
      <c r="P1695" s="10">
        <f t="shared" si="15"/>
        <v>24.91508908</v>
      </c>
      <c r="Q1695" s="10"/>
      <c r="R1695" s="31">
        <f t="shared" si="16"/>
        <v>0.03864150412</v>
      </c>
      <c r="S1695" s="7">
        <f t="shared" si="4"/>
        <v>1.064516434</v>
      </c>
      <c r="T1695" s="7">
        <f t="shared" si="13"/>
        <v>45.21666628</v>
      </c>
      <c r="U1695" s="13">
        <f t="shared" si="17"/>
        <v>0.1272386536</v>
      </c>
      <c r="V1695" s="13">
        <f t="shared" si="6"/>
        <v>0.01620816605</v>
      </c>
      <c r="W1695" s="13">
        <f t="shared" si="7"/>
        <v>0.1110304875</v>
      </c>
      <c r="X1695" s="13">
        <f t="shared" si="8"/>
        <v>-0.005754266683</v>
      </c>
      <c r="Y1695" s="14"/>
      <c r="Z1695" s="30"/>
      <c r="AA1695" s="30"/>
    </row>
    <row r="1696" ht="12.75" customHeight="1">
      <c r="A1696" s="4">
        <v>2011.08</v>
      </c>
      <c r="B1696" s="5">
        <v>1185.31</v>
      </c>
      <c r="C1696" s="6">
        <f>C1694/3+C1697*2/3</f>
        <v>24.9</v>
      </c>
      <c r="D1696" s="6">
        <f t="shared" si="9"/>
        <v>-114.98</v>
      </c>
      <c r="E1696" s="5">
        <f>E1694/3+E1697*2/3</f>
        <v>85.94333333</v>
      </c>
      <c r="F1696" s="5">
        <v>226.545</v>
      </c>
      <c r="G1696" s="6">
        <f t="shared" si="10"/>
        <v>2011.625</v>
      </c>
      <c r="H1696" s="7">
        <v>2.3</v>
      </c>
      <c r="I1696" s="6">
        <f t="shared" si="1"/>
        <v>1594.226123</v>
      </c>
      <c r="J1696" s="6">
        <f t="shared" si="2"/>
        <v>33.49016752</v>
      </c>
      <c r="K1696" s="8">
        <f t="shared" si="11"/>
        <v>836538.876</v>
      </c>
      <c r="L1696" s="6">
        <f t="shared" si="12"/>
        <v>115.5926358</v>
      </c>
      <c r="M1696" s="8">
        <f t="shared" si="3"/>
        <v>60654.96745</v>
      </c>
      <c r="N1696" s="29">
        <f t="shared" si="14"/>
        <v>20.04985272</v>
      </c>
      <c r="O1696" s="9"/>
      <c r="P1696" s="10">
        <f t="shared" si="15"/>
        <v>22.09261871</v>
      </c>
      <c r="Q1696" s="10"/>
      <c r="R1696" s="31">
        <f t="shared" si="16"/>
        <v>0.05157302653</v>
      </c>
      <c r="S1696" s="7">
        <f t="shared" si="4"/>
        <v>1.030707365</v>
      </c>
      <c r="T1696" s="7">
        <f t="shared" si="13"/>
        <v>48.00151588</v>
      </c>
      <c r="U1696" s="13">
        <f t="shared" si="17"/>
        <v>0.1422302519</v>
      </c>
      <c r="V1696" s="13">
        <f t="shared" si="6"/>
        <v>0.0104303519</v>
      </c>
      <c r="W1696" s="13">
        <f t="shared" si="7"/>
        <v>0.1317999</v>
      </c>
      <c r="X1696" s="13">
        <f t="shared" si="8"/>
        <v>-0.003747568595</v>
      </c>
      <c r="Y1696" s="14"/>
      <c r="Z1696" s="30"/>
      <c r="AA1696" s="30"/>
    </row>
    <row r="1697" ht="12.75" customHeight="1">
      <c r="A1697" s="4">
        <v>2011.09</v>
      </c>
      <c r="B1697" s="5">
        <v>1173.88</v>
      </c>
      <c r="C1697" s="6">
        <v>25.18</v>
      </c>
      <c r="D1697" s="6">
        <f t="shared" si="9"/>
        <v>13.75</v>
      </c>
      <c r="E1697" s="5">
        <v>86.98</v>
      </c>
      <c r="F1697" s="5">
        <v>226.889</v>
      </c>
      <c r="G1697" s="6">
        <f t="shared" si="10"/>
        <v>2011.708333</v>
      </c>
      <c r="H1697" s="7">
        <v>1.98</v>
      </c>
      <c r="I1697" s="6">
        <f t="shared" si="1"/>
        <v>1576.459132</v>
      </c>
      <c r="J1697" s="6">
        <f t="shared" si="2"/>
        <v>33.81541635</v>
      </c>
      <c r="K1697" s="8">
        <f t="shared" si="11"/>
        <v>828694.6609</v>
      </c>
      <c r="L1697" s="6">
        <f t="shared" si="12"/>
        <v>116.8095677</v>
      </c>
      <c r="M1697" s="8">
        <f t="shared" si="3"/>
        <v>61403.09197</v>
      </c>
      <c r="N1697" s="29">
        <f t="shared" si="14"/>
        <v>19.69811457</v>
      </c>
      <c r="O1697" s="9"/>
      <c r="P1697" s="10">
        <f t="shared" si="15"/>
        <v>21.70640003</v>
      </c>
      <c r="Q1697" s="10"/>
      <c r="R1697" s="31">
        <f t="shared" si="16"/>
        <v>0.05535835455</v>
      </c>
      <c r="S1697" s="7">
        <f t="shared" si="4"/>
        <v>0.9864798282</v>
      </c>
      <c r="T1697" s="7">
        <f t="shared" si="13"/>
        <v>49.40050315</v>
      </c>
      <c r="U1697" s="13">
        <f t="shared" si="17"/>
        <v>0.1429011969</v>
      </c>
      <c r="V1697" s="13">
        <f t="shared" si="6"/>
        <v>0.006523410239</v>
      </c>
      <c r="W1697" s="13">
        <f t="shared" si="7"/>
        <v>0.1363777866</v>
      </c>
      <c r="X1697" s="13">
        <f t="shared" si="8"/>
        <v>-0.0004674850644</v>
      </c>
      <c r="Y1697" s="14"/>
      <c r="Z1697" s="30"/>
      <c r="AA1697" s="30"/>
    </row>
    <row r="1698" ht="12.75" customHeight="1">
      <c r="A1698" s="4">
        <v>2011.1</v>
      </c>
      <c r="B1698" s="5">
        <v>1207.22</v>
      </c>
      <c r="C1698" s="6">
        <f>C1697*2/3+C1700/3</f>
        <v>25.59666667</v>
      </c>
      <c r="D1698" s="6">
        <f t="shared" si="9"/>
        <v>58.93666667</v>
      </c>
      <c r="E1698" s="5">
        <f>E1697*2/3+E1700/3</f>
        <v>86.97</v>
      </c>
      <c r="F1698" s="5">
        <v>226.421</v>
      </c>
      <c r="G1698" s="6">
        <f t="shared" si="10"/>
        <v>2011.791667</v>
      </c>
      <c r="H1698" s="7">
        <v>2.15</v>
      </c>
      <c r="I1698" s="6">
        <f t="shared" si="1"/>
        <v>1624.584001</v>
      </c>
      <c r="J1698" s="6">
        <f t="shared" si="2"/>
        <v>34.446029</v>
      </c>
      <c r="K1698" s="8">
        <f t="shared" si="11"/>
        <v>855501.3131</v>
      </c>
      <c r="L1698" s="6">
        <f t="shared" si="12"/>
        <v>117.0375495</v>
      </c>
      <c r="M1698" s="8">
        <f t="shared" si="3"/>
        <v>61631.64063</v>
      </c>
      <c r="N1698" s="29">
        <f t="shared" si="14"/>
        <v>20.15582479</v>
      </c>
      <c r="O1698" s="9"/>
      <c r="P1698" s="10">
        <f t="shared" si="15"/>
        <v>22.21266816</v>
      </c>
      <c r="Q1698" s="10"/>
      <c r="R1698" s="31">
        <f t="shared" si="16"/>
        <v>0.05263931624</v>
      </c>
      <c r="S1698" s="7">
        <f t="shared" si="4"/>
        <v>1.014369364</v>
      </c>
      <c r="T1698" s="7">
        <f t="shared" si="13"/>
        <v>48.83332751</v>
      </c>
      <c r="U1698" s="13">
        <f t="shared" si="17"/>
        <v>0.1388407292</v>
      </c>
      <c r="V1698" s="13">
        <f t="shared" si="6"/>
        <v>0.00501329433</v>
      </c>
      <c r="W1698" s="13">
        <f t="shared" si="7"/>
        <v>0.1338274349</v>
      </c>
      <c r="X1698" s="13">
        <f t="shared" si="8"/>
        <v>-0.001111278421</v>
      </c>
      <c r="Y1698" s="14"/>
      <c r="Z1698" s="30"/>
      <c r="AA1698" s="30"/>
    </row>
    <row r="1699" ht="12.75" customHeight="1">
      <c r="A1699" s="4">
        <v>2011.11</v>
      </c>
      <c r="B1699" s="5">
        <v>1226.42</v>
      </c>
      <c r="C1699" s="6">
        <f>C1697/3+C1700*2/3</f>
        <v>26.01333333</v>
      </c>
      <c r="D1699" s="6">
        <f t="shared" si="9"/>
        <v>45.21333333</v>
      </c>
      <c r="E1699" s="5">
        <f>E1697/3+E1700*2/3</f>
        <v>86.96</v>
      </c>
      <c r="F1699" s="5">
        <v>226.23</v>
      </c>
      <c r="G1699" s="6">
        <f t="shared" si="10"/>
        <v>2011.875</v>
      </c>
      <c r="H1699" s="7">
        <v>2.01</v>
      </c>
      <c r="I1699" s="6">
        <f t="shared" si="1"/>
        <v>1651.815294</v>
      </c>
      <c r="J1699" s="6">
        <f t="shared" si="2"/>
        <v>35.03630229</v>
      </c>
      <c r="K1699" s="8">
        <f t="shared" si="11"/>
        <v>871378.7362</v>
      </c>
      <c r="L1699" s="6">
        <f t="shared" si="12"/>
        <v>117.1228926</v>
      </c>
      <c r="M1699" s="8">
        <f t="shared" si="3"/>
        <v>61785.59947</v>
      </c>
      <c r="N1699" s="29">
        <f t="shared" si="14"/>
        <v>20.3452468</v>
      </c>
      <c r="O1699" s="9"/>
      <c r="P1699" s="10">
        <f t="shared" si="15"/>
        <v>22.42388877</v>
      </c>
      <c r="Q1699" s="10"/>
      <c r="R1699" s="31">
        <f t="shared" si="16"/>
        <v>0.05366404882</v>
      </c>
      <c r="S1699" s="7">
        <f t="shared" si="4"/>
        <v>1.004374128</v>
      </c>
      <c r="T1699" s="7">
        <f t="shared" si="13"/>
        <v>49.57685247</v>
      </c>
      <c r="U1699" s="13">
        <f t="shared" si="17"/>
        <v>0.1414713541</v>
      </c>
      <c r="V1699" s="13">
        <f t="shared" si="6"/>
        <v>0.003319840434</v>
      </c>
      <c r="W1699" s="13">
        <f t="shared" si="7"/>
        <v>0.1381515137</v>
      </c>
      <c r="X1699" s="13">
        <f t="shared" si="8"/>
        <v>0.0005191216529</v>
      </c>
      <c r="Y1699" s="14"/>
      <c r="Z1699" s="30"/>
      <c r="AA1699" s="30"/>
    </row>
    <row r="1700" ht="12.75" customHeight="1">
      <c r="A1700" s="4">
        <v>2011.12</v>
      </c>
      <c r="B1700" s="5">
        <v>1243.32</v>
      </c>
      <c r="C1700" s="6">
        <v>26.43</v>
      </c>
      <c r="D1700" s="6">
        <f t="shared" si="9"/>
        <v>43.33</v>
      </c>
      <c r="E1700" s="5">
        <v>86.95</v>
      </c>
      <c r="F1700" s="5">
        <v>225.672</v>
      </c>
      <c r="G1700" s="6">
        <f t="shared" si="10"/>
        <v>2011.958333</v>
      </c>
      <c r="H1700" s="7">
        <v>1.98</v>
      </c>
      <c r="I1700" s="6">
        <f t="shared" si="1"/>
        <v>1678.717803</v>
      </c>
      <c r="J1700" s="6">
        <f t="shared" si="2"/>
        <v>35.6855126</v>
      </c>
      <c r="K1700" s="8">
        <f t="shared" si="11"/>
        <v>887139.3203</v>
      </c>
      <c r="L1700" s="6">
        <f t="shared" si="12"/>
        <v>117.3989906</v>
      </c>
      <c r="M1700" s="8">
        <f t="shared" si="3"/>
        <v>62040.958</v>
      </c>
      <c r="N1700" s="29">
        <f t="shared" si="14"/>
        <v>20.5235755</v>
      </c>
      <c r="O1700" s="9"/>
      <c r="P1700" s="10">
        <f t="shared" si="15"/>
        <v>22.62360882</v>
      </c>
      <c r="Q1700" s="10"/>
      <c r="R1700" s="31">
        <f t="shared" si="16"/>
        <v>0.05368904955</v>
      </c>
      <c r="S1700" s="7">
        <f t="shared" si="4"/>
        <v>1.002550144</v>
      </c>
      <c r="T1700" s="7">
        <f t="shared" si="13"/>
        <v>49.91682864</v>
      </c>
      <c r="U1700" s="13">
        <f t="shared" si="17"/>
        <v>0.1393802892</v>
      </c>
      <c r="V1700" s="13">
        <f t="shared" si="6"/>
        <v>0.003284975644</v>
      </c>
      <c r="W1700" s="13">
        <f t="shared" si="7"/>
        <v>0.1360953135</v>
      </c>
      <c r="X1700" s="13">
        <f t="shared" si="8"/>
        <v>-0.002797509779</v>
      </c>
      <c r="Y1700" s="14"/>
      <c r="Z1700" s="30"/>
      <c r="AA1700" s="30"/>
    </row>
    <row r="1701" ht="12.75" customHeight="1">
      <c r="A1701" s="4">
        <v>2012.01</v>
      </c>
      <c r="B1701" s="5">
        <v>1300.58</v>
      </c>
      <c r="C1701" s="6">
        <f>C1700*2/3+C1703/3</f>
        <v>26.73666667</v>
      </c>
      <c r="D1701" s="6">
        <f t="shared" si="9"/>
        <v>83.99666667</v>
      </c>
      <c r="E1701" s="5">
        <f>E1700*2/3+E1703/3</f>
        <v>87.48</v>
      </c>
      <c r="F1701" s="5">
        <v>226.665</v>
      </c>
      <c r="G1701" s="6">
        <f t="shared" si="10"/>
        <v>2012.041667</v>
      </c>
      <c r="H1701" s="7">
        <v>1.97</v>
      </c>
      <c r="I1701" s="6">
        <f t="shared" si="1"/>
        <v>1748.336647</v>
      </c>
      <c r="J1701" s="6">
        <f t="shared" si="2"/>
        <v>35.94142163</v>
      </c>
      <c r="K1701" s="8">
        <f t="shared" si="11"/>
        <v>925513.0725</v>
      </c>
      <c r="L1701" s="6">
        <f t="shared" si="12"/>
        <v>117.5971412</v>
      </c>
      <c r="M1701" s="8">
        <f t="shared" si="3"/>
        <v>62252.13642</v>
      </c>
      <c r="N1701" s="29">
        <f t="shared" si="14"/>
        <v>21.21300809</v>
      </c>
      <c r="O1701" s="9"/>
      <c r="P1701" s="10">
        <f t="shared" si="15"/>
        <v>23.38604601</v>
      </c>
      <c r="Q1701" s="10"/>
      <c r="R1701" s="31">
        <f t="shared" si="16"/>
        <v>0.05242371612</v>
      </c>
      <c r="S1701" s="7">
        <f t="shared" si="4"/>
        <v>1.001641667</v>
      </c>
      <c r="T1701" s="7">
        <f t="shared" si="13"/>
        <v>49.82488471</v>
      </c>
      <c r="U1701" s="13">
        <f t="shared" si="17"/>
        <v>0.1312685415</v>
      </c>
      <c r="V1701" s="13">
        <f t="shared" si="6"/>
        <v>0.00007928194665</v>
      </c>
      <c r="W1701" s="13">
        <f t="shared" si="7"/>
        <v>0.1311892596</v>
      </c>
      <c r="X1701" s="13">
        <f t="shared" si="8"/>
        <v>-0.001559056752</v>
      </c>
      <c r="Y1701" s="14"/>
      <c r="Z1701" s="30"/>
      <c r="AA1701" s="30"/>
    </row>
    <row r="1702" ht="12.75" customHeight="1">
      <c r="A1702" s="4">
        <v>2012.02</v>
      </c>
      <c r="B1702" s="5">
        <v>1352.49</v>
      </c>
      <c r="C1702" s="6">
        <f>C1700/3+C1703*2/3</f>
        <v>27.04333333</v>
      </c>
      <c r="D1702" s="6">
        <f t="shared" si="9"/>
        <v>78.95333333</v>
      </c>
      <c r="E1702" s="5">
        <f>E1700/3+E1703*2/3</f>
        <v>88.01</v>
      </c>
      <c r="F1702" s="5">
        <v>227.663</v>
      </c>
      <c r="G1702" s="6">
        <f t="shared" si="10"/>
        <v>2012.125</v>
      </c>
      <c r="H1702" s="7">
        <v>1.97</v>
      </c>
      <c r="I1702" s="6">
        <f t="shared" si="1"/>
        <v>1810.147907</v>
      </c>
      <c r="J1702" s="6">
        <f t="shared" si="2"/>
        <v>36.19430328</v>
      </c>
      <c r="K1702" s="8">
        <f t="shared" si="11"/>
        <v>959830.6366</v>
      </c>
      <c r="L1702" s="6">
        <f t="shared" si="12"/>
        <v>117.7909761</v>
      </c>
      <c r="M1702" s="8">
        <f t="shared" si="3"/>
        <v>62458.64614</v>
      </c>
      <c r="N1702" s="29">
        <f t="shared" si="14"/>
        <v>21.79743596</v>
      </c>
      <c r="O1702" s="9"/>
      <c r="P1702" s="10">
        <f t="shared" si="15"/>
        <v>24.03193226</v>
      </c>
      <c r="Q1702" s="10"/>
      <c r="R1702" s="31">
        <f t="shared" si="16"/>
        <v>0.0512057601</v>
      </c>
      <c r="S1702" s="7">
        <f t="shared" si="4"/>
        <v>0.983811583</v>
      </c>
      <c r="T1702" s="7">
        <f t="shared" si="13"/>
        <v>49.68790603</v>
      </c>
      <c r="U1702" s="13">
        <f t="shared" si="17"/>
        <v>0.1228217667</v>
      </c>
      <c r="V1702" s="13">
        <f t="shared" si="6"/>
        <v>-0.001949013537</v>
      </c>
      <c r="W1702" s="13">
        <f t="shared" si="7"/>
        <v>0.1247707802</v>
      </c>
      <c r="X1702" s="13">
        <f t="shared" si="8"/>
        <v>-0.000006882690854</v>
      </c>
      <c r="Y1702" s="14"/>
      <c r="Z1702" s="30"/>
      <c r="AA1702" s="30"/>
    </row>
    <row r="1703" ht="12.75" customHeight="1">
      <c r="A1703" s="4">
        <v>2012.03</v>
      </c>
      <c r="B1703" s="5">
        <v>1389.24</v>
      </c>
      <c r="C1703" s="6">
        <v>27.35</v>
      </c>
      <c r="D1703" s="6">
        <f t="shared" si="9"/>
        <v>64.1</v>
      </c>
      <c r="E1703" s="5">
        <v>88.54</v>
      </c>
      <c r="F1703" s="5">
        <v>229.392</v>
      </c>
      <c r="G1703" s="6">
        <f t="shared" si="10"/>
        <v>2012.208333</v>
      </c>
      <c r="H1703" s="7">
        <v>2.17</v>
      </c>
      <c r="I1703" s="6">
        <f t="shared" si="1"/>
        <v>1845.319052</v>
      </c>
      <c r="J1703" s="6">
        <f t="shared" si="2"/>
        <v>36.32883884</v>
      </c>
      <c r="K1703" s="8">
        <f t="shared" si="11"/>
        <v>980085.4106</v>
      </c>
      <c r="L1703" s="6">
        <f t="shared" si="12"/>
        <v>117.6071441</v>
      </c>
      <c r="M1703" s="8">
        <f t="shared" si="3"/>
        <v>62463.47805</v>
      </c>
      <c r="N1703" s="29">
        <f t="shared" si="14"/>
        <v>22.05394397</v>
      </c>
      <c r="O1703" s="9"/>
      <c r="P1703" s="10">
        <f t="shared" si="15"/>
        <v>24.31594201</v>
      </c>
      <c r="Q1703" s="10"/>
      <c r="R1703" s="31">
        <f t="shared" si="16"/>
        <v>0.0488728193</v>
      </c>
      <c r="S1703" s="7">
        <f t="shared" si="4"/>
        <v>1.012568426</v>
      </c>
      <c r="T1703" s="7">
        <f t="shared" si="13"/>
        <v>48.51508681</v>
      </c>
      <c r="U1703" s="13">
        <f t="shared" si="17"/>
        <v>0.1179926085</v>
      </c>
      <c r="V1703" s="13">
        <f t="shared" si="6"/>
        <v>-0.002524323594</v>
      </c>
      <c r="W1703" s="13">
        <f t="shared" si="7"/>
        <v>0.1205169321</v>
      </c>
      <c r="X1703" s="13">
        <f t="shared" si="8"/>
        <v>-0.006565761079</v>
      </c>
      <c r="Y1703" s="14"/>
      <c r="Z1703" s="30"/>
      <c r="AA1703" s="30"/>
    </row>
    <row r="1704" ht="12.75" customHeight="1">
      <c r="A1704" s="4">
        <v>2012.04</v>
      </c>
      <c r="B1704" s="5">
        <v>1386.43</v>
      </c>
      <c r="C1704" s="6">
        <f>C1703*2/3+C1706/3</f>
        <v>27.67333333</v>
      </c>
      <c r="D1704" s="6">
        <f t="shared" si="9"/>
        <v>24.86333333</v>
      </c>
      <c r="E1704" s="5">
        <f>E1703*2/3+E1706/3</f>
        <v>88.33333333</v>
      </c>
      <c r="F1704" s="5">
        <v>230.085</v>
      </c>
      <c r="G1704" s="6">
        <f t="shared" si="10"/>
        <v>2012.291667</v>
      </c>
      <c r="H1704" s="7">
        <v>2.05</v>
      </c>
      <c r="I1704" s="6">
        <f t="shared" si="1"/>
        <v>1836.039816</v>
      </c>
      <c r="J1704" s="6">
        <f t="shared" si="2"/>
        <v>36.64760704</v>
      </c>
      <c r="K1704" s="8">
        <f t="shared" si="11"/>
        <v>976779.0471</v>
      </c>
      <c r="L1704" s="6">
        <f t="shared" si="12"/>
        <v>116.9792323</v>
      </c>
      <c r="M1704" s="8">
        <f t="shared" si="3"/>
        <v>62233.32528</v>
      </c>
      <c r="N1704" s="29">
        <f t="shared" si="14"/>
        <v>21.77924691</v>
      </c>
      <c r="O1704" s="9"/>
      <c r="P1704" s="10">
        <f t="shared" si="15"/>
        <v>24.01513097</v>
      </c>
      <c r="Q1704" s="10"/>
      <c r="R1704" s="31">
        <f t="shared" si="16"/>
        <v>0.05038222012</v>
      </c>
      <c r="S1704" s="7">
        <f t="shared" si="4"/>
        <v>1.024397786</v>
      </c>
      <c r="T1704" s="7">
        <f t="shared" si="13"/>
        <v>48.97688449</v>
      </c>
      <c r="U1704" s="13">
        <f t="shared" si="17"/>
        <v>0.1178816549</v>
      </c>
      <c r="V1704" s="13">
        <f t="shared" si="6"/>
        <v>-0.00932621722</v>
      </c>
      <c r="W1704" s="13">
        <f t="shared" si="7"/>
        <v>0.1272078721</v>
      </c>
      <c r="X1704" s="13">
        <f t="shared" si="8"/>
        <v>-0.003472338003</v>
      </c>
      <c r="Y1704" s="14"/>
      <c r="Z1704" s="30"/>
      <c r="AA1704" s="30"/>
    </row>
    <row r="1705" ht="12.75" customHeight="1">
      <c r="A1705" s="4">
        <v>2012.05</v>
      </c>
      <c r="B1705" s="5">
        <v>1341.27</v>
      </c>
      <c r="C1705" s="6">
        <f>C1703/3+C1706*2/3</f>
        <v>27.99666667</v>
      </c>
      <c r="D1705" s="6">
        <f t="shared" si="9"/>
        <v>-17.16333333</v>
      </c>
      <c r="E1705" s="5">
        <f>E1703/3+E1706*2/3</f>
        <v>88.12666667</v>
      </c>
      <c r="F1705" s="5">
        <v>229.815</v>
      </c>
      <c r="G1705" s="6">
        <f t="shared" si="10"/>
        <v>2012.375</v>
      </c>
      <c r="H1705" s="7">
        <v>1.8</v>
      </c>
      <c r="I1705" s="6">
        <f t="shared" si="1"/>
        <v>1778.321559</v>
      </c>
      <c r="J1705" s="6">
        <f t="shared" si="2"/>
        <v>37.11935397</v>
      </c>
      <c r="K1705" s="8">
        <f t="shared" si="11"/>
        <v>947718.3845</v>
      </c>
      <c r="L1705" s="6">
        <f t="shared" si="12"/>
        <v>116.8426575</v>
      </c>
      <c r="M1705" s="8">
        <f t="shared" si="3"/>
        <v>62268.79164</v>
      </c>
      <c r="N1705" s="29">
        <f t="shared" si="14"/>
        <v>20.94146742</v>
      </c>
      <c r="O1705" s="9"/>
      <c r="P1705" s="10">
        <f t="shared" si="15"/>
        <v>23.09523799</v>
      </c>
      <c r="Q1705" s="10"/>
      <c r="R1705" s="31">
        <f t="shared" si="16"/>
        <v>0.05459875444</v>
      </c>
      <c r="S1705" s="7">
        <f t="shared" si="4"/>
        <v>1.01797974</v>
      </c>
      <c r="T1705" s="7">
        <f t="shared" si="13"/>
        <v>50.23075678</v>
      </c>
      <c r="U1705" s="13">
        <f t="shared" si="17"/>
        <v>0.1108894374</v>
      </c>
      <c r="V1705" s="13">
        <f t="shared" si="6"/>
        <v>-0.0139636874</v>
      </c>
      <c r="W1705" s="13">
        <f t="shared" si="7"/>
        <v>0.1248531248</v>
      </c>
      <c r="X1705" s="13">
        <f t="shared" si="8"/>
        <v>-0.003593102933</v>
      </c>
      <c r="Y1705" s="14"/>
      <c r="Z1705" s="30"/>
      <c r="AA1705" s="30"/>
    </row>
    <row r="1706" ht="12.75" customHeight="1">
      <c r="A1706" s="4">
        <v>2012.06</v>
      </c>
      <c r="B1706" s="5">
        <v>1323.48</v>
      </c>
      <c r="C1706" s="6">
        <v>28.32</v>
      </c>
      <c r="D1706" s="6">
        <f t="shared" si="9"/>
        <v>10.53</v>
      </c>
      <c r="E1706" s="5">
        <v>87.92</v>
      </c>
      <c r="F1706" s="5">
        <v>229.478</v>
      </c>
      <c r="G1706" s="6">
        <f t="shared" si="10"/>
        <v>2012.458333</v>
      </c>
      <c r="H1706" s="7">
        <v>1.62</v>
      </c>
      <c r="I1706" s="6">
        <f t="shared" si="1"/>
        <v>1757.31162</v>
      </c>
      <c r="J1706" s="6">
        <f t="shared" si="2"/>
        <v>37.60318636</v>
      </c>
      <c r="K1706" s="8">
        <f t="shared" si="11"/>
        <v>938191.5723</v>
      </c>
      <c r="L1706" s="6">
        <f t="shared" si="12"/>
        <v>116.7398356</v>
      </c>
      <c r="M1706" s="8">
        <f t="shared" si="3"/>
        <v>62324.93354</v>
      </c>
      <c r="N1706" s="29">
        <f t="shared" si="14"/>
        <v>20.54750409</v>
      </c>
      <c r="O1706" s="9"/>
      <c r="P1706" s="10">
        <f t="shared" si="15"/>
        <v>22.66553634</v>
      </c>
      <c r="Q1706" s="10"/>
      <c r="R1706" s="31">
        <f t="shared" si="16"/>
        <v>0.05710696444</v>
      </c>
      <c r="S1706" s="7">
        <f t="shared" si="4"/>
        <v>1.009626025</v>
      </c>
      <c r="T1706" s="7">
        <f t="shared" si="13"/>
        <v>51.20898541</v>
      </c>
      <c r="U1706" s="13">
        <f t="shared" si="17"/>
        <v>0.1066982747</v>
      </c>
      <c r="V1706" s="13">
        <f t="shared" si="6"/>
        <v>-0.01899005015</v>
      </c>
      <c r="W1706" s="13">
        <f t="shared" si="7"/>
        <v>0.1256883248</v>
      </c>
      <c r="X1706" s="13">
        <f t="shared" si="8"/>
        <v>0.001344087279</v>
      </c>
      <c r="Y1706" s="14"/>
      <c r="Z1706" s="30"/>
      <c r="AA1706" s="30"/>
    </row>
    <row r="1707" ht="12.75" customHeight="1">
      <c r="A1707" s="4">
        <v>2012.07</v>
      </c>
      <c r="B1707" s="5">
        <v>1359.78</v>
      </c>
      <c r="C1707" s="6">
        <f>C1706*2/3+C1709/3</f>
        <v>28.74333333</v>
      </c>
      <c r="D1707" s="6">
        <f t="shared" si="9"/>
        <v>65.04333333</v>
      </c>
      <c r="E1707" s="5">
        <f>E1706*2/3+E1709/3</f>
        <v>87.44666667</v>
      </c>
      <c r="F1707" s="5">
        <v>229.104</v>
      </c>
      <c r="G1707" s="6">
        <f t="shared" si="10"/>
        <v>2012.541667</v>
      </c>
      <c r="H1707" s="7">
        <v>1.53</v>
      </c>
      <c r="I1707" s="6">
        <f t="shared" si="1"/>
        <v>1808.458019</v>
      </c>
      <c r="J1707" s="6">
        <f t="shared" si="2"/>
        <v>38.22758951</v>
      </c>
      <c r="K1707" s="8">
        <f t="shared" si="11"/>
        <v>967198.2967</v>
      </c>
      <c r="L1707" s="6">
        <f t="shared" si="12"/>
        <v>116.300891</v>
      </c>
      <c r="M1707" s="8">
        <f t="shared" si="3"/>
        <v>62199.964</v>
      </c>
      <c r="N1707" s="29">
        <f t="shared" si="14"/>
        <v>20.99934129</v>
      </c>
      <c r="O1707" s="9"/>
      <c r="P1707" s="10">
        <f t="shared" si="15"/>
        <v>23.1682896</v>
      </c>
      <c r="Q1707" s="10"/>
      <c r="R1707" s="31">
        <f t="shared" si="16"/>
        <v>0.05667885354</v>
      </c>
      <c r="S1707" s="7">
        <f t="shared" si="4"/>
        <v>0.9875818568</v>
      </c>
      <c r="T1707" s="7">
        <f t="shared" si="13"/>
        <v>51.786325</v>
      </c>
      <c r="U1707" s="13">
        <f t="shared" si="17"/>
        <v>0.1038592625</v>
      </c>
      <c r="V1707" s="13">
        <f t="shared" si="6"/>
        <v>-0.01782010116</v>
      </c>
      <c r="W1707" s="13">
        <f t="shared" si="7"/>
        <v>0.1216793636</v>
      </c>
      <c r="X1707" s="13">
        <f t="shared" si="8"/>
        <v>0.001492076433</v>
      </c>
      <c r="Y1707" s="14"/>
      <c r="Z1707" s="30"/>
      <c r="AA1707" s="30"/>
    </row>
    <row r="1708" ht="12.75" customHeight="1">
      <c r="A1708" s="4">
        <v>2012.08</v>
      </c>
      <c r="B1708" s="5">
        <v>1403.45</v>
      </c>
      <c r="C1708" s="6">
        <f>C1706/3+C1709*2/3</f>
        <v>29.16666667</v>
      </c>
      <c r="D1708" s="6">
        <f t="shared" si="9"/>
        <v>72.83666667</v>
      </c>
      <c r="E1708" s="5">
        <f>E1706/3+E1709*2/3</f>
        <v>86.97333333</v>
      </c>
      <c r="F1708" s="5">
        <v>230.379</v>
      </c>
      <c r="G1708" s="6">
        <f t="shared" si="10"/>
        <v>2012.625</v>
      </c>
      <c r="H1708" s="7">
        <v>1.68</v>
      </c>
      <c r="I1708" s="6">
        <f t="shared" si="1"/>
        <v>1856.207445</v>
      </c>
      <c r="J1708" s="6">
        <f t="shared" si="2"/>
        <v>38.57592634</v>
      </c>
      <c r="K1708" s="8">
        <f t="shared" si="11"/>
        <v>994454.8751</v>
      </c>
      <c r="L1708" s="6">
        <f t="shared" si="12"/>
        <v>115.031208</v>
      </c>
      <c r="M1708" s="8">
        <f t="shared" si="3"/>
        <v>61627.45758</v>
      </c>
      <c r="N1708" s="29">
        <f t="shared" si="14"/>
        <v>21.41042845</v>
      </c>
      <c r="O1708" s="9"/>
      <c r="P1708" s="10">
        <f t="shared" si="15"/>
        <v>23.62546484</v>
      </c>
      <c r="Q1708" s="10"/>
      <c r="R1708" s="31">
        <f t="shared" si="16"/>
        <v>0.05449234426</v>
      </c>
      <c r="S1708" s="7">
        <f t="shared" si="4"/>
        <v>0.997755578</v>
      </c>
      <c r="T1708" s="7">
        <f t="shared" si="13"/>
        <v>50.86018999</v>
      </c>
      <c r="U1708" s="13">
        <f t="shared" si="17"/>
        <v>0.1077353724</v>
      </c>
      <c r="V1708" s="13">
        <f t="shared" si="6"/>
        <v>-0.01577367908</v>
      </c>
      <c r="W1708" s="13">
        <f t="shared" si="7"/>
        <v>0.1235090515</v>
      </c>
      <c r="X1708" s="13">
        <f t="shared" si="8"/>
        <v>-0.004831795628</v>
      </c>
      <c r="Y1708" s="14"/>
      <c r="Z1708" s="30"/>
      <c r="AA1708" s="30"/>
    </row>
    <row r="1709" ht="12.75" customHeight="1">
      <c r="A1709" s="4">
        <v>2012.09</v>
      </c>
      <c r="B1709" s="5">
        <v>1443.42</v>
      </c>
      <c r="C1709" s="6">
        <v>29.59</v>
      </c>
      <c r="D1709" s="6">
        <f t="shared" si="9"/>
        <v>69.56</v>
      </c>
      <c r="E1709" s="5">
        <v>86.5</v>
      </c>
      <c r="F1709" s="5">
        <v>231.407</v>
      </c>
      <c r="G1709" s="6">
        <f t="shared" si="10"/>
        <v>2012.708333</v>
      </c>
      <c r="H1709" s="7">
        <v>1.72</v>
      </c>
      <c r="I1709" s="6">
        <f t="shared" si="1"/>
        <v>1900.591054</v>
      </c>
      <c r="J1709" s="6">
        <f t="shared" si="2"/>
        <v>38.96197176</v>
      </c>
      <c r="K1709" s="8">
        <f t="shared" si="11"/>
        <v>1019972.671</v>
      </c>
      <c r="L1709" s="6">
        <f t="shared" si="12"/>
        <v>113.8969435</v>
      </c>
      <c r="M1709" s="8">
        <f t="shared" si="3"/>
        <v>61124.02215</v>
      </c>
      <c r="N1709" s="29">
        <f t="shared" si="14"/>
        <v>21.7836903</v>
      </c>
      <c r="O1709" s="9"/>
      <c r="P1709" s="10">
        <f t="shared" si="15"/>
        <v>24.04058911</v>
      </c>
      <c r="Q1709" s="10"/>
      <c r="R1709" s="31">
        <f t="shared" si="16"/>
        <v>0.05357829019</v>
      </c>
      <c r="S1709" s="7">
        <f t="shared" si="4"/>
        <v>0.9987039917</v>
      </c>
      <c r="T1709" s="7">
        <f t="shared" si="13"/>
        <v>50.5206046</v>
      </c>
      <c r="U1709" s="13">
        <f t="shared" si="17"/>
        <v>0.09638058345</v>
      </c>
      <c r="V1709" s="13">
        <f t="shared" si="6"/>
        <v>-0.02030358195</v>
      </c>
      <c r="W1709" s="13">
        <f t="shared" si="7"/>
        <v>0.1166841654</v>
      </c>
      <c r="X1709" s="13">
        <f t="shared" si="8"/>
        <v>-0.003396840227</v>
      </c>
      <c r="Y1709" s="14"/>
      <c r="Z1709" s="30"/>
      <c r="AA1709" s="30"/>
    </row>
    <row r="1710" ht="12.75" customHeight="1">
      <c r="A1710" s="4">
        <v>2012.1</v>
      </c>
      <c r="B1710" s="34">
        <v>1437.82</v>
      </c>
      <c r="C1710" s="6">
        <f>C1709*2/3+C1712/3</f>
        <v>30.14333333</v>
      </c>
      <c r="D1710" s="6">
        <f t="shared" si="9"/>
        <v>24.54333333</v>
      </c>
      <c r="E1710" s="5">
        <f>E1709*2/3+E1712/3</f>
        <v>86.50333333</v>
      </c>
      <c r="F1710" s="5">
        <v>231.317</v>
      </c>
      <c r="G1710" s="35">
        <f t="shared" si="10"/>
        <v>2012.791667</v>
      </c>
      <c r="H1710" s="7">
        <v>1.75</v>
      </c>
      <c r="I1710" s="6">
        <f t="shared" si="1"/>
        <v>1893.953985</v>
      </c>
      <c r="J1710" s="6">
        <f t="shared" si="2"/>
        <v>39.70600374</v>
      </c>
      <c r="K1710" s="8">
        <f t="shared" si="11"/>
        <v>1018186.538</v>
      </c>
      <c r="L1710" s="6">
        <f t="shared" si="12"/>
        <v>113.9456489</v>
      </c>
      <c r="M1710" s="8">
        <f t="shared" si="3"/>
        <v>61256.99287</v>
      </c>
      <c r="N1710" s="29">
        <f t="shared" si="14"/>
        <v>21.57710965</v>
      </c>
      <c r="O1710" s="9"/>
      <c r="P1710" s="10">
        <f t="shared" si="15"/>
        <v>23.81681366</v>
      </c>
      <c r="Q1710" s="10"/>
      <c r="R1710" s="31">
        <f t="shared" si="16"/>
        <v>0.05350822237</v>
      </c>
      <c r="S1710" s="7">
        <f t="shared" si="4"/>
        <v>1.010600407</v>
      </c>
      <c r="T1710" s="7">
        <f t="shared" si="13"/>
        <v>50.47476038</v>
      </c>
      <c r="U1710" s="13">
        <f t="shared" si="17"/>
        <v>0.09269382746</v>
      </c>
      <c r="V1710" s="13">
        <f t="shared" si="6"/>
        <v>-0.02406460107</v>
      </c>
      <c r="W1710" s="13">
        <f t="shared" si="7"/>
        <v>0.1167584285</v>
      </c>
      <c r="X1710" s="13">
        <f t="shared" si="8"/>
        <v>0.00001103736386</v>
      </c>
      <c r="Y1710" s="14"/>
      <c r="Z1710" s="30"/>
      <c r="AA1710" s="30"/>
    </row>
    <row r="1711" ht="12.75" customHeight="1">
      <c r="A1711" s="4">
        <v>2012.11</v>
      </c>
      <c r="B1711" s="34">
        <v>1394.51</v>
      </c>
      <c r="C1711" s="6">
        <f>C1709/3+C1712*2/3</f>
        <v>30.69666667</v>
      </c>
      <c r="D1711" s="6">
        <f t="shared" si="9"/>
        <v>-12.61333333</v>
      </c>
      <c r="E1711" s="5">
        <f>E1709/3+E1712*2/3</f>
        <v>86.50666667</v>
      </c>
      <c r="F1711" s="5">
        <v>230.221</v>
      </c>
      <c r="G1711" s="35">
        <f t="shared" si="10"/>
        <v>2012.875</v>
      </c>
      <c r="H1711" s="7">
        <v>1.65</v>
      </c>
      <c r="I1711" s="6">
        <f t="shared" si="1"/>
        <v>1845.649168</v>
      </c>
      <c r="J1711" s="6">
        <f t="shared" si="2"/>
        <v>40.62737254</v>
      </c>
      <c r="K1711" s="8">
        <f t="shared" si="11"/>
        <v>994038.0483</v>
      </c>
      <c r="L1711" s="6">
        <f t="shared" si="12"/>
        <v>114.4925152</v>
      </c>
      <c r="M1711" s="8">
        <f t="shared" si="3"/>
        <v>61663.89492</v>
      </c>
      <c r="N1711" s="29">
        <f t="shared" si="14"/>
        <v>20.89816206</v>
      </c>
      <c r="O1711" s="9"/>
      <c r="P1711" s="10">
        <f t="shared" si="15"/>
        <v>23.07393534</v>
      </c>
      <c r="Q1711" s="10"/>
      <c r="R1711" s="31">
        <f t="shared" si="16"/>
        <v>0.05552737766</v>
      </c>
      <c r="S1711" s="7">
        <f t="shared" si="4"/>
        <v>0.9949972615</v>
      </c>
      <c r="T1711" s="7">
        <f t="shared" si="13"/>
        <v>51.25265288</v>
      </c>
      <c r="U1711" s="13">
        <f t="shared" si="17"/>
        <v>0.1010879064</v>
      </c>
      <c r="V1711" s="13">
        <f t="shared" si="6"/>
        <v>-0.02441864886</v>
      </c>
      <c r="W1711" s="13">
        <f t="shared" si="7"/>
        <v>0.1255065552</v>
      </c>
      <c r="X1711" s="13">
        <f t="shared" si="8"/>
        <v>0.003044619834</v>
      </c>
      <c r="Y1711" s="14"/>
      <c r="Z1711" s="30"/>
      <c r="AA1711" s="30"/>
    </row>
    <row r="1712" ht="12.75" customHeight="1">
      <c r="A1712" s="4">
        <v>2012.12</v>
      </c>
      <c r="B1712" s="5">
        <v>1422.29</v>
      </c>
      <c r="C1712" s="6">
        <v>31.25</v>
      </c>
      <c r="D1712" s="6">
        <f t="shared" si="9"/>
        <v>59.03</v>
      </c>
      <c r="E1712" s="5">
        <v>86.51</v>
      </c>
      <c r="F1712" s="5">
        <v>229.601</v>
      </c>
      <c r="G1712" s="35">
        <f t="shared" si="10"/>
        <v>2012.958333</v>
      </c>
      <c r="H1712" s="7">
        <v>1.72</v>
      </c>
      <c r="I1712" s="6">
        <f t="shared" si="1"/>
        <v>1887.499458</v>
      </c>
      <c r="J1712" s="6">
        <f t="shared" si="2"/>
        <v>41.47140039</v>
      </c>
      <c r="K1712" s="8">
        <f t="shared" si="11"/>
        <v>1018439.287</v>
      </c>
      <c r="L1712" s="6">
        <f t="shared" si="12"/>
        <v>114.8061071</v>
      </c>
      <c r="M1712" s="8">
        <f t="shared" si="3"/>
        <v>61946.00451</v>
      </c>
      <c r="N1712" s="29">
        <f t="shared" si="14"/>
        <v>21.23826114</v>
      </c>
      <c r="O1712" s="9"/>
      <c r="P1712" s="10">
        <f t="shared" si="15"/>
        <v>23.45631387</v>
      </c>
      <c r="Q1712" s="10"/>
      <c r="R1712" s="31">
        <f t="shared" si="16"/>
        <v>0.05401113797</v>
      </c>
      <c r="S1712" s="7">
        <f t="shared" si="4"/>
        <v>0.9842809259</v>
      </c>
      <c r="T1712" s="7">
        <f t="shared" si="13"/>
        <v>51.1339563</v>
      </c>
      <c r="U1712" s="13">
        <f t="shared" si="17"/>
        <v>0.09877182871</v>
      </c>
      <c r="V1712" s="13">
        <f t="shared" si="6"/>
        <v>-0.02141137317</v>
      </c>
      <c r="W1712" s="13">
        <f t="shared" si="7"/>
        <v>0.1201832019</v>
      </c>
      <c r="X1712" s="13">
        <f t="shared" si="8"/>
        <v>0.002636115832</v>
      </c>
      <c r="Y1712" s="14"/>
      <c r="Z1712" s="30"/>
      <c r="AA1712" s="30"/>
    </row>
    <row r="1713" ht="12.75" customHeight="1">
      <c r="A1713" s="4">
        <v>2013.01</v>
      </c>
      <c r="B1713" s="5">
        <v>1480.4</v>
      </c>
      <c r="C1713" s="6">
        <f>C1712*2/3+C1715/3</f>
        <v>31.53666667</v>
      </c>
      <c r="D1713" s="6">
        <f t="shared" si="9"/>
        <v>89.64666667</v>
      </c>
      <c r="E1713" s="5">
        <f>E1712*2/3+E1715/3</f>
        <v>86.90666667</v>
      </c>
      <c r="F1713" s="5">
        <v>230.28</v>
      </c>
      <c r="G1713" s="35">
        <f t="shared" si="10"/>
        <v>2013.041667</v>
      </c>
      <c r="H1713" s="7">
        <v>1.91</v>
      </c>
      <c r="I1713" s="6">
        <f t="shared" si="1"/>
        <v>1958.823519</v>
      </c>
      <c r="J1713" s="6">
        <f t="shared" si="2"/>
        <v>41.72842771</v>
      </c>
      <c r="K1713" s="8">
        <f t="shared" si="11"/>
        <v>1058799.943</v>
      </c>
      <c r="L1713" s="6">
        <f t="shared" si="12"/>
        <v>114.9924498</v>
      </c>
      <c r="M1713" s="8">
        <f t="shared" si="3"/>
        <v>62156.69664</v>
      </c>
      <c r="N1713" s="29">
        <f t="shared" si="14"/>
        <v>21.90047541</v>
      </c>
      <c r="O1713" s="9"/>
      <c r="P1713" s="10">
        <f t="shared" si="15"/>
        <v>24.19377142</v>
      </c>
      <c r="Q1713" s="10"/>
      <c r="R1713" s="31">
        <f t="shared" si="16"/>
        <v>0.05053793824</v>
      </c>
      <c r="S1713" s="7">
        <f t="shared" si="4"/>
        <v>0.9952937015</v>
      </c>
      <c r="T1713" s="7">
        <f t="shared" si="13"/>
        <v>50.18177508</v>
      </c>
      <c r="U1713" s="13">
        <f t="shared" si="17"/>
        <v>0.0951355801</v>
      </c>
      <c r="V1713" s="13">
        <f t="shared" si="6"/>
        <v>-0.01932320421</v>
      </c>
      <c r="W1713" s="13">
        <f t="shared" si="7"/>
        <v>0.1144587843</v>
      </c>
      <c r="X1713" s="13">
        <f t="shared" si="8"/>
        <v>-0.001064883174</v>
      </c>
      <c r="Y1713" s="14"/>
      <c r="Z1713" s="30"/>
      <c r="AA1713" s="30"/>
    </row>
    <row r="1714" ht="12.75" customHeight="1">
      <c r="A1714" s="4">
        <v>2013.02</v>
      </c>
      <c r="B1714" s="5">
        <v>1512.31</v>
      </c>
      <c r="C1714" s="6">
        <f>C1712/3+C1715*2/3</f>
        <v>31.82333333</v>
      </c>
      <c r="D1714" s="6">
        <f t="shared" si="9"/>
        <v>63.73333333</v>
      </c>
      <c r="E1714" s="5">
        <f>E1712/3+E1715*2/3</f>
        <v>87.30333333</v>
      </c>
      <c r="F1714" s="5">
        <v>232.166</v>
      </c>
      <c r="G1714" s="35">
        <f t="shared" si="10"/>
        <v>2013.125</v>
      </c>
      <c r="H1714" s="7">
        <v>1.98</v>
      </c>
      <c r="I1714" s="6">
        <f t="shared" si="1"/>
        <v>1984.790439</v>
      </c>
      <c r="J1714" s="6">
        <f t="shared" si="2"/>
        <v>41.76567485</v>
      </c>
      <c r="K1714" s="8">
        <f t="shared" si="11"/>
        <v>1074717.098</v>
      </c>
      <c r="L1714" s="6">
        <f t="shared" si="12"/>
        <v>114.5789033</v>
      </c>
      <c r="M1714" s="8">
        <f t="shared" si="3"/>
        <v>62041.76726</v>
      </c>
      <c r="N1714" s="29">
        <f t="shared" si="14"/>
        <v>22.05272434</v>
      </c>
      <c r="O1714" s="9"/>
      <c r="P1714" s="10">
        <f t="shared" si="15"/>
        <v>24.36739696</v>
      </c>
      <c r="Q1714" s="10"/>
      <c r="R1714" s="31">
        <f t="shared" si="16"/>
        <v>0.04957197497</v>
      </c>
      <c r="S1714" s="7">
        <f t="shared" si="4"/>
        <v>1.003451158</v>
      </c>
      <c r="T1714" s="7">
        <f t="shared" si="13"/>
        <v>49.53987166</v>
      </c>
      <c r="U1714" s="13">
        <f t="shared" si="17"/>
        <v>0.09628668509</v>
      </c>
      <c r="V1714" s="13">
        <f t="shared" si="6"/>
        <v>-0.02011374443</v>
      </c>
      <c r="W1714" s="13">
        <f t="shared" si="7"/>
        <v>0.1164004295</v>
      </c>
      <c r="X1714" s="13">
        <f t="shared" si="8"/>
        <v>0.0007101788154</v>
      </c>
      <c r="Y1714" s="14"/>
      <c r="Z1714" s="30"/>
      <c r="AA1714" s="30"/>
    </row>
    <row r="1715" ht="12.75" customHeight="1">
      <c r="A1715" s="4">
        <v>2013.03</v>
      </c>
      <c r="B1715" s="5">
        <v>1550.83</v>
      </c>
      <c r="C1715" s="6">
        <v>32.11</v>
      </c>
      <c r="D1715" s="6">
        <f t="shared" si="9"/>
        <v>70.63</v>
      </c>
      <c r="E1715" s="5">
        <v>87.7</v>
      </c>
      <c r="F1715" s="5">
        <v>232.773</v>
      </c>
      <c r="G1715" s="35">
        <f t="shared" si="10"/>
        <v>2013.208333</v>
      </c>
      <c r="H1715" s="7">
        <v>1.96</v>
      </c>
      <c r="I1715" s="6">
        <f t="shared" si="1"/>
        <v>2030.037423</v>
      </c>
      <c r="J1715" s="6">
        <f t="shared" si="2"/>
        <v>42.03200973</v>
      </c>
      <c r="K1715" s="8">
        <f t="shared" si="11"/>
        <v>1101113.882</v>
      </c>
      <c r="L1715" s="6">
        <f t="shared" si="12"/>
        <v>114.7993539</v>
      </c>
      <c r="M1715" s="8">
        <f t="shared" si="3"/>
        <v>62268.3901</v>
      </c>
      <c r="N1715" s="29">
        <f t="shared" si="14"/>
        <v>22.41920711</v>
      </c>
      <c r="O1715" s="9"/>
      <c r="P1715" s="10">
        <f t="shared" si="15"/>
        <v>24.77720081</v>
      </c>
      <c r="Q1715" s="10"/>
      <c r="R1715" s="31">
        <f t="shared" si="16"/>
        <v>0.0486847976</v>
      </c>
      <c r="S1715" s="7">
        <f t="shared" si="4"/>
        <v>1.019820123</v>
      </c>
      <c r="T1715" s="7">
        <f t="shared" si="13"/>
        <v>49.58121108</v>
      </c>
      <c r="U1715" s="13">
        <f t="shared" si="17"/>
        <v>0.09046753892</v>
      </c>
      <c r="V1715" s="13">
        <f t="shared" si="6"/>
        <v>-0.01943359998</v>
      </c>
      <c r="W1715" s="13">
        <f t="shared" si="7"/>
        <v>0.1099011389</v>
      </c>
      <c r="X1715" s="13">
        <f t="shared" si="8"/>
        <v>-0.0000001640846859</v>
      </c>
      <c r="Y1715" s="14"/>
      <c r="Z1715" s="30"/>
      <c r="AA1715" s="30"/>
    </row>
    <row r="1716" ht="12.75" customHeight="1">
      <c r="A1716" s="4">
        <v>2013.04</v>
      </c>
      <c r="B1716" s="5">
        <v>1570.7</v>
      </c>
      <c r="C1716" s="6">
        <f>C1715*2/3+C1718/3</f>
        <v>32.49666667</v>
      </c>
      <c r="D1716" s="6">
        <f t="shared" si="9"/>
        <v>52.36666667</v>
      </c>
      <c r="E1716" s="5">
        <f>E1715*2/3+E1718/3</f>
        <v>88.78333333</v>
      </c>
      <c r="F1716" s="5">
        <v>232.531</v>
      </c>
      <c r="G1716" s="35">
        <f t="shared" si="10"/>
        <v>2013.291667</v>
      </c>
      <c r="H1716" s="7">
        <v>1.76</v>
      </c>
      <c r="I1716" s="6">
        <f t="shared" si="1"/>
        <v>2058.187037</v>
      </c>
      <c r="J1716" s="6">
        <f t="shared" si="2"/>
        <v>42.582427</v>
      </c>
      <c r="K1716" s="8">
        <f t="shared" si="11"/>
        <v>1118307.295</v>
      </c>
      <c r="L1716" s="6">
        <f t="shared" si="12"/>
        <v>116.3383879</v>
      </c>
      <c r="M1716" s="8">
        <f t="shared" si="3"/>
        <v>63211.97515</v>
      </c>
      <c r="N1716" s="29">
        <f t="shared" si="14"/>
        <v>22.5956554</v>
      </c>
      <c r="O1716" s="9"/>
      <c r="P1716" s="10">
        <f t="shared" si="15"/>
        <v>24.9769321</v>
      </c>
      <c r="Q1716" s="10"/>
      <c r="R1716" s="31">
        <f t="shared" si="16"/>
        <v>0.05045254719</v>
      </c>
      <c r="S1716" s="7">
        <f t="shared" si="4"/>
        <v>0.9861346096</v>
      </c>
      <c r="T1716" s="7">
        <f t="shared" si="13"/>
        <v>50.61653972</v>
      </c>
      <c r="U1716" s="13">
        <f t="shared" si="17"/>
        <v>0.09229368314</v>
      </c>
      <c r="V1716" s="13">
        <f t="shared" si="6"/>
        <v>-0.02008268185</v>
      </c>
      <c r="W1716" s="13">
        <f t="shared" si="7"/>
        <v>0.112376365</v>
      </c>
      <c r="X1716" s="13">
        <f t="shared" si="8"/>
        <v>0.0007653699948</v>
      </c>
      <c r="Y1716" s="14"/>
      <c r="Z1716" s="30"/>
      <c r="AA1716" s="30"/>
    </row>
    <row r="1717" ht="12.75" customHeight="1">
      <c r="A1717" s="4">
        <v>2013.05</v>
      </c>
      <c r="B1717" s="5">
        <v>1639.84</v>
      </c>
      <c r="C1717" s="6">
        <f>C1715/3+C1718*2/3</f>
        <v>32.88333333</v>
      </c>
      <c r="D1717" s="6">
        <f t="shared" si="9"/>
        <v>102.0233333</v>
      </c>
      <c r="E1717" s="5">
        <f>E1715/3+E1718*2/3</f>
        <v>89.86666667</v>
      </c>
      <c r="F1717" s="5">
        <v>232.945</v>
      </c>
      <c r="G1717" s="35">
        <f t="shared" si="10"/>
        <v>2013.375</v>
      </c>
      <c r="H1717" s="7">
        <v>1.93</v>
      </c>
      <c r="I1717" s="6">
        <f t="shared" si="1"/>
        <v>2144.966614</v>
      </c>
      <c r="J1717" s="6">
        <f t="shared" si="2"/>
        <v>43.01252084</v>
      </c>
      <c r="K1717" s="8">
        <f t="shared" si="11"/>
        <v>1167406.171</v>
      </c>
      <c r="L1717" s="6">
        <f t="shared" si="12"/>
        <v>117.5486631</v>
      </c>
      <c r="M1717" s="8">
        <f t="shared" si="3"/>
        <v>63976.3033</v>
      </c>
      <c r="N1717" s="29">
        <f t="shared" si="14"/>
        <v>23.41184178</v>
      </c>
      <c r="O1717" s="9"/>
      <c r="P1717" s="10">
        <f t="shared" si="15"/>
        <v>25.8819105</v>
      </c>
      <c r="Q1717" s="10"/>
      <c r="R1717" s="31">
        <f t="shared" si="16"/>
        <v>0.04755909549</v>
      </c>
      <c r="S1717" s="7">
        <f t="shared" si="4"/>
        <v>0.9688282184</v>
      </c>
      <c r="T1717" s="7">
        <f t="shared" si="13"/>
        <v>49.82601101</v>
      </c>
      <c r="U1717" s="13">
        <f t="shared" si="17"/>
        <v>0.08798688424</v>
      </c>
      <c r="V1717" s="13">
        <f t="shared" si="6"/>
        <v>-0.01940490057</v>
      </c>
      <c r="W1717" s="13">
        <f t="shared" si="7"/>
        <v>0.1073917848</v>
      </c>
      <c r="X1717" s="13">
        <f t="shared" si="8"/>
        <v>0.001970315539</v>
      </c>
      <c r="Y1717" s="14"/>
      <c r="Z1717" s="30"/>
      <c r="AA1717" s="30"/>
    </row>
    <row r="1718" ht="12.75" customHeight="1">
      <c r="A1718" s="4">
        <v>2013.06</v>
      </c>
      <c r="B1718" s="5">
        <v>1618.77</v>
      </c>
      <c r="C1718" s="6">
        <v>33.27</v>
      </c>
      <c r="D1718" s="6">
        <f t="shared" si="9"/>
        <v>12.2</v>
      </c>
      <c r="E1718" s="5">
        <v>90.95</v>
      </c>
      <c r="F1718" s="5">
        <v>233.504</v>
      </c>
      <c r="G1718" s="35">
        <f t="shared" si="10"/>
        <v>2013.458333</v>
      </c>
      <c r="H1718" s="7">
        <v>2.3</v>
      </c>
      <c r="I1718" s="6">
        <f t="shared" si="1"/>
        <v>2112.337343</v>
      </c>
      <c r="J1718" s="6">
        <f t="shared" si="2"/>
        <v>43.41411282</v>
      </c>
      <c r="K1718" s="8">
        <f t="shared" si="11"/>
        <v>1151616.591</v>
      </c>
      <c r="L1718" s="6">
        <f t="shared" si="12"/>
        <v>118.6809005</v>
      </c>
      <c r="M1718" s="8">
        <f t="shared" si="3"/>
        <v>64703.15671</v>
      </c>
      <c r="N1718" s="29">
        <f t="shared" si="14"/>
        <v>22.92533317</v>
      </c>
      <c r="O1718" s="9"/>
      <c r="P1718" s="10">
        <f t="shared" si="15"/>
        <v>25.34721167</v>
      </c>
      <c r="Q1718" s="10"/>
      <c r="R1718" s="31">
        <f t="shared" si="16"/>
        <v>0.04489945266</v>
      </c>
      <c r="S1718" s="7">
        <f t="shared" si="4"/>
        <v>0.9774406267</v>
      </c>
      <c r="T1718" s="7">
        <f t="shared" si="13"/>
        <v>48.15728206</v>
      </c>
      <c r="U1718" s="13">
        <f t="shared" si="17"/>
        <v>0.09445651914</v>
      </c>
      <c r="V1718" s="13">
        <f t="shared" si="6"/>
        <v>-0.01736065031</v>
      </c>
      <c r="W1718" s="13">
        <f t="shared" si="7"/>
        <v>0.1118171694</v>
      </c>
      <c r="X1718" s="13">
        <f t="shared" si="8"/>
        <v>0.002101446401</v>
      </c>
      <c r="Y1718" s="14"/>
      <c r="Z1718" s="30"/>
      <c r="AA1718" s="30"/>
    </row>
    <row r="1719" ht="12.75" customHeight="1">
      <c r="A1719" s="4">
        <v>2013.07</v>
      </c>
      <c r="B1719" s="5">
        <v>1668.68</v>
      </c>
      <c r="C1719" s="6">
        <f>C1718*2/3+C1721/3</f>
        <v>33.64666667</v>
      </c>
      <c r="D1719" s="6">
        <f t="shared" si="9"/>
        <v>83.55666667</v>
      </c>
      <c r="E1719" s="5">
        <f>E1718*2/3+E1721/3</f>
        <v>92.09</v>
      </c>
      <c r="F1719" s="5">
        <v>233.596</v>
      </c>
      <c r="G1719" s="35">
        <f t="shared" si="10"/>
        <v>2013.541667</v>
      </c>
      <c r="H1719" s="7">
        <v>2.58</v>
      </c>
      <c r="I1719" s="6">
        <f t="shared" si="1"/>
        <v>2176.607459</v>
      </c>
      <c r="J1719" s="6">
        <f t="shared" si="2"/>
        <v>43.88833428</v>
      </c>
      <c r="K1719" s="8">
        <f t="shared" si="11"/>
        <v>1188649.696</v>
      </c>
      <c r="L1719" s="6">
        <f t="shared" si="12"/>
        <v>120.1211622</v>
      </c>
      <c r="M1719" s="8">
        <f t="shared" si="3"/>
        <v>65598.40741</v>
      </c>
      <c r="N1719" s="29">
        <f t="shared" si="14"/>
        <v>23.49246018</v>
      </c>
      <c r="O1719" s="9"/>
      <c r="P1719" s="10">
        <f t="shared" si="15"/>
        <v>25.97601231</v>
      </c>
      <c r="Q1719" s="10"/>
      <c r="R1719" s="31">
        <f t="shared" si="16"/>
        <v>0.04097532873</v>
      </c>
      <c r="S1719" s="7">
        <f t="shared" si="4"/>
        <v>0.9882700718</v>
      </c>
      <c r="T1719" s="7">
        <f t="shared" si="13"/>
        <v>47.05234545</v>
      </c>
      <c r="U1719" s="13">
        <f t="shared" si="17"/>
        <v>0.09366547046</v>
      </c>
      <c r="V1719" s="13">
        <f t="shared" si="6"/>
        <v>-0.01531864181</v>
      </c>
      <c r="W1719" s="13">
        <f t="shared" si="7"/>
        <v>0.1089841123</v>
      </c>
      <c r="X1719" s="13">
        <f t="shared" si="8"/>
        <v>-1</v>
      </c>
      <c r="Y1719" s="14"/>
      <c r="Z1719" s="30"/>
      <c r="AA1719" s="30"/>
    </row>
    <row r="1720" ht="12.75" customHeight="1">
      <c r="A1720" s="4">
        <v>2013.08</v>
      </c>
      <c r="B1720" s="5">
        <v>1670.09</v>
      </c>
      <c r="C1720" s="6">
        <f>C1718/3+C1721*2/3</f>
        <v>34.02333333</v>
      </c>
      <c r="D1720" s="6">
        <f t="shared" si="9"/>
        <v>35.43333333</v>
      </c>
      <c r="E1720" s="5">
        <f>E1718/3+E1721*2/3</f>
        <v>93.23</v>
      </c>
      <c r="F1720" s="5">
        <v>233.877</v>
      </c>
      <c r="G1720" s="35">
        <f t="shared" si="10"/>
        <v>2013.625</v>
      </c>
      <c r="H1720" s="7">
        <v>2.74</v>
      </c>
      <c r="I1720" s="6">
        <f t="shared" si="1"/>
        <v>2175.829274</v>
      </c>
      <c r="J1720" s="6">
        <f t="shared" si="2"/>
        <v>44.3263325</v>
      </c>
      <c r="K1720" s="8">
        <f t="shared" si="11"/>
        <v>1190241.952</v>
      </c>
      <c r="L1720" s="6">
        <f t="shared" si="12"/>
        <v>121.4620548</v>
      </c>
      <c r="M1720" s="8">
        <f t="shared" si="3"/>
        <v>66443.27982</v>
      </c>
      <c r="N1720" s="29">
        <f t="shared" si="14"/>
        <v>23.35664909</v>
      </c>
      <c r="O1720" s="9"/>
      <c r="P1720" s="10">
        <f t="shared" si="15"/>
        <v>25.82739725</v>
      </c>
      <c r="Q1720" s="10"/>
      <c r="R1720" s="31">
        <f t="shared" si="16"/>
        <v>0.03935689014</v>
      </c>
      <c r="S1720" s="7">
        <f t="shared" si="4"/>
        <v>0.9962310736</v>
      </c>
      <c r="T1720" s="7">
        <f t="shared" si="13"/>
        <v>46.44455519</v>
      </c>
      <c r="U1720" s="13"/>
      <c r="V1720" s="13"/>
      <c r="W1720" s="13"/>
      <c r="X1720" s="13">
        <f t="shared" si="8"/>
        <v>-1</v>
      </c>
      <c r="Y1720" s="14"/>
      <c r="Z1720" s="30"/>
      <c r="AA1720" s="30"/>
    </row>
    <row r="1721" ht="12.75" customHeight="1">
      <c r="A1721" s="4">
        <v>2013.09</v>
      </c>
      <c r="B1721" s="5">
        <v>1687.17</v>
      </c>
      <c r="C1721" s="6">
        <v>34.4</v>
      </c>
      <c r="D1721" s="6">
        <f t="shared" si="9"/>
        <v>51.48</v>
      </c>
      <c r="E1721" s="5">
        <v>94.37</v>
      </c>
      <c r="F1721" s="5">
        <v>234.149</v>
      </c>
      <c r="G1721" s="35">
        <f t="shared" si="10"/>
        <v>2013.708333</v>
      </c>
      <c r="H1721" s="7">
        <v>2.81</v>
      </c>
      <c r="I1721" s="6">
        <f t="shared" si="1"/>
        <v>2195.528057</v>
      </c>
      <c r="J1721" s="6">
        <f t="shared" si="2"/>
        <v>44.76500006</v>
      </c>
      <c r="K1721" s="8">
        <f t="shared" si="11"/>
        <v>1203058.407</v>
      </c>
      <c r="L1721" s="6">
        <f t="shared" si="12"/>
        <v>122.8044493</v>
      </c>
      <c r="M1721" s="8">
        <f t="shared" si="3"/>
        <v>67291.74999</v>
      </c>
      <c r="N1721" s="29">
        <f t="shared" si="14"/>
        <v>23.44228717</v>
      </c>
      <c r="O1721" s="9"/>
      <c r="P1721" s="10">
        <f t="shared" si="15"/>
        <v>25.92310708</v>
      </c>
      <c r="Q1721" s="10"/>
      <c r="R1721" s="31">
        <f t="shared" si="16"/>
        <v>0.03828725169</v>
      </c>
      <c r="S1721" s="7">
        <f t="shared" si="4"/>
        <v>1.018918702</v>
      </c>
      <c r="T1721" s="7">
        <f t="shared" si="13"/>
        <v>46.21575995</v>
      </c>
      <c r="U1721" s="13"/>
      <c r="V1721" s="13"/>
      <c r="W1721" s="13"/>
      <c r="X1721" s="13">
        <f t="shared" si="8"/>
        <v>-1</v>
      </c>
      <c r="Y1721" s="14"/>
      <c r="Z1721" s="30"/>
      <c r="AA1721" s="30"/>
    </row>
    <row r="1722" ht="12.75" customHeight="1">
      <c r="A1722" s="4">
        <v>2013.1</v>
      </c>
      <c r="B1722" s="5">
        <v>1720.03</v>
      </c>
      <c r="C1722" s="6">
        <f>C1721*2/3+C1724/3</f>
        <v>34.59666667</v>
      </c>
      <c r="D1722" s="6">
        <f t="shared" si="9"/>
        <v>67.45666667</v>
      </c>
      <c r="E1722" s="5">
        <f>E1721*2/3+E1724/3</f>
        <v>96.31333333</v>
      </c>
      <c r="F1722" s="5">
        <v>233.546</v>
      </c>
      <c r="G1722" s="35">
        <f t="shared" si="10"/>
        <v>2013.791667</v>
      </c>
      <c r="H1722" s="7">
        <v>2.62</v>
      </c>
      <c r="I1722" s="6">
        <f t="shared" si="1"/>
        <v>2244.068154</v>
      </c>
      <c r="J1722" s="6">
        <f t="shared" si="2"/>
        <v>45.13716498</v>
      </c>
      <c r="K1722" s="8">
        <f t="shared" si="11"/>
        <v>1231717.476</v>
      </c>
      <c r="L1722" s="6">
        <f t="shared" si="12"/>
        <v>125.656927</v>
      </c>
      <c r="M1722" s="8">
        <f t="shared" si="3"/>
        <v>68970.20161</v>
      </c>
      <c r="N1722" s="29">
        <f t="shared" si="14"/>
        <v>23.83473789</v>
      </c>
      <c r="O1722" s="9"/>
      <c r="P1722" s="10">
        <f t="shared" si="15"/>
        <v>26.35691895</v>
      </c>
      <c r="Q1722" s="10"/>
      <c r="R1722" s="31">
        <f t="shared" si="16"/>
        <v>0.03933151323</v>
      </c>
      <c r="S1722" s="7">
        <f t="shared" si="4"/>
        <v>0.9935001053</v>
      </c>
      <c r="T1722" s="7">
        <f t="shared" si="13"/>
        <v>47.2116856</v>
      </c>
      <c r="U1722" s="13"/>
      <c r="V1722" s="13"/>
      <c r="W1722" s="13"/>
      <c r="X1722" s="13">
        <f t="shared" si="8"/>
        <v>-1</v>
      </c>
      <c r="Y1722" s="14"/>
      <c r="Z1722" s="30"/>
      <c r="AA1722" s="30"/>
    </row>
    <row r="1723" ht="12.75" customHeight="1">
      <c r="A1723" s="4">
        <v>2013.11</v>
      </c>
      <c r="B1723" s="5">
        <v>1783.54</v>
      </c>
      <c r="C1723" s="6">
        <f>C1721/3+C1724*2/3</f>
        <v>34.79333333</v>
      </c>
      <c r="D1723" s="6">
        <f t="shared" si="9"/>
        <v>98.30333333</v>
      </c>
      <c r="E1723" s="5">
        <f>E1721/3+E1724*2/3</f>
        <v>98.25666667</v>
      </c>
      <c r="F1723" s="5">
        <v>233.069</v>
      </c>
      <c r="G1723" s="35">
        <f t="shared" si="10"/>
        <v>2013.875</v>
      </c>
      <c r="H1723" s="7">
        <v>2.72</v>
      </c>
      <c r="I1723" s="6">
        <f t="shared" si="1"/>
        <v>2331.68992</v>
      </c>
      <c r="J1723" s="6">
        <f t="shared" si="2"/>
        <v>45.48665274</v>
      </c>
      <c r="K1723" s="8">
        <f t="shared" si="11"/>
        <v>1281891.6</v>
      </c>
      <c r="L1723" s="6">
        <f t="shared" si="12"/>
        <v>128.4546908</v>
      </c>
      <c r="M1723" s="8">
        <f t="shared" si="3"/>
        <v>70620.44902</v>
      </c>
      <c r="N1723" s="29">
        <f t="shared" si="14"/>
        <v>24.64207709</v>
      </c>
      <c r="O1723" s="9"/>
      <c r="P1723" s="10">
        <f t="shared" si="15"/>
        <v>27.24631601</v>
      </c>
      <c r="Q1723" s="10"/>
      <c r="R1723" s="31">
        <f t="shared" si="16"/>
        <v>0.03702468601</v>
      </c>
      <c r="S1723" s="7">
        <f t="shared" si="4"/>
        <v>0.9867701769</v>
      </c>
      <c r="T1723" s="7">
        <f t="shared" si="13"/>
        <v>47.00081021</v>
      </c>
      <c r="U1723" s="13"/>
      <c r="V1723" s="13"/>
      <c r="W1723" s="13"/>
      <c r="X1723" s="13">
        <f t="shared" si="8"/>
        <v>-1</v>
      </c>
      <c r="Y1723" s="14"/>
      <c r="Z1723" s="30"/>
      <c r="AA1723" s="30"/>
    </row>
    <row r="1724" ht="12.75" customHeight="1">
      <c r="A1724" s="4">
        <v>2013.12</v>
      </c>
      <c r="B1724" s="5">
        <v>1807.78</v>
      </c>
      <c r="C1724" s="6">
        <v>34.99</v>
      </c>
      <c r="D1724" s="6">
        <f t="shared" si="9"/>
        <v>59.23</v>
      </c>
      <c r="E1724" s="5">
        <v>100.2</v>
      </c>
      <c r="F1724" s="5">
        <v>233.049</v>
      </c>
      <c r="G1724" s="35">
        <f t="shared" si="10"/>
        <v>2013.958333</v>
      </c>
      <c r="H1724" s="7">
        <v>2.9</v>
      </c>
      <c r="I1724" s="6">
        <f t="shared" si="1"/>
        <v>2363.58262</v>
      </c>
      <c r="J1724" s="6">
        <f t="shared" si="2"/>
        <v>45.74768825</v>
      </c>
      <c r="K1724" s="8">
        <f t="shared" si="11"/>
        <v>1301521.118</v>
      </c>
      <c r="L1724" s="6">
        <f t="shared" si="12"/>
        <v>131.0065265</v>
      </c>
      <c r="M1724" s="8">
        <f t="shared" si="3"/>
        <v>72139.53911</v>
      </c>
      <c r="N1724" s="29">
        <f t="shared" si="14"/>
        <v>24.8618693</v>
      </c>
      <c r="O1724" s="9"/>
      <c r="P1724" s="10">
        <f t="shared" si="15"/>
        <v>27.4837536</v>
      </c>
      <c r="Q1724" s="10"/>
      <c r="R1724" s="31">
        <f t="shared" si="16"/>
        <v>0.03496817331</v>
      </c>
      <c r="S1724" s="7">
        <f t="shared" si="4"/>
        <v>1.005866885</v>
      </c>
      <c r="T1724" s="7">
        <f t="shared" si="13"/>
        <v>46.382978</v>
      </c>
      <c r="U1724" s="13"/>
      <c r="V1724" s="13"/>
      <c r="W1724" s="13"/>
      <c r="X1724" s="13">
        <f t="shared" si="8"/>
        <v>-1</v>
      </c>
      <c r="Y1724" s="14"/>
      <c r="Z1724" s="30"/>
      <c r="AA1724" s="30"/>
    </row>
    <row r="1725" ht="12.75" customHeight="1">
      <c r="A1725" s="4">
        <v>2014.01</v>
      </c>
      <c r="B1725" s="5">
        <v>1822.36</v>
      </c>
      <c r="C1725" s="6">
        <f>C1724*2/3+C1727/3</f>
        <v>35.40333333</v>
      </c>
      <c r="D1725" s="6">
        <f t="shared" si="9"/>
        <v>49.98333333</v>
      </c>
      <c r="E1725" s="5">
        <f>E1724*2/3+E1727/3</f>
        <v>100.4166667</v>
      </c>
      <c r="F1725" s="5">
        <v>233.916</v>
      </c>
      <c r="G1725" s="35">
        <f t="shared" si="10"/>
        <v>2014.041667</v>
      </c>
      <c r="H1725" s="7">
        <v>2.86</v>
      </c>
      <c r="I1725" s="6">
        <f t="shared" si="1"/>
        <v>2373.81407</v>
      </c>
      <c r="J1725" s="6">
        <f t="shared" si="2"/>
        <v>46.11653614</v>
      </c>
      <c r="K1725" s="8">
        <f t="shared" si="11"/>
        <v>1309271.324</v>
      </c>
      <c r="L1725" s="6">
        <f t="shared" si="12"/>
        <v>130.8031872</v>
      </c>
      <c r="M1725" s="8">
        <f t="shared" si="3"/>
        <v>72144.17684</v>
      </c>
      <c r="N1725" s="29">
        <f t="shared" si="14"/>
        <v>24.85960909</v>
      </c>
      <c r="O1725" s="9"/>
      <c r="P1725" s="10">
        <f t="shared" si="15"/>
        <v>27.47410261</v>
      </c>
      <c r="Q1725" s="10"/>
      <c r="R1725" s="31">
        <f t="shared" si="16"/>
        <v>0.03525327579</v>
      </c>
      <c r="S1725" s="7">
        <f t="shared" si="4"/>
        <v>1.015414386</v>
      </c>
      <c r="T1725" s="7">
        <f t="shared" si="13"/>
        <v>46.48217637</v>
      </c>
      <c r="U1725" s="13"/>
      <c r="V1725" s="13"/>
      <c r="W1725" s="13"/>
      <c r="X1725" s="13">
        <f t="shared" si="8"/>
        <v>-1</v>
      </c>
      <c r="Y1725" s="14"/>
      <c r="Z1725" s="30"/>
      <c r="AA1725" s="30"/>
    </row>
    <row r="1726" ht="12.75" customHeight="1">
      <c r="A1726" s="4">
        <v>2014.02</v>
      </c>
      <c r="B1726" s="5">
        <v>1817.04</v>
      </c>
      <c r="C1726" s="6">
        <f>C1724/3+C1727*2/3</f>
        <v>35.81666667</v>
      </c>
      <c r="D1726" s="6">
        <f t="shared" si="9"/>
        <v>30.49666667</v>
      </c>
      <c r="E1726" s="5">
        <f>E1724/3+E1727*2/3</f>
        <v>100.6333333</v>
      </c>
      <c r="F1726" s="5">
        <v>234.781</v>
      </c>
      <c r="G1726" s="35">
        <f t="shared" si="10"/>
        <v>2014.125</v>
      </c>
      <c r="H1726" s="7">
        <v>2.71</v>
      </c>
      <c r="I1726" s="6">
        <f t="shared" si="1"/>
        <v>2358.16394</v>
      </c>
      <c r="J1726" s="6">
        <f t="shared" si="2"/>
        <v>46.48305584</v>
      </c>
      <c r="K1726" s="8">
        <f t="shared" si="11"/>
        <v>1302776.001</v>
      </c>
      <c r="L1726" s="6">
        <f t="shared" si="12"/>
        <v>130.6024622</v>
      </c>
      <c r="M1726" s="8">
        <f t="shared" si="3"/>
        <v>72151.79169</v>
      </c>
      <c r="N1726" s="29">
        <f t="shared" si="14"/>
        <v>24.59093088</v>
      </c>
      <c r="O1726" s="9"/>
      <c r="P1726" s="10">
        <f t="shared" si="15"/>
        <v>27.17067514</v>
      </c>
      <c r="Q1726" s="10"/>
      <c r="R1726" s="31">
        <f t="shared" si="16"/>
        <v>0.03701939702</v>
      </c>
      <c r="S1726" s="7">
        <f t="shared" si="4"/>
        <v>1.001390011</v>
      </c>
      <c r="T1726" s="7">
        <f t="shared" si="13"/>
        <v>47.02477726</v>
      </c>
      <c r="U1726" s="13"/>
      <c r="V1726" s="13"/>
      <c r="W1726" s="13"/>
      <c r="X1726" s="13">
        <f t="shared" si="8"/>
        <v>-1</v>
      </c>
      <c r="Y1726" s="14"/>
      <c r="Z1726" s="30"/>
      <c r="AA1726" s="30"/>
    </row>
    <row r="1727" ht="12.75" customHeight="1">
      <c r="A1727" s="4">
        <v>2014.03</v>
      </c>
      <c r="B1727" s="5">
        <v>1863.52</v>
      </c>
      <c r="C1727" s="6">
        <v>36.23</v>
      </c>
      <c r="D1727" s="6">
        <f t="shared" si="9"/>
        <v>82.71</v>
      </c>
      <c r="E1727" s="5">
        <v>100.85</v>
      </c>
      <c r="F1727" s="5">
        <v>236.293</v>
      </c>
      <c r="G1727" s="35">
        <f t="shared" si="10"/>
        <v>2014.208333</v>
      </c>
      <c r="H1727" s="7">
        <v>2.72</v>
      </c>
      <c r="I1727" s="6">
        <f t="shared" si="1"/>
        <v>2403.010432</v>
      </c>
      <c r="J1727" s="6">
        <f t="shared" si="2"/>
        <v>46.71861206</v>
      </c>
      <c r="K1727" s="8">
        <f t="shared" si="11"/>
        <v>1329702.426</v>
      </c>
      <c r="L1727" s="6">
        <f t="shared" si="12"/>
        <v>130.0461503</v>
      </c>
      <c r="M1727" s="8">
        <f t="shared" si="3"/>
        <v>71960.85346</v>
      </c>
      <c r="N1727" s="29">
        <f t="shared" si="14"/>
        <v>24.95603915</v>
      </c>
      <c r="O1727" s="9"/>
      <c r="P1727" s="10">
        <f t="shared" si="15"/>
        <v>27.56681237</v>
      </c>
      <c r="Q1727" s="10"/>
      <c r="R1727" s="31">
        <f t="shared" si="16"/>
        <v>0.03632398818</v>
      </c>
      <c r="S1727" s="7">
        <f t="shared" si="4"/>
        <v>1.003135404</v>
      </c>
      <c r="T1727" s="7">
        <f t="shared" si="13"/>
        <v>46.78882013</v>
      </c>
      <c r="U1727" s="13"/>
      <c r="V1727" s="13"/>
      <c r="W1727" s="13"/>
      <c r="X1727" s="13">
        <f t="shared" si="8"/>
        <v>-1</v>
      </c>
      <c r="Y1727" s="14"/>
      <c r="Z1727" s="30"/>
      <c r="AA1727" s="30"/>
    </row>
    <row r="1728" ht="12.75" customHeight="1">
      <c r="A1728" s="4">
        <v>2014.04</v>
      </c>
      <c r="B1728" s="5">
        <v>1864.26</v>
      </c>
      <c r="C1728" s="6">
        <f>C1727*2/3+C1730/3</f>
        <v>36.61333333</v>
      </c>
      <c r="D1728" s="6">
        <f t="shared" si="9"/>
        <v>37.35333333</v>
      </c>
      <c r="E1728" s="5">
        <f>E1727*2/3+E1730/3</f>
        <v>101.6066667</v>
      </c>
      <c r="F1728" s="5">
        <v>237.072</v>
      </c>
      <c r="G1728" s="35">
        <f t="shared" si="10"/>
        <v>2014.291667</v>
      </c>
      <c r="H1728" s="7">
        <v>2.71</v>
      </c>
      <c r="I1728" s="6">
        <f t="shared" si="1"/>
        <v>2396.065423</v>
      </c>
      <c r="J1728" s="6">
        <f t="shared" si="2"/>
        <v>47.05778273</v>
      </c>
      <c r="K1728" s="8">
        <f t="shared" si="11"/>
        <v>1328029.361</v>
      </c>
      <c r="L1728" s="6">
        <f t="shared" si="12"/>
        <v>130.591345</v>
      </c>
      <c r="M1728" s="8">
        <f t="shared" si="3"/>
        <v>72380.80346</v>
      </c>
      <c r="N1728" s="29">
        <f t="shared" si="14"/>
        <v>24.7863154</v>
      </c>
      <c r="O1728" s="9"/>
      <c r="P1728" s="10">
        <f t="shared" si="15"/>
        <v>27.37261057</v>
      </c>
      <c r="Q1728" s="10"/>
      <c r="R1728" s="31">
        <f t="shared" si="16"/>
        <v>0.03670806595</v>
      </c>
      <c r="S1728" s="7">
        <f t="shared" si="4"/>
        <v>1.015383038</v>
      </c>
      <c r="T1728" s="7">
        <f t="shared" si="13"/>
        <v>46.78129551</v>
      </c>
      <c r="U1728" s="13"/>
      <c r="V1728" s="13"/>
      <c r="W1728" s="13"/>
      <c r="X1728" s="13">
        <f t="shared" si="8"/>
        <v>-1</v>
      </c>
      <c r="Y1728" s="14"/>
      <c r="Z1728" s="30"/>
      <c r="AA1728" s="30"/>
    </row>
    <row r="1729" ht="12.75" customHeight="1">
      <c r="A1729" s="4">
        <v>2014.05</v>
      </c>
      <c r="B1729" s="5">
        <v>1889.77</v>
      </c>
      <c r="C1729" s="6">
        <f>C1727/3+C1730*2/3</f>
        <v>36.99666667</v>
      </c>
      <c r="D1729" s="6">
        <f t="shared" si="9"/>
        <v>62.50666667</v>
      </c>
      <c r="E1729" s="5">
        <f>E1727/3+E1730*2/3</f>
        <v>102.3633333</v>
      </c>
      <c r="F1729" s="5">
        <v>237.9</v>
      </c>
      <c r="G1729" s="35">
        <f t="shared" si="10"/>
        <v>2014.375</v>
      </c>
      <c r="H1729" s="7">
        <v>2.56</v>
      </c>
      <c r="I1729" s="6">
        <f t="shared" si="1"/>
        <v>2420.398987</v>
      </c>
      <c r="J1729" s="6">
        <f t="shared" si="2"/>
        <v>47.38496988</v>
      </c>
      <c r="K1729" s="8">
        <f t="shared" si="11"/>
        <v>1343704.952</v>
      </c>
      <c r="L1729" s="6">
        <f t="shared" si="12"/>
        <v>131.1059591</v>
      </c>
      <c r="M1729" s="8">
        <f t="shared" si="3"/>
        <v>72784.58113</v>
      </c>
      <c r="N1729" s="29">
        <f t="shared" si="14"/>
        <v>24.94327411</v>
      </c>
      <c r="O1729" s="9"/>
      <c r="P1729" s="10">
        <f t="shared" si="15"/>
        <v>27.53863239</v>
      </c>
      <c r="Q1729" s="10"/>
      <c r="R1729" s="31">
        <f t="shared" si="16"/>
        <v>0.03771396234</v>
      </c>
      <c r="S1729" s="7">
        <f t="shared" si="4"/>
        <v>0.9986400959</v>
      </c>
      <c r="T1729" s="7">
        <f t="shared" si="13"/>
        <v>47.33560914</v>
      </c>
      <c r="U1729" s="13"/>
      <c r="V1729" s="13"/>
      <c r="W1729" s="13"/>
      <c r="X1729" s="13">
        <f t="shared" si="8"/>
        <v>-1</v>
      </c>
      <c r="Y1729" s="14"/>
      <c r="Z1729" s="30"/>
      <c r="AA1729" s="30"/>
    </row>
    <row r="1730" ht="12.75" customHeight="1">
      <c r="A1730" s="4">
        <v>2014.06</v>
      </c>
      <c r="B1730" s="5">
        <v>1947.09</v>
      </c>
      <c r="C1730" s="6">
        <v>37.38</v>
      </c>
      <c r="D1730" s="6">
        <f t="shared" si="9"/>
        <v>94.7</v>
      </c>
      <c r="E1730" s="5">
        <v>103.12</v>
      </c>
      <c r="F1730" s="5">
        <v>238.343</v>
      </c>
      <c r="G1730" s="35">
        <f t="shared" si="10"/>
        <v>2014.458333</v>
      </c>
      <c r="H1730" s="7">
        <v>2.6</v>
      </c>
      <c r="I1730" s="6">
        <f t="shared" si="1"/>
        <v>2489.178717</v>
      </c>
      <c r="J1730" s="6">
        <f t="shared" si="2"/>
        <v>47.7869541</v>
      </c>
      <c r="K1730" s="8">
        <f t="shared" si="11"/>
        <v>1384099.378</v>
      </c>
      <c r="L1730" s="6">
        <f t="shared" si="12"/>
        <v>131.8296069</v>
      </c>
      <c r="M1730" s="8">
        <f t="shared" si="3"/>
        <v>73303.40551</v>
      </c>
      <c r="N1730" s="29">
        <f t="shared" si="14"/>
        <v>25.55800762</v>
      </c>
      <c r="O1730" s="9"/>
      <c r="P1730" s="10">
        <f t="shared" si="15"/>
        <v>28.20860107</v>
      </c>
      <c r="Q1730" s="10"/>
      <c r="R1730" s="31">
        <f t="shared" si="16"/>
        <v>0.0362158968</v>
      </c>
      <c r="S1730" s="7">
        <f t="shared" si="4"/>
        <v>1.007421571</v>
      </c>
      <c r="T1730" s="7">
        <f t="shared" si="13"/>
        <v>47.18337581</v>
      </c>
      <c r="U1730" s="13"/>
      <c r="V1730" s="13"/>
      <c r="W1730" s="13"/>
      <c r="X1730" s="13">
        <f t="shared" si="8"/>
        <v>-1</v>
      </c>
      <c r="Y1730" s="14"/>
      <c r="Z1730" s="30"/>
      <c r="AA1730" s="30"/>
    </row>
    <row r="1731" ht="12.75" customHeight="1">
      <c r="A1731" s="4">
        <v>2014.07</v>
      </c>
      <c r="B1731" s="5">
        <v>1973.1</v>
      </c>
      <c r="C1731" s="6">
        <f>C1730*2/3+C1733/3</f>
        <v>37.75</v>
      </c>
      <c r="D1731" s="6">
        <f t="shared" si="9"/>
        <v>63.76</v>
      </c>
      <c r="E1731" s="5">
        <f>E1730*2/3+E1733/3</f>
        <v>104.0666667</v>
      </c>
      <c r="F1731" s="5">
        <v>238.25</v>
      </c>
      <c r="G1731" s="35">
        <f t="shared" si="10"/>
        <v>2014.541667</v>
      </c>
      <c r="H1731" s="7">
        <v>2.54</v>
      </c>
      <c r="I1731" s="6">
        <f t="shared" si="1"/>
        <v>2523.414774</v>
      </c>
      <c r="J1731" s="6">
        <f t="shared" si="2"/>
        <v>48.27880378</v>
      </c>
      <c r="K1731" s="8">
        <f t="shared" si="11"/>
        <v>1405373.327</v>
      </c>
      <c r="L1731" s="6">
        <f t="shared" si="12"/>
        <v>133.0917664</v>
      </c>
      <c r="M1731" s="8">
        <f t="shared" si="3"/>
        <v>74123.21602</v>
      </c>
      <c r="N1731" s="29">
        <f t="shared" si="14"/>
        <v>25.81754598</v>
      </c>
      <c r="O1731" s="9"/>
      <c r="P1731" s="10">
        <f t="shared" si="15"/>
        <v>28.48563624</v>
      </c>
      <c r="Q1731" s="10"/>
      <c r="R1731" s="31">
        <f t="shared" si="16"/>
        <v>0.03654456762</v>
      </c>
      <c r="S1731" s="7">
        <f t="shared" si="4"/>
        <v>1.012687026</v>
      </c>
      <c r="T1731" s="7">
        <f t="shared" si="13"/>
        <v>47.55210514</v>
      </c>
      <c r="U1731" s="13"/>
      <c r="V1731" s="13"/>
      <c r="W1731" s="13"/>
      <c r="X1731" s="13">
        <f t="shared" si="8"/>
        <v>-1</v>
      </c>
      <c r="Y1731" s="14"/>
      <c r="Z1731" s="30"/>
      <c r="AA1731" s="30"/>
    </row>
    <row r="1732" ht="12.75" customHeight="1">
      <c r="A1732" s="4">
        <v>2014.08</v>
      </c>
      <c r="B1732" s="5">
        <v>1961.53</v>
      </c>
      <c r="C1732" s="6">
        <f>C1730/3+C1733*2/3</f>
        <v>38.12</v>
      </c>
      <c r="D1732" s="6">
        <f t="shared" si="9"/>
        <v>26.55</v>
      </c>
      <c r="E1732" s="5">
        <f>E1730/3+E1733*2/3</f>
        <v>105.0133333</v>
      </c>
      <c r="F1732" s="5">
        <v>237.852</v>
      </c>
      <c r="G1732" s="35">
        <f t="shared" si="10"/>
        <v>2014.625</v>
      </c>
      <c r="H1732" s="7">
        <v>2.42</v>
      </c>
      <c r="I1732" s="6">
        <f t="shared" si="1"/>
        <v>2512.815495</v>
      </c>
      <c r="J1732" s="6">
        <f t="shared" si="2"/>
        <v>48.83357718</v>
      </c>
      <c r="K1732" s="8">
        <f t="shared" si="11"/>
        <v>1401736.656</v>
      </c>
      <c r="L1732" s="6">
        <f t="shared" si="12"/>
        <v>134.5271962</v>
      </c>
      <c r="M1732" s="8">
        <f t="shared" si="3"/>
        <v>75043.99052</v>
      </c>
      <c r="N1732" s="29">
        <f t="shared" si="14"/>
        <v>25.61760642</v>
      </c>
      <c r="O1732" s="9"/>
      <c r="P1732" s="10">
        <f t="shared" si="15"/>
        <v>28.25605553</v>
      </c>
      <c r="Q1732" s="10"/>
      <c r="R1732" s="31">
        <f t="shared" si="16"/>
        <v>0.03782181591</v>
      </c>
      <c r="S1732" s="7">
        <f t="shared" si="4"/>
        <v>0.9923780665</v>
      </c>
      <c r="T1732" s="7">
        <f t="shared" si="13"/>
        <v>48.2359788</v>
      </c>
      <c r="U1732" s="13"/>
      <c r="V1732" s="13"/>
      <c r="W1732" s="13"/>
      <c r="X1732" s="13">
        <f t="shared" si="8"/>
        <v>-1</v>
      </c>
      <c r="Y1732" s="14"/>
      <c r="Z1732" s="30"/>
      <c r="AA1732" s="30"/>
    </row>
    <row r="1733" ht="12.75" customHeight="1">
      <c r="A1733" s="4">
        <v>2014.09</v>
      </c>
      <c r="B1733" s="5">
        <v>1993.23</v>
      </c>
      <c r="C1733" s="6">
        <v>38.49</v>
      </c>
      <c r="D1733" s="6">
        <f t="shared" si="9"/>
        <v>70.19</v>
      </c>
      <c r="E1733" s="5">
        <v>105.96</v>
      </c>
      <c r="F1733" s="5">
        <v>238.031</v>
      </c>
      <c r="G1733" s="35">
        <f t="shared" si="10"/>
        <v>2014.708333</v>
      </c>
      <c r="H1733" s="7">
        <v>2.53</v>
      </c>
      <c r="I1733" s="6">
        <f t="shared" si="1"/>
        <v>2551.504556</v>
      </c>
      <c r="J1733" s="6">
        <f t="shared" si="2"/>
        <v>49.27048578</v>
      </c>
      <c r="K1733" s="8">
        <f t="shared" si="11"/>
        <v>1425609.173</v>
      </c>
      <c r="L1733" s="6">
        <f t="shared" si="12"/>
        <v>135.6378455</v>
      </c>
      <c r="M1733" s="8">
        <f t="shared" si="3"/>
        <v>75785.30724</v>
      </c>
      <c r="N1733" s="29">
        <f t="shared" si="14"/>
        <v>25.91843689</v>
      </c>
      <c r="O1733" s="9"/>
      <c r="P1733" s="10">
        <f t="shared" si="15"/>
        <v>28.57815588</v>
      </c>
      <c r="Q1733" s="10"/>
      <c r="R1733" s="31">
        <f t="shared" si="16"/>
        <v>0.03612999738</v>
      </c>
      <c r="S1733" s="7">
        <f t="shared" si="4"/>
        <v>1.022485162</v>
      </c>
      <c r="T1733" s="7">
        <f t="shared" si="13"/>
        <v>47.83233026</v>
      </c>
      <c r="U1733" s="13"/>
      <c r="V1733" s="13"/>
      <c r="W1733" s="13"/>
      <c r="X1733" s="13">
        <f t="shared" si="8"/>
        <v>-1</v>
      </c>
      <c r="Y1733" s="14"/>
      <c r="Z1733" s="30"/>
      <c r="AA1733" s="30"/>
    </row>
    <row r="1734" ht="12.75" customHeight="1">
      <c r="A1734" s="4">
        <v>2014.1</v>
      </c>
      <c r="B1734" s="5">
        <v>1937.27</v>
      </c>
      <c r="C1734" s="6">
        <f>C1733*2/3+C1736/3</f>
        <v>38.80666667</v>
      </c>
      <c r="D1734" s="6">
        <f t="shared" si="9"/>
        <v>-17.15333333</v>
      </c>
      <c r="E1734" s="5">
        <f>E1733*2/3+E1736/3</f>
        <v>104.7433333</v>
      </c>
      <c r="F1734" s="5">
        <v>237.433</v>
      </c>
      <c r="G1734" s="35">
        <f t="shared" si="10"/>
        <v>2014.791667</v>
      </c>
      <c r="H1734" s="7">
        <v>2.3</v>
      </c>
      <c r="I1734" s="6">
        <f t="shared" si="1"/>
        <v>2486.116795</v>
      </c>
      <c r="J1734" s="6">
        <f t="shared" si="2"/>
        <v>49.80095999</v>
      </c>
      <c r="K1734" s="8">
        <f t="shared" si="11"/>
        <v>1391393.674</v>
      </c>
      <c r="L1734" s="6">
        <f t="shared" si="12"/>
        <v>134.4181039</v>
      </c>
      <c r="M1734" s="8">
        <f t="shared" si="3"/>
        <v>75229.16859</v>
      </c>
      <c r="N1734" s="29">
        <f t="shared" si="14"/>
        <v>25.16274828</v>
      </c>
      <c r="O1734" s="9"/>
      <c r="P1734" s="10">
        <f t="shared" si="15"/>
        <v>27.73694562</v>
      </c>
      <c r="Q1734" s="10"/>
      <c r="R1734" s="31">
        <f t="shared" si="16"/>
        <v>0.03879451715</v>
      </c>
      <c r="S1734" s="7">
        <f t="shared" si="4"/>
        <v>0.9992626452</v>
      </c>
      <c r="T1734" s="7">
        <f t="shared" si="13"/>
        <v>49.03102749</v>
      </c>
      <c r="U1734" s="13"/>
      <c r="V1734" s="13"/>
      <c r="W1734" s="13"/>
      <c r="X1734" s="13">
        <f t="shared" si="8"/>
        <v>-1</v>
      </c>
      <c r="Y1734" s="14"/>
      <c r="Z1734" s="30"/>
      <c r="AA1734" s="30"/>
    </row>
    <row r="1735" ht="12.75" customHeight="1">
      <c r="A1735" s="4">
        <v>2014.11</v>
      </c>
      <c r="B1735" s="5">
        <v>2044.57</v>
      </c>
      <c r="C1735" s="6">
        <f>C1733/3+C1736*2/3</f>
        <v>39.12333333</v>
      </c>
      <c r="D1735" s="6">
        <f t="shared" si="9"/>
        <v>146.4233333</v>
      </c>
      <c r="E1735" s="5">
        <f>E1733/3+E1736*2/3</f>
        <v>103.5266667</v>
      </c>
      <c r="F1735" s="5">
        <v>236.151</v>
      </c>
      <c r="G1735" s="35">
        <f t="shared" si="10"/>
        <v>2014.875</v>
      </c>
      <c r="H1735" s="7">
        <v>2.33</v>
      </c>
      <c r="I1735" s="6">
        <f t="shared" si="1"/>
        <v>2638.059881</v>
      </c>
      <c r="J1735" s="6">
        <f t="shared" si="2"/>
        <v>50.4799034</v>
      </c>
      <c r="K1735" s="8">
        <f t="shared" si="11"/>
        <v>1478785.292</v>
      </c>
      <c r="L1735" s="6">
        <f t="shared" si="12"/>
        <v>133.5779875</v>
      </c>
      <c r="M1735" s="8">
        <f t="shared" si="3"/>
        <v>74878.19539</v>
      </c>
      <c r="N1735" s="29">
        <f t="shared" si="14"/>
        <v>26.60681715</v>
      </c>
      <c r="O1735" s="9"/>
      <c r="P1735" s="10">
        <f t="shared" si="15"/>
        <v>29.31865452</v>
      </c>
      <c r="Q1735" s="10"/>
      <c r="R1735" s="31">
        <f t="shared" si="16"/>
        <v>0.03573089391</v>
      </c>
      <c r="S1735" s="7">
        <f t="shared" si="4"/>
        <v>1.012619145</v>
      </c>
      <c r="T1735" s="7">
        <f t="shared" si="13"/>
        <v>49.26085417</v>
      </c>
      <c r="U1735" s="13"/>
      <c r="V1735" s="13"/>
      <c r="W1735" s="13"/>
      <c r="X1735" s="13">
        <f t="shared" si="8"/>
        <v>-1</v>
      </c>
      <c r="Y1735" s="14"/>
      <c r="Z1735" s="30"/>
      <c r="AA1735" s="30"/>
    </row>
    <row r="1736" ht="12.75" customHeight="1">
      <c r="A1736" s="4">
        <v>2014.12</v>
      </c>
      <c r="B1736" s="5">
        <v>2054.27</v>
      </c>
      <c r="C1736" s="6">
        <v>39.44</v>
      </c>
      <c r="D1736" s="6">
        <f t="shared" si="9"/>
        <v>49.14</v>
      </c>
      <c r="E1736" s="5">
        <v>102.31</v>
      </c>
      <c r="F1736" s="5">
        <v>234.812</v>
      </c>
      <c r="G1736" s="35">
        <f t="shared" si="10"/>
        <v>2014.958333</v>
      </c>
      <c r="H1736" s="7">
        <v>2.21</v>
      </c>
      <c r="I1736" s="6">
        <f t="shared" si="1"/>
        <v>2665.690293</v>
      </c>
      <c r="J1736" s="6">
        <f t="shared" si="2"/>
        <v>51.17867911</v>
      </c>
      <c r="K1736" s="8">
        <f t="shared" si="11"/>
        <v>1496664.455</v>
      </c>
      <c r="L1736" s="6">
        <f t="shared" si="12"/>
        <v>132.7609194</v>
      </c>
      <c r="M1736" s="8">
        <f t="shared" si="3"/>
        <v>74539.24769</v>
      </c>
      <c r="N1736" s="29">
        <f t="shared" si="14"/>
        <v>26.79408548</v>
      </c>
      <c r="O1736" s="9"/>
      <c r="P1736" s="10">
        <f t="shared" si="15"/>
        <v>29.51533288</v>
      </c>
      <c r="Q1736" s="10"/>
      <c r="R1736" s="31">
        <f t="shared" si="16"/>
        <v>0.03646245242</v>
      </c>
      <c r="S1736" s="7">
        <f t="shared" si="4"/>
        <v>1.031675954</v>
      </c>
      <c r="T1736" s="7">
        <f t="shared" si="13"/>
        <v>50.1669356</v>
      </c>
      <c r="U1736" s="13"/>
      <c r="V1736" s="13"/>
      <c r="W1736" s="13"/>
      <c r="X1736" s="13">
        <f t="shared" si="8"/>
        <v>-1</v>
      </c>
      <c r="Y1736" s="14"/>
      <c r="Z1736" s="30"/>
      <c r="AA1736" s="30"/>
    </row>
    <row r="1737" ht="12.75" customHeight="1">
      <c r="A1737" s="4">
        <v>2015.01</v>
      </c>
      <c r="B1737" s="5">
        <v>2028.18</v>
      </c>
      <c r="C1737" s="6">
        <f>C1736*2/3+C1739/3</f>
        <v>39.89666667</v>
      </c>
      <c r="D1737" s="6">
        <f t="shared" si="9"/>
        <v>13.80666667</v>
      </c>
      <c r="E1737" s="5">
        <f>E1736*2/3+E1739/3</f>
        <v>101.29</v>
      </c>
      <c r="F1737" s="5">
        <v>233.707</v>
      </c>
      <c r="G1737" s="35">
        <f t="shared" si="10"/>
        <v>2015.041667</v>
      </c>
      <c r="H1737" s="7">
        <v>1.88</v>
      </c>
      <c r="I1737" s="6">
        <f t="shared" si="1"/>
        <v>2644.278717</v>
      </c>
      <c r="J1737" s="6">
        <f t="shared" si="2"/>
        <v>52.01604716</v>
      </c>
      <c r="K1737" s="8">
        <f t="shared" si="11"/>
        <v>1487076.545</v>
      </c>
      <c r="L1737" s="6">
        <f t="shared" si="12"/>
        <v>132.0587873</v>
      </c>
      <c r="M1737" s="8">
        <f t="shared" si="3"/>
        <v>74266.57557</v>
      </c>
      <c r="N1737" s="29">
        <f t="shared" si="14"/>
        <v>26.49229542</v>
      </c>
      <c r="O1737" s="9"/>
      <c r="P1737" s="10">
        <f t="shared" si="15"/>
        <v>29.17467117</v>
      </c>
      <c r="Q1737" s="10"/>
      <c r="R1737" s="31">
        <f t="shared" si="16"/>
        <v>0.03949169067</v>
      </c>
      <c r="S1737" s="7">
        <f t="shared" si="4"/>
        <v>0.9925695735</v>
      </c>
      <c r="T1737" s="7">
        <f t="shared" si="13"/>
        <v>52.00073098</v>
      </c>
      <c r="U1737" s="13"/>
      <c r="V1737" s="13"/>
      <c r="W1737" s="13"/>
      <c r="X1737" s="13">
        <f t="shared" si="8"/>
        <v>-1</v>
      </c>
      <c r="Y1737" s="14"/>
      <c r="Z1737" s="30"/>
      <c r="AA1737" s="30"/>
    </row>
    <row r="1738" ht="12.75" customHeight="1">
      <c r="A1738" s="4">
        <v>2015.02</v>
      </c>
      <c r="B1738" s="5">
        <v>2082.2</v>
      </c>
      <c r="C1738" s="6">
        <f>C1736/3+C1739*2/3</f>
        <v>40.35333333</v>
      </c>
      <c r="D1738" s="6">
        <f t="shared" si="9"/>
        <v>94.37333333</v>
      </c>
      <c r="E1738" s="5">
        <f>E1736/3+E1739*2/3</f>
        <v>100.27</v>
      </c>
      <c r="F1738" s="5">
        <v>234.722</v>
      </c>
      <c r="G1738" s="35">
        <f t="shared" si="10"/>
        <v>2015.125</v>
      </c>
      <c r="H1738" s="7">
        <v>1.98</v>
      </c>
      <c r="I1738" s="6">
        <f t="shared" si="1"/>
        <v>2702.969215</v>
      </c>
      <c r="J1738" s="6">
        <f t="shared" si="2"/>
        <v>52.38392936</v>
      </c>
      <c r="K1738" s="8">
        <f t="shared" si="11"/>
        <v>1522537.572</v>
      </c>
      <c r="L1738" s="6">
        <f t="shared" si="12"/>
        <v>130.1636361</v>
      </c>
      <c r="M1738" s="8">
        <f t="shared" si="3"/>
        <v>73319.00987</v>
      </c>
      <c r="N1738" s="29">
        <f t="shared" si="14"/>
        <v>26.9955137</v>
      </c>
      <c r="O1738" s="9"/>
      <c r="P1738" s="10">
        <f t="shared" si="15"/>
        <v>29.7199167</v>
      </c>
      <c r="Q1738" s="10"/>
      <c r="R1738" s="31">
        <f t="shared" si="16"/>
        <v>0.03764335536</v>
      </c>
      <c r="S1738" s="7">
        <f t="shared" si="4"/>
        <v>0.9962673574</v>
      </c>
      <c r="T1738" s="7">
        <f t="shared" si="13"/>
        <v>51.3911493</v>
      </c>
      <c r="U1738" s="13"/>
      <c r="V1738" s="13"/>
      <c r="W1738" s="13"/>
      <c r="X1738" s="13">
        <f t="shared" si="8"/>
        <v>-1</v>
      </c>
      <c r="Y1738" s="14"/>
      <c r="Z1738" s="30"/>
      <c r="AA1738" s="30"/>
    </row>
    <row r="1739" ht="12.75" customHeight="1">
      <c r="A1739" s="4">
        <v>2015.03</v>
      </c>
      <c r="B1739" s="5">
        <v>2079.99</v>
      </c>
      <c r="C1739" s="6">
        <v>40.81</v>
      </c>
      <c r="D1739" s="6">
        <f t="shared" si="9"/>
        <v>38.6</v>
      </c>
      <c r="E1739" s="5">
        <v>99.25</v>
      </c>
      <c r="F1739" s="5">
        <v>236.119</v>
      </c>
      <c r="G1739" s="35">
        <f t="shared" si="10"/>
        <v>2015.208333</v>
      </c>
      <c r="H1739" s="7">
        <v>2.04</v>
      </c>
      <c r="I1739" s="6">
        <f t="shared" si="1"/>
        <v>2684.125178</v>
      </c>
      <c r="J1739" s="6">
        <f t="shared" si="2"/>
        <v>52.66330537</v>
      </c>
      <c r="K1739" s="8">
        <f t="shared" si="11"/>
        <v>1514395.07</v>
      </c>
      <c r="L1739" s="6">
        <f t="shared" si="12"/>
        <v>128.0772619</v>
      </c>
      <c r="M1739" s="8">
        <f t="shared" si="3"/>
        <v>72261.74681</v>
      </c>
      <c r="N1739" s="29">
        <f t="shared" si="14"/>
        <v>26.72860545</v>
      </c>
      <c r="O1739" s="9"/>
      <c r="P1739" s="10">
        <f t="shared" si="15"/>
        <v>29.41836917</v>
      </c>
      <c r="Q1739" s="10"/>
      <c r="R1739" s="31">
        <f t="shared" si="16"/>
        <v>0.03722388032</v>
      </c>
      <c r="S1739" s="7">
        <f t="shared" si="4"/>
        <v>1.010714499</v>
      </c>
      <c r="T1739" s="7">
        <f t="shared" si="13"/>
        <v>50.89640328</v>
      </c>
      <c r="U1739" s="13"/>
      <c r="V1739" s="13"/>
      <c r="W1739" s="13"/>
      <c r="X1739" s="13">
        <f t="shared" si="8"/>
        <v>-1</v>
      </c>
      <c r="Y1739" s="14"/>
      <c r="Z1739" s="30"/>
      <c r="AA1739" s="30"/>
    </row>
    <row r="1740" ht="12.75" customHeight="1">
      <c r="A1740" s="4">
        <v>2015.04</v>
      </c>
      <c r="B1740" s="5">
        <v>2094.86</v>
      </c>
      <c r="C1740" s="6">
        <f>C1739*2/3+C1742/3</f>
        <v>41.12</v>
      </c>
      <c r="D1740" s="6">
        <f t="shared" si="9"/>
        <v>55.99</v>
      </c>
      <c r="E1740" s="5">
        <f>E1739*2/3+E1742/3</f>
        <v>97.80333333</v>
      </c>
      <c r="F1740" s="5">
        <v>236.599</v>
      </c>
      <c r="G1740" s="35">
        <f t="shared" si="10"/>
        <v>2015.291667</v>
      </c>
      <c r="H1740" s="7">
        <v>1.94</v>
      </c>
      <c r="I1740" s="6">
        <f t="shared" si="1"/>
        <v>2697.829839</v>
      </c>
      <c r="J1740" s="6">
        <f t="shared" si="2"/>
        <v>52.95569297</v>
      </c>
      <c r="K1740" s="8">
        <f t="shared" si="11"/>
        <v>1524617.118</v>
      </c>
      <c r="L1740" s="6">
        <f t="shared" si="12"/>
        <v>125.9543602</v>
      </c>
      <c r="M1740" s="8">
        <f t="shared" si="3"/>
        <v>71180.23937</v>
      </c>
      <c r="N1740" s="29">
        <f t="shared" si="14"/>
        <v>26.79137168</v>
      </c>
      <c r="O1740" s="9"/>
      <c r="P1740" s="10">
        <f t="shared" si="15"/>
        <v>29.48037385</v>
      </c>
      <c r="Q1740" s="10"/>
      <c r="R1740" s="31">
        <f t="shared" si="16"/>
        <v>0.03765970126</v>
      </c>
      <c r="S1740" s="7">
        <f t="shared" si="4"/>
        <v>0.9784709985</v>
      </c>
      <c r="T1740" s="7">
        <f t="shared" si="13"/>
        <v>51.33737036</v>
      </c>
      <c r="U1740" s="13"/>
      <c r="V1740" s="13"/>
      <c r="W1740" s="13"/>
      <c r="X1740" s="13">
        <f t="shared" si="8"/>
        <v>-1</v>
      </c>
      <c r="Y1740" s="14"/>
      <c r="Z1740" s="30"/>
      <c r="AA1740" s="30"/>
    </row>
    <row r="1741" ht="12.75" customHeight="1">
      <c r="A1741" s="4">
        <v>2015.05</v>
      </c>
      <c r="B1741" s="5">
        <v>2111.94</v>
      </c>
      <c r="C1741" s="6">
        <f>C1739/3+C1742*2/3</f>
        <v>41.43</v>
      </c>
      <c r="D1741" s="6">
        <f t="shared" si="9"/>
        <v>58.51</v>
      </c>
      <c r="E1741" s="5">
        <f>E1739/3+E1742*2/3</f>
        <v>96.35666667</v>
      </c>
      <c r="F1741" s="5">
        <v>237.805</v>
      </c>
      <c r="G1741" s="35">
        <f t="shared" si="10"/>
        <v>2015.375</v>
      </c>
      <c r="H1741" s="7">
        <v>2.2</v>
      </c>
      <c r="I1741" s="6">
        <f t="shared" si="1"/>
        <v>2706.03275</v>
      </c>
      <c r="J1741" s="6">
        <f t="shared" si="2"/>
        <v>53.08433801</v>
      </c>
      <c r="K1741" s="8">
        <f t="shared" si="11"/>
        <v>1531752.757</v>
      </c>
      <c r="L1741" s="6">
        <f t="shared" si="12"/>
        <v>123.4619808</v>
      </c>
      <c r="M1741" s="8">
        <f t="shared" si="3"/>
        <v>69885.7874</v>
      </c>
      <c r="N1741" s="29">
        <f t="shared" si="14"/>
        <v>26.80611138</v>
      </c>
      <c r="O1741" s="9"/>
      <c r="P1741" s="10">
        <f t="shared" si="15"/>
        <v>29.48989619</v>
      </c>
      <c r="Q1741" s="10"/>
      <c r="R1741" s="31">
        <f t="shared" si="16"/>
        <v>0.03566268688</v>
      </c>
      <c r="S1741" s="7">
        <f t="shared" si="4"/>
        <v>0.9876989152</v>
      </c>
      <c r="T1741" s="7">
        <f t="shared" si="13"/>
        <v>49.97738173</v>
      </c>
      <c r="U1741" s="13"/>
      <c r="V1741" s="13"/>
      <c r="W1741" s="13"/>
      <c r="X1741" s="13">
        <f t="shared" si="8"/>
        <v>-1</v>
      </c>
      <c r="Y1741" s="14"/>
      <c r="Z1741" s="30"/>
      <c r="AA1741" s="30"/>
    </row>
    <row r="1742" ht="12.75" customHeight="1">
      <c r="A1742" s="4">
        <v>2015.06</v>
      </c>
      <c r="B1742" s="5">
        <v>2099.29</v>
      </c>
      <c r="C1742" s="6">
        <v>41.74</v>
      </c>
      <c r="D1742" s="6">
        <f t="shared" si="9"/>
        <v>29.09</v>
      </c>
      <c r="E1742" s="5">
        <v>94.91</v>
      </c>
      <c r="F1742" s="5">
        <v>238.638</v>
      </c>
      <c r="G1742" s="35">
        <f t="shared" si="10"/>
        <v>2015.458333</v>
      </c>
      <c r="H1742" s="7">
        <v>2.36</v>
      </c>
      <c r="I1742" s="6">
        <f t="shared" si="1"/>
        <v>2680.435065</v>
      </c>
      <c r="J1742" s="6">
        <f t="shared" si="2"/>
        <v>53.29485664</v>
      </c>
      <c r="K1742" s="8">
        <f t="shared" si="11"/>
        <v>1519777.128</v>
      </c>
      <c r="L1742" s="6">
        <f t="shared" si="12"/>
        <v>121.1838726</v>
      </c>
      <c r="M1742" s="8">
        <f t="shared" si="3"/>
        <v>68709.91964</v>
      </c>
      <c r="N1742" s="29">
        <f t="shared" si="14"/>
        <v>26.49589529</v>
      </c>
      <c r="O1742" s="9"/>
      <c r="P1742" s="10">
        <f t="shared" si="15"/>
        <v>29.14293608</v>
      </c>
      <c r="Q1742" s="10"/>
      <c r="R1742" s="31">
        <f t="shared" si="16"/>
        <v>0.03480382084</v>
      </c>
      <c r="S1742" s="7">
        <f t="shared" si="4"/>
        <v>1.005507061</v>
      </c>
      <c r="T1742" s="7">
        <f t="shared" si="13"/>
        <v>49.19029849</v>
      </c>
      <c r="U1742" s="13"/>
      <c r="V1742" s="13"/>
      <c r="W1742" s="13"/>
      <c r="X1742" s="13">
        <f t="shared" si="8"/>
        <v>-1</v>
      </c>
      <c r="Y1742" s="14"/>
      <c r="Z1742" s="30"/>
      <c r="AA1742" s="30"/>
    </row>
    <row r="1743" ht="12.75" customHeight="1">
      <c r="A1743" s="4">
        <v>2015.07</v>
      </c>
      <c r="B1743" s="5">
        <v>2094.14</v>
      </c>
      <c r="C1743" s="6">
        <f>C1742*2/3+C1745/3</f>
        <v>41.99666667</v>
      </c>
      <c r="D1743" s="6">
        <f t="shared" si="9"/>
        <v>36.84666667</v>
      </c>
      <c r="E1743" s="5">
        <f>E1742*2/3+E1745/3</f>
        <v>93.49333333</v>
      </c>
      <c r="F1743" s="5">
        <v>238.654</v>
      </c>
      <c r="G1743" s="35">
        <f t="shared" si="10"/>
        <v>2015.541667</v>
      </c>
      <c r="H1743" s="7">
        <v>2.32</v>
      </c>
      <c r="I1743" s="6">
        <f t="shared" si="1"/>
        <v>2673.680131</v>
      </c>
      <c r="J1743" s="6">
        <f t="shared" si="2"/>
        <v>53.61898117</v>
      </c>
      <c r="K1743" s="8">
        <f t="shared" si="11"/>
        <v>1518480.602</v>
      </c>
      <c r="L1743" s="6">
        <f t="shared" si="12"/>
        <v>119.3670279</v>
      </c>
      <c r="M1743" s="8">
        <f t="shared" si="3"/>
        <v>67792.89499</v>
      </c>
      <c r="N1743" s="29">
        <f t="shared" si="14"/>
        <v>26.38113634</v>
      </c>
      <c r="O1743" s="9"/>
      <c r="P1743" s="10">
        <f t="shared" si="15"/>
        <v>29.01170386</v>
      </c>
      <c r="Q1743" s="10"/>
      <c r="R1743" s="31">
        <f t="shared" si="16"/>
        <v>0.03490375081</v>
      </c>
      <c r="S1743" s="7">
        <f t="shared" si="4"/>
        <v>1.015305896</v>
      </c>
      <c r="T1743" s="7">
        <f t="shared" si="13"/>
        <v>49.45787647</v>
      </c>
      <c r="U1743" s="13"/>
      <c r="V1743" s="13"/>
      <c r="W1743" s="13"/>
      <c r="X1743" s="13">
        <f t="shared" si="8"/>
        <v>-1</v>
      </c>
      <c r="Y1743" s="14"/>
      <c r="Z1743" s="30"/>
      <c r="AA1743" s="30"/>
    </row>
    <row r="1744" ht="12.75" customHeight="1">
      <c r="A1744" s="4">
        <v>2015.08</v>
      </c>
      <c r="B1744" s="5">
        <v>2039.87</v>
      </c>
      <c r="C1744" s="6">
        <f>C1742/3+C1745*2/3</f>
        <v>42.25333333</v>
      </c>
      <c r="D1744" s="6">
        <f t="shared" si="9"/>
        <v>-12.01666667</v>
      </c>
      <c r="E1744" s="5">
        <f>E1742/3+E1745*2/3</f>
        <v>92.07666667</v>
      </c>
      <c r="F1744" s="5">
        <v>238.316</v>
      </c>
      <c r="G1744" s="35">
        <f t="shared" si="10"/>
        <v>2015.625</v>
      </c>
      <c r="H1744" s="7">
        <v>2.17</v>
      </c>
      <c r="I1744" s="6">
        <f t="shared" si="1"/>
        <v>2608.085017</v>
      </c>
      <c r="J1744" s="6">
        <f t="shared" si="2"/>
        <v>54.0231905</v>
      </c>
      <c r="K1744" s="8">
        <f t="shared" si="11"/>
        <v>1483783.553</v>
      </c>
      <c r="L1744" s="6">
        <f t="shared" si="12"/>
        <v>117.7250387</v>
      </c>
      <c r="M1744" s="8">
        <f t="shared" si="3"/>
        <v>66975.76005</v>
      </c>
      <c r="N1744" s="29">
        <f t="shared" si="14"/>
        <v>25.69365842</v>
      </c>
      <c r="O1744" s="9"/>
      <c r="P1744" s="10">
        <f t="shared" si="15"/>
        <v>28.25252518</v>
      </c>
      <c r="Q1744" s="10"/>
      <c r="R1744" s="31">
        <f t="shared" si="16"/>
        <v>0.03675283783</v>
      </c>
      <c r="S1744" s="7">
        <f t="shared" si="4"/>
        <v>1.001808333</v>
      </c>
      <c r="T1744" s="7">
        <f t="shared" si="13"/>
        <v>50.28609258</v>
      </c>
      <c r="U1744" s="13"/>
      <c r="V1744" s="13"/>
      <c r="W1744" s="13"/>
      <c r="X1744" s="13">
        <f t="shared" si="8"/>
        <v>-1</v>
      </c>
      <c r="Y1744" s="14"/>
      <c r="Z1744" s="30"/>
      <c r="AA1744" s="30"/>
    </row>
    <row r="1745" ht="12.75" customHeight="1">
      <c r="A1745" s="4">
        <v>2015.09</v>
      </c>
      <c r="B1745" s="5">
        <v>1944.41</v>
      </c>
      <c r="C1745" s="6">
        <v>42.51</v>
      </c>
      <c r="D1745" s="6">
        <f t="shared" si="9"/>
        <v>-52.95</v>
      </c>
      <c r="E1745" s="5">
        <v>90.66</v>
      </c>
      <c r="F1745" s="5">
        <v>237.945</v>
      </c>
      <c r="G1745" s="35">
        <f t="shared" si="10"/>
        <v>2015.708333</v>
      </c>
      <c r="H1745" s="7">
        <v>2.17</v>
      </c>
      <c r="I1745" s="6">
        <f t="shared" si="1"/>
        <v>2489.910387</v>
      </c>
      <c r="J1745" s="6">
        <f t="shared" si="2"/>
        <v>54.43609658</v>
      </c>
      <c r="K1745" s="8">
        <f t="shared" si="11"/>
        <v>1419132.814</v>
      </c>
      <c r="L1745" s="6">
        <f t="shared" si="12"/>
        <v>116.094484</v>
      </c>
      <c r="M1745" s="8">
        <f t="shared" si="3"/>
        <v>66168.44232</v>
      </c>
      <c r="N1745" s="29">
        <f t="shared" si="14"/>
        <v>24.49675217</v>
      </c>
      <c r="O1745" s="9"/>
      <c r="P1745" s="10">
        <f t="shared" si="15"/>
        <v>26.93610527</v>
      </c>
      <c r="Q1745" s="10"/>
      <c r="R1745" s="31">
        <f t="shared" si="16"/>
        <v>0.03725826904</v>
      </c>
      <c r="S1745" s="7">
        <f t="shared" si="4"/>
        <v>1.010766432</v>
      </c>
      <c r="T1745" s="7">
        <f t="shared" si="13"/>
        <v>50.45557365</v>
      </c>
      <c r="U1745" s="13"/>
      <c r="V1745" s="13"/>
      <c r="W1745" s="13"/>
      <c r="X1745" s="13">
        <f t="shared" si="8"/>
        <v>-1</v>
      </c>
      <c r="Y1745" s="14"/>
      <c r="Z1745" s="30"/>
      <c r="AA1745" s="30"/>
    </row>
    <row r="1746" ht="12.75" customHeight="1">
      <c r="A1746" s="4">
        <v>2015.1</v>
      </c>
      <c r="B1746" s="5">
        <v>2024.81</v>
      </c>
      <c r="C1746" s="6">
        <f>C1745*2/3+C1748/3</f>
        <v>42.80333333</v>
      </c>
      <c r="D1746" s="6">
        <f t="shared" si="9"/>
        <v>123.2033333</v>
      </c>
      <c r="E1746" s="5">
        <f>E1745*2/3+E1748/3</f>
        <v>89.28333333</v>
      </c>
      <c r="F1746" s="5">
        <v>237.838</v>
      </c>
      <c r="G1746" s="35">
        <f t="shared" si="10"/>
        <v>2015.791667</v>
      </c>
      <c r="H1746" s="7">
        <v>2.07</v>
      </c>
      <c r="I1746" s="6">
        <f t="shared" si="1"/>
        <v>2594.032943</v>
      </c>
      <c r="J1746" s="6">
        <f t="shared" si="2"/>
        <v>54.83638303</v>
      </c>
      <c r="K1746" s="8">
        <f t="shared" si="11"/>
        <v>1481082.331</v>
      </c>
      <c r="L1746" s="6">
        <f t="shared" si="12"/>
        <v>114.3830324</v>
      </c>
      <c r="M1746" s="8">
        <f t="shared" si="3"/>
        <v>65307.83996</v>
      </c>
      <c r="N1746" s="29">
        <f t="shared" si="14"/>
        <v>25.49144105</v>
      </c>
      <c r="O1746" s="9"/>
      <c r="P1746" s="10">
        <f t="shared" si="15"/>
        <v>28.02809026</v>
      </c>
      <c r="Q1746" s="10"/>
      <c r="R1746" s="31">
        <f t="shared" si="16"/>
        <v>0.03641497018</v>
      </c>
      <c r="S1746" s="7">
        <f t="shared" si="4"/>
        <v>0.984859588</v>
      </c>
      <c r="T1746" s="7">
        <f t="shared" si="13"/>
        <v>51.02174379</v>
      </c>
      <c r="U1746" s="13"/>
      <c r="V1746" s="13"/>
      <c r="W1746" s="13"/>
      <c r="X1746" s="13">
        <f t="shared" si="8"/>
        <v>-1</v>
      </c>
      <c r="Y1746" s="14"/>
      <c r="Z1746" s="30"/>
      <c r="AA1746" s="30"/>
    </row>
    <row r="1747" ht="12.75" customHeight="1">
      <c r="A1747" s="4">
        <v>2015.11</v>
      </c>
      <c r="B1747" s="5">
        <v>2080.62</v>
      </c>
      <c r="C1747" s="6">
        <f>C1745/3+C1748*2/3</f>
        <v>43.09666667</v>
      </c>
      <c r="D1747" s="6">
        <f t="shared" si="9"/>
        <v>98.90666667</v>
      </c>
      <c r="E1747" s="5">
        <f>E1745/3+E1748*2/3</f>
        <v>87.90666667</v>
      </c>
      <c r="F1747" s="5">
        <v>237.336</v>
      </c>
      <c r="G1747" s="35">
        <f t="shared" si="10"/>
        <v>2015.875</v>
      </c>
      <c r="H1747" s="7">
        <v>2.26</v>
      </c>
      <c r="I1747" s="6">
        <f t="shared" si="1"/>
        <v>2671.170467</v>
      </c>
      <c r="J1747" s="6">
        <f t="shared" si="2"/>
        <v>55.32896119</v>
      </c>
      <c r="K1747" s="8">
        <f t="shared" si="11"/>
        <v>1527757.112</v>
      </c>
      <c r="L1747" s="6">
        <f t="shared" si="12"/>
        <v>112.8575578</v>
      </c>
      <c r="M1747" s="8">
        <f t="shared" si="3"/>
        <v>64548.08432</v>
      </c>
      <c r="N1747" s="29">
        <f t="shared" si="14"/>
        <v>26.22585189</v>
      </c>
      <c r="O1747" s="9"/>
      <c r="P1747" s="10">
        <f t="shared" si="15"/>
        <v>28.83278314</v>
      </c>
      <c r="Q1747" s="10"/>
      <c r="R1747" s="31">
        <f t="shared" si="16"/>
        <v>0.03402242255</v>
      </c>
      <c r="S1747" s="7">
        <f t="shared" si="4"/>
        <v>1.003660347</v>
      </c>
      <c r="T1747" s="7">
        <f t="shared" si="13"/>
        <v>50.35553802</v>
      </c>
      <c r="U1747" s="13"/>
      <c r="V1747" s="13"/>
      <c r="W1747" s="13"/>
      <c r="X1747" s="13">
        <f t="shared" si="8"/>
        <v>-1</v>
      </c>
      <c r="Y1747" s="14"/>
      <c r="Z1747" s="30"/>
      <c r="AA1747" s="30"/>
    </row>
    <row r="1748" ht="12.75" customHeight="1">
      <c r="A1748" s="4">
        <v>2015.12</v>
      </c>
      <c r="B1748" s="5">
        <v>2054.08</v>
      </c>
      <c r="C1748" s="6">
        <v>43.39</v>
      </c>
      <c r="D1748" s="6">
        <f t="shared" si="9"/>
        <v>16.85</v>
      </c>
      <c r="E1748" s="5">
        <v>86.53</v>
      </c>
      <c r="F1748" s="5">
        <v>236.525</v>
      </c>
      <c r="G1748" s="35">
        <f t="shared" si="10"/>
        <v>2015.958333</v>
      </c>
      <c r="H1748" s="7">
        <v>2.24</v>
      </c>
      <c r="I1748" s="6">
        <f t="shared" si="1"/>
        <v>2646.13963</v>
      </c>
      <c r="J1748" s="6">
        <f t="shared" si="2"/>
        <v>55.89655639</v>
      </c>
      <c r="K1748" s="8">
        <f t="shared" si="11"/>
        <v>1516105.038</v>
      </c>
      <c r="L1748" s="6">
        <f t="shared" si="12"/>
        <v>111.4710538</v>
      </c>
      <c r="M1748" s="8">
        <f t="shared" si="3"/>
        <v>63867.31234</v>
      </c>
      <c r="N1748" s="29">
        <f t="shared" si="14"/>
        <v>25.96542404</v>
      </c>
      <c r="O1748" s="9"/>
      <c r="P1748" s="10">
        <f t="shared" si="15"/>
        <v>28.54437678</v>
      </c>
      <c r="Q1748" s="10"/>
      <c r="R1748" s="31">
        <f t="shared" si="16"/>
        <v>0.0346694212</v>
      </c>
      <c r="S1748" s="7">
        <f t="shared" si="4"/>
        <v>1.015290863</v>
      </c>
      <c r="T1748" s="7">
        <f t="shared" si="13"/>
        <v>50.7131485</v>
      </c>
      <c r="U1748" s="13"/>
      <c r="V1748" s="13"/>
      <c r="W1748" s="13"/>
      <c r="X1748" s="13">
        <f t="shared" si="8"/>
        <v>-1</v>
      </c>
      <c r="Y1748" s="14"/>
      <c r="Z1748" s="30"/>
      <c r="AA1748" s="30"/>
    </row>
    <row r="1749" ht="12.75" customHeight="1">
      <c r="A1749" s="4">
        <v>2016.01</v>
      </c>
      <c r="B1749" s="5">
        <v>1918.6</v>
      </c>
      <c r="C1749" s="6">
        <f>C1748*2/3+C1751/3</f>
        <v>43.55333333</v>
      </c>
      <c r="D1749" s="6">
        <f t="shared" si="9"/>
        <v>-91.92666667</v>
      </c>
      <c r="E1749" s="5">
        <f>E1748*2/3+E1751/3</f>
        <v>86.5</v>
      </c>
      <c r="F1749" s="5">
        <v>236.916</v>
      </c>
      <c r="G1749" s="35">
        <f t="shared" si="10"/>
        <v>2016.041667</v>
      </c>
      <c r="H1749" s="7">
        <v>2.09</v>
      </c>
      <c r="I1749" s="6">
        <f t="shared" si="1"/>
        <v>2467.530348</v>
      </c>
      <c r="J1749" s="6">
        <f t="shared" si="2"/>
        <v>56.01437078</v>
      </c>
      <c r="K1749" s="8">
        <f t="shared" si="11"/>
        <v>1416445.346</v>
      </c>
      <c r="L1749" s="6">
        <f t="shared" si="12"/>
        <v>111.2485016</v>
      </c>
      <c r="M1749" s="8">
        <f t="shared" si="3"/>
        <v>63860.37864</v>
      </c>
      <c r="N1749" s="29">
        <f t="shared" si="14"/>
        <v>24.2061672</v>
      </c>
      <c r="O1749" s="9"/>
      <c r="P1749" s="10">
        <f t="shared" si="15"/>
        <v>26.61168496</v>
      </c>
      <c r="Q1749" s="10"/>
      <c r="R1749" s="31">
        <f t="shared" si="16"/>
        <v>0.03836347606</v>
      </c>
      <c r="S1749" s="7">
        <f t="shared" si="4"/>
        <v>1.029903871</v>
      </c>
      <c r="T1749" s="7">
        <f t="shared" si="13"/>
        <v>51.40362089</v>
      </c>
      <c r="U1749" s="13"/>
      <c r="V1749" s="13"/>
      <c r="W1749" s="13"/>
      <c r="X1749" s="13">
        <f t="shared" si="8"/>
        <v>-1</v>
      </c>
      <c r="Y1749" s="14"/>
      <c r="Z1749" s="30"/>
      <c r="AA1749" s="30"/>
    </row>
    <row r="1750" ht="12.75" customHeight="1">
      <c r="A1750" s="4">
        <v>2016.02</v>
      </c>
      <c r="B1750" s="5">
        <v>1904.42</v>
      </c>
      <c r="C1750" s="6">
        <f>C1748/3+C1751*2/3</f>
        <v>43.71666667</v>
      </c>
      <c r="D1750" s="6">
        <f t="shared" si="9"/>
        <v>29.53666667</v>
      </c>
      <c r="E1750" s="5">
        <f>E1748/3+E1751*2/3</f>
        <v>86.47</v>
      </c>
      <c r="F1750" s="5">
        <v>237.111</v>
      </c>
      <c r="G1750" s="35">
        <f t="shared" si="10"/>
        <v>2016.125</v>
      </c>
      <c r="H1750" s="7">
        <v>1.78</v>
      </c>
      <c r="I1750" s="6">
        <f t="shared" si="1"/>
        <v>2447.279013</v>
      </c>
      <c r="J1750" s="6">
        <f t="shared" si="2"/>
        <v>56.17819643</v>
      </c>
      <c r="K1750" s="8">
        <f t="shared" si="11"/>
        <v>1407507.747</v>
      </c>
      <c r="L1750" s="6">
        <f t="shared" si="12"/>
        <v>111.1184593</v>
      </c>
      <c r="M1750" s="8">
        <f t="shared" si="3"/>
        <v>63907.74875</v>
      </c>
      <c r="N1750" s="29">
        <f t="shared" si="14"/>
        <v>24.00260678</v>
      </c>
      <c r="O1750" s="9"/>
      <c r="P1750" s="10">
        <f t="shared" si="15"/>
        <v>26.38956204</v>
      </c>
      <c r="Q1750" s="10"/>
      <c r="R1750" s="31">
        <f t="shared" si="16"/>
        <v>0.04169246065</v>
      </c>
      <c r="S1750" s="7">
        <f t="shared" si="4"/>
        <v>0.9915433812</v>
      </c>
      <c r="T1750" s="7">
        <f t="shared" si="13"/>
        <v>52.89724965</v>
      </c>
      <c r="U1750" s="13"/>
      <c r="V1750" s="13"/>
      <c r="W1750" s="13"/>
      <c r="X1750" s="13">
        <f t="shared" si="8"/>
        <v>-1</v>
      </c>
      <c r="Y1750" s="14"/>
      <c r="Z1750" s="30"/>
      <c r="AA1750" s="30"/>
    </row>
    <row r="1751" ht="12.75" customHeight="1">
      <c r="A1751" s="4">
        <v>2016.03</v>
      </c>
      <c r="B1751" s="5">
        <v>2021.95</v>
      </c>
      <c r="C1751" s="6">
        <v>43.88</v>
      </c>
      <c r="D1751" s="6">
        <f t="shared" si="9"/>
        <v>161.41</v>
      </c>
      <c r="E1751" s="5">
        <v>86.44</v>
      </c>
      <c r="F1751" s="5">
        <v>238.132</v>
      </c>
      <c r="G1751" s="35">
        <f t="shared" si="10"/>
        <v>2016.208333</v>
      </c>
      <c r="H1751" s="7">
        <v>1.89</v>
      </c>
      <c r="I1751" s="6">
        <f t="shared" si="1"/>
        <v>2587.170834</v>
      </c>
      <c r="J1751" s="6">
        <f t="shared" si="2"/>
        <v>56.14632221</v>
      </c>
      <c r="K1751" s="8">
        <f t="shared" si="11"/>
        <v>1490654.929</v>
      </c>
      <c r="L1751" s="6">
        <f t="shared" si="12"/>
        <v>110.6036484</v>
      </c>
      <c r="M1751" s="8">
        <f t="shared" si="3"/>
        <v>63726.70544</v>
      </c>
      <c r="N1751" s="29">
        <f t="shared" si="14"/>
        <v>25.37229862</v>
      </c>
      <c r="O1751" s="9"/>
      <c r="P1751" s="10">
        <f t="shared" si="15"/>
        <v>27.89395132</v>
      </c>
      <c r="Q1751" s="10"/>
      <c r="R1751" s="31">
        <f t="shared" si="16"/>
        <v>0.03821881118</v>
      </c>
      <c r="S1751" s="7">
        <f t="shared" si="4"/>
        <v>1.008832108</v>
      </c>
      <c r="T1751" s="7">
        <f t="shared" si="13"/>
        <v>52.22503676</v>
      </c>
      <c r="U1751" s="13"/>
      <c r="V1751" s="13"/>
      <c r="W1751" s="13"/>
      <c r="X1751" s="13">
        <f t="shared" si="8"/>
        <v>-1</v>
      </c>
      <c r="Y1751" s="14"/>
      <c r="Z1751" s="30"/>
      <c r="AA1751" s="30"/>
    </row>
    <row r="1752" ht="12.75" customHeight="1">
      <c r="A1752" s="4">
        <v>2016.04</v>
      </c>
      <c r="B1752" s="5">
        <v>2075.54</v>
      </c>
      <c r="C1752" s="6">
        <f>C1751*2/3+C1754/3</f>
        <v>44.07333333</v>
      </c>
      <c r="D1752" s="6">
        <f t="shared" si="9"/>
        <v>97.66333333</v>
      </c>
      <c r="E1752" s="5">
        <f>E1751*2/3+E1754/3</f>
        <v>86.6</v>
      </c>
      <c r="F1752" s="5">
        <v>239.261</v>
      </c>
      <c r="G1752" s="35">
        <f t="shared" si="10"/>
        <v>2016.291667</v>
      </c>
      <c r="H1752" s="7">
        <v>1.81</v>
      </c>
      <c r="I1752" s="6">
        <f t="shared" si="1"/>
        <v>2643.209875</v>
      </c>
      <c r="J1752" s="6">
        <f t="shared" si="2"/>
        <v>56.12759567</v>
      </c>
      <c r="K1752" s="8">
        <f t="shared" si="11"/>
        <v>1525637.974</v>
      </c>
      <c r="L1752" s="6">
        <f t="shared" si="12"/>
        <v>110.2855041</v>
      </c>
      <c r="M1752" s="8">
        <f t="shared" si="3"/>
        <v>63655.84308</v>
      </c>
      <c r="N1752" s="29">
        <f t="shared" si="14"/>
        <v>25.92233754</v>
      </c>
      <c r="O1752" s="9"/>
      <c r="P1752" s="10">
        <f t="shared" si="15"/>
        <v>28.49583832</v>
      </c>
      <c r="Q1752" s="10"/>
      <c r="R1752" s="31">
        <f t="shared" si="16"/>
        <v>0.03780169584</v>
      </c>
      <c r="S1752" s="7">
        <f t="shared" si="4"/>
        <v>1.001508333</v>
      </c>
      <c r="T1752" s="7">
        <f t="shared" si="13"/>
        <v>52.43768329</v>
      </c>
      <c r="U1752" s="13"/>
      <c r="V1752" s="13"/>
      <c r="W1752" s="13"/>
      <c r="X1752" s="13">
        <f t="shared" si="8"/>
        <v>-1</v>
      </c>
      <c r="Y1752" s="14"/>
      <c r="Z1752" s="30"/>
      <c r="AA1752" s="30"/>
    </row>
    <row r="1753" ht="12.75" customHeight="1">
      <c r="A1753" s="4">
        <v>2016.05</v>
      </c>
      <c r="B1753" s="5">
        <v>2065.55</v>
      </c>
      <c r="C1753" s="6">
        <f>C1751/3+C1754*2/3</f>
        <v>44.26666667</v>
      </c>
      <c r="D1753" s="6">
        <f t="shared" si="9"/>
        <v>34.27666667</v>
      </c>
      <c r="E1753" s="5">
        <f>E1751/3+E1754*2/3</f>
        <v>86.76</v>
      </c>
      <c r="F1753" s="5">
        <v>240.229</v>
      </c>
      <c r="G1753" s="35">
        <f t="shared" si="10"/>
        <v>2016.375</v>
      </c>
      <c r="H1753" s="7">
        <v>1.81</v>
      </c>
      <c r="I1753" s="6">
        <f t="shared" si="1"/>
        <v>2619.888044</v>
      </c>
      <c r="J1753" s="6">
        <f t="shared" si="2"/>
        <v>56.14664896</v>
      </c>
      <c r="K1753" s="8">
        <f t="shared" si="11"/>
        <v>1514877.427</v>
      </c>
      <c r="L1753" s="6">
        <f t="shared" si="12"/>
        <v>110.0440496</v>
      </c>
      <c r="M1753" s="8">
        <f t="shared" si="3"/>
        <v>63629.91242</v>
      </c>
      <c r="N1753" s="29">
        <f t="shared" si="14"/>
        <v>25.69470992</v>
      </c>
      <c r="O1753" s="9"/>
      <c r="P1753" s="10">
        <f t="shared" si="15"/>
        <v>28.24329284</v>
      </c>
      <c r="Q1753" s="10"/>
      <c r="R1753" s="31">
        <f t="shared" si="16"/>
        <v>0.03805057975</v>
      </c>
      <c r="S1753" s="7">
        <f t="shared" si="4"/>
        <v>1.017057411</v>
      </c>
      <c r="T1753" s="7">
        <f t="shared" si="13"/>
        <v>52.30516105</v>
      </c>
      <c r="U1753" s="13"/>
      <c r="V1753" s="13"/>
      <c r="W1753" s="13"/>
      <c r="X1753" s="13">
        <f t="shared" si="8"/>
        <v>-1</v>
      </c>
      <c r="Y1753" s="14"/>
      <c r="Z1753" s="30"/>
      <c r="AA1753" s="30"/>
    </row>
    <row r="1754" ht="12.75" customHeight="1">
      <c r="A1754" s="4">
        <v>2016.06</v>
      </c>
      <c r="B1754" s="5">
        <v>2083.89</v>
      </c>
      <c r="C1754" s="6">
        <v>44.46</v>
      </c>
      <c r="D1754" s="6">
        <f t="shared" si="9"/>
        <v>62.8</v>
      </c>
      <c r="E1754" s="5">
        <v>86.92</v>
      </c>
      <c r="F1754" s="5">
        <v>241.018</v>
      </c>
      <c r="G1754" s="35">
        <f t="shared" si="10"/>
        <v>2016.458333</v>
      </c>
      <c r="H1754" s="7">
        <v>1.64</v>
      </c>
      <c r="I1754" s="6">
        <f t="shared" si="1"/>
        <v>2634.497353</v>
      </c>
      <c r="J1754" s="6">
        <f t="shared" si="2"/>
        <v>56.20726253</v>
      </c>
      <c r="K1754" s="8">
        <f t="shared" si="11"/>
        <v>1526033.211</v>
      </c>
      <c r="L1754" s="6">
        <f t="shared" si="12"/>
        <v>109.8860832</v>
      </c>
      <c r="M1754" s="8">
        <f t="shared" si="3"/>
        <v>63651.53953</v>
      </c>
      <c r="N1754" s="29">
        <f t="shared" si="14"/>
        <v>25.84037293</v>
      </c>
      <c r="O1754" s="9"/>
      <c r="P1754" s="10">
        <f t="shared" si="15"/>
        <v>28.40074288</v>
      </c>
      <c r="Q1754" s="10"/>
      <c r="R1754" s="31">
        <f t="shared" si="16"/>
        <v>0.03966401577</v>
      </c>
      <c r="S1754" s="7">
        <f t="shared" si="4"/>
        <v>1.014259305</v>
      </c>
      <c r="T1754" s="7">
        <f t="shared" si="13"/>
        <v>53.02320406</v>
      </c>
      <c r="U1754" s="13"/>
      <c r="V1754" s="13"/>
      <c r="W1754" s="13"/>
      <c r="X1754" s="13">
        <f t="shared" si="8"/>
        <v>-1</v>
      </c>
      <c r="Y1754" s="14"/>
      <c r="Z1754" s="30"/>
      <c r="AA1754" s="30"/>
    </row>
    <row r="1755" ht="12.75" customHeight="1">
      <c r="A1755" s="4">
        <v>2016.07</v>
      </c>
      <c r="B1755" s="5">
        <v>2148.9</v>
      </c>
      <c r="C1755" s="6">
        <f>C1754*2/3+C1757/3</f>
        <v>44.65</v>
      </c>
      <c r="D1755" s="6">
        <f t="shared" si="9"/>
        <v>109.66</v>
      </c>
      <c r="E1755" s="5">
        <f>E1754*2/3+E1757/3</f>
        <v>87.64333333</v>
      </c>
      <c r="F1755" s="5">
        <v>240.628</v>
      </c>
      <c r="G1755" s="35">
        <f t="shared" si="10"/>
        <v>2016.541667</v>
      </c>
      <c r="H1755" s="7">
        <v>1.5</v>
      </c>
      <c r="I1755" s="6">
        <f t="shared" si="1"/>
        <v>2721.087446</v>
      </c>
      <c r="J1755" s="6">
        <f t="shared" si="2"/>
        <v>56.53895224</v>
      </c>
      <c r="K1755" s="8">
        <f t="shared" si="11"/>
        <v>1578919.727</v>
      </c>
      <c r="L1755" s="6">
        <f t="shared" si="12"/>
        <v>110.9801173</v>
      </c>
      <c r="M1755" s="8">
        <f t="shared" si="3"/>
        <v>64396.56936</v>
      </c>
      <c r="N1755" s="29">
        <f t="shared" si="14"/>
        <v>26.69400326</v>
      </c>
      <c r="O1755" s="9"/>
      <c r="P1755" s="10">
        <f t="shared" si="15"/>
        <v>29.33464912</v>
      </c>
      <c r="Q1755" s="10"/>
      <c r="R1755" s="31">
        <f t="shared" si="16"/>
        <v>0.03936142741</v>
      </c>
      <c r="S1755" s="7">
        <f t="shared" si="4"/>
        <v>0.9957407005</v>
      </c>
      <c r="T1755" s="7">
        <f t="shared" si="13"/>
        <v>53.86644134</v>
      </c>
      <c r="U1755" s="13"/>
      <c r="V1755" s="13"/>
      <c r="W1755" s="13"/>
      <c r="X1755" s="13">
        <f t="shared" si="8"/>
        <v>-1</v>
      </c>
      <c r="Y1755" s="14"/>
      <c r="Z1755" s="30"/>
      <c r="AA1755" s="30"/>
    </row>
    <row r="1756" ht="12.75" customHeight="1">
      <c r="A1756" s="4">
        <v>2016.08</v>
      </c>
      <c r="B1756" s="5">
        <v>2170.95</v>
      </c>
      <c r="C1756" s="6">
        <f>C1754/3+C1757*2/3</f>
        <v>44.84</v>
      </c>
      <c r="D1756" s="6">
        <f t="shared" si="9"/>
        <v>66.89</v>
      </c>
      <c r="E1756" s="5">
        <f>E1754/3+E1757*2/3</f>
        <v>88.36666667</v>
      </c>
      <c r="F1756" s="5">
        <v>240.849</v>
      </c>
      <c r="G1756" s="35">
        <f t="shared" si="10"/>
        <v>2016.625</v>
      </c>
      <c r="H1756" s="7">
        <v>1.56</v>
      </c>
      <c r="I1756" s="6">
        <f t="shared" si="1"/>
        <v>2746.486242</v>
      </c>
      <c r="J1756" s="6">
        <f t="shared" si="2"/>
        <v>56.72744334</v>
      </c>
      <c r="K1756" s="8">
        <f t="shared" si="11"/>
        <v>1596400.483</v>
      </c>
      <c r="L1756" s="6">
        <f t="shared" si="12"/>
        <v>111.7933781</v>
      </c>
      <c r="M1756" s="8">
        <f t="shared" si="3"/>
        <v>64980.119</v>
      </c>
      <c r="N1756" s="29">
        <f t="shared" si="14"/>
        <v>26.94887243</v>
      </c>
      <c r="O1756" s="9"/>
      <c r="P1756" s="10">
        <f t="shared" si="15"/>
        <v>29.60932774</v>
      </c>
      <c r="Q1756" s="10"/>
      <c r="R1756" s="31">
        <f t="shared" si="16"/>
        <v>0.03830080605</v>
      </c>
      <c r="S1756" s="7">
        <f t="shared" si="4"/>
        <v>0.9948943265</v>
      </c>
      <c r="T1756" s="7">
        <f t="shared" si="13"/>
        <v>53.5877914</v>
      </c>
      <c r="U1756" s="13"/>
      <c r="V1756" s="13"/>
      <c r="W1756" s="13"/>
      <c r="X1756" s="13">
        <f t="shared" si="8"/>
        <v>-1</v>
      </c>
      <c r="Y1756" s="14"/>
      <c r="Z1756" s="30"/>
      <c r="AA1756" s="30"/>
    </row>
    <row r="1757" ht="12.75" customHeight="1">
      <c r="A1757" s="4">
        <v>2016.09</v>
      </c>
      <c r="B1757" s="5">
        <v>2157.69</v>
      </c>
      <c r="C1757" s="6">
        <v>45.03</v>
      </c>
      <c r="D1757" s="6">
        <f t="shared" si="9"/>
        <v>31.77</v>
      </c>
      <c r="E1757" s="5">
        <v>89.09</v>
      </c>
      <c r="F1757" s="5">
        <v>241.428</v>
      </c>
      <c r="G1757" s="35">
        <f t="shared" si="10"/>
        <v>2016.708333</v>
      </c>
      <c r="H1757" s="7">
        <v>1.63</v>
      </c>
      <c r="I1757" s="6">
        <f t="shared" si="1"/>
        <v>2723.164434</v>
      </c>
      <c r="J1757" s="6">
        <f t="shared" si="2"/>
        <v>56.83119191</v>
      </c>
      <c r="K1757" s="8">
        <f t="shared" si="11"/>
        <v>1585597.407</v>
      </c>
      <c r="L1757" s="6">
        <f t="shared" si="12"/>
        <v>112.438172</v>
      </c>
      <c r="M1757" s="8">
        <f t="shared" si="3"/>
        <v>65468.56729</v>
      </c>
      <c r="N1757" s="29">
        <f t="shared" si="14"/>
        <v>26.72787335</v>
      </c>
      <c r="O1757" s="9"/>
      <c r="P1757" s="10">
        <f t="shared" si="15"/>
        <v>29.36096501</v>
      </c>
      <c r="Q1757" s="10"/>
      <c r="R1757" s="31">
        <f t="shared" si="16"/>
        <v>0.0386519425</v>
      </c>
      <c r="S1757" s="7">
        <f t="shared" si="4"/>
        <v>0.9895369203</v>
      </c>
      <c r="T1757" s="7">
        <f t="shared" si="13"/>
        <v>53.18632991</v>
      </c>
      <c r="U1757" s="13"/>
      <c r="V1757" s="13"/>
      <c r="W1757" s="13"/>
      <c r="X1757" s="13">
        <f t="shared" si="8"/>
        <v>-1</v>
      </c>
      <c r="Y1757" s="14"/>
      <c r="Z1757" s="30"/>
      <c r="AA1757" s="30"/>
    </row>
    <row r="1758" ht="12.75" customHeight="1">
      <c r="A1758" s="4">
        <v>2016.1</v>
      </c>
      <c r="B1758" s="5">
        <v>2143.02</v>
      </c>
      <c r="C1758" s="6">
        <f>C1757*2/3+C1760/3</f>
        <v>45.25333333</v>
      </c>
      <c r="D1758" s="6">
        <f t="shared" si="9"/>
        <v>30.58333333</v>
      </c>
      <c r="E1758" s="5">
        <f>E1757*2/3+E1760/3</f>
        <v>90.91</v>
      </c>
      <c r="F1758" s="5">
        <v>241.729</v>
      </c>
      <c r="G1758" s="35">
        <f t="shared" si="10"/>
        <v>2016.791667</v>
      </c>
      <c r="H1758" s="7">
        <v>1.76</v>
      </c>
      <c r="I1758" s="6">
        <f t="shared" si="1"/>
        <v>2701.281989</v>
      </c>
      <c r="J1758" s="6">
        <f t="shared" si="2"/>
        <v>57.04193815</v>
      </c>
      <c r="K1758" s="8">
        <f t="shared" si="11"/>
        <v>1575623.856</v>
      </c>
      <c r="L1758" s="6">
        <f t="shared" si="12"/>
        <v>114.592279</v>
      </c>
      <c r="M1758" s="8">
        <f t="shared" si="3"/>
        <v>66840.23702</v>
      </c>
      <c r="N1758" s="29">
        <f t="shared" si="14"/>
        <v>26.52514309</v>
      </c>
      <c r="O1758" s="9"/>
      <c r="P1758" s="10">
        <f t="shared" si="15"/>
        <v>29.13246105</v>
      </c>
      <c r="Q1758" s="10"/>
      <c r="R1758" s="31">
        <f t="shared" si="16"/>
        <v>0.03831805395</v>
      </c>
      <c r="S1758" s="7">
        <f t="shared" si="4"/>
        <v>0.9675405362</v>
      </c>
      <c r="T1758" s="7">
        <f t="shared" si="13"/>
        <v>52.56430264</v>
      </c>
      <c r="U1758" s="13"/>
      <c r="V1758" s="13"/>
      <c r="W1758" s="13"/>
      <c r="X1758" s="13">
        <f t="shared" si="8"/>
        <v>-1</v>
      </c>
      <c r="Y1758" s="14"/>
      <c r="Z1758" s="30"/>
      <c r="AA1758" s="30"/>
    </row>
    <row r="1759" ht="12.75" customHeight="1">
      <c r="A1759" s="4">
        <v>2016.11</v>
      </c>
      <c r="B1759" s="5">
        <v>2164.99</v>
      </c>
      <c r="C1759" s="6">
        <f>C1757/3+C1760*2/3</f>
        <v>45.47666667</v>
      </c>
      <c r="D1759" s="6">
        <f t="shared" si="9"/>
        <v>67.44666667</v>
      </c>
      <c r="E1759" s="5">
        <f>E1757/3+E1760*2/3</f>
        <v>92.73</v>
      </c>
      <c r="F1759" s="5">
        <v>241.353</v>
      </c>
      <c r="G1759" s="35">
        <f t="shared" si="10"/>
        <v>2016.875</v>
      </c>
      <c r="H1759" s="7">
        <v>2.14</v>
      </c>
      <c r="I1759" s="6">
        <f t="shared" si="1"/>
        <v>2733.226656</v>
      </c>
      <c r="J1759" s="6">
        <f t="shared" si="2"/>
        <v>57.41275366</v>
      </c>
      <c r="K1759" s="8">
        <f t="shared" si="11"/>
        <v>1597047.457</v>
      </c>
      <c r="L1759" s="6">
        <f t="shared" si="12"/>
        <v>117.0684889</v>
      </c>
      <c r="M1759" s="8">
        <f t="shared" si="3"/>
        <v>68404.1084</v>
      </c>
      <c r="N1759" s="29">
        <f t="shared" si="14"/>
        <v>26.85095353</v>
      </c>
      <c r="O1759" s="9"/>
      <c r="P1759" s="10">
        <f t="shared" si="15"/>
        <v>29.48299745</v>
      </c>
      <c r="Q1759" s="10"/>
      <c r="R1759" s="31">
        <f t="shared" si="16"/>
        <v>0.0340535797</v>
      </c>
      <c r="S1759" s="7">
        <f t="shared" si="4"/>
        <v>0.9710563079</v>
      </c>
      <c r="T1759" s="7">
        <f t="shared" si="13"/>
        <v>50.93732457</v>
      </c>
      <c r="U1759" s="13"/>
      <c r="V1759" s="13"/>
      <c r="W1759" s="13"/>
      <c r="X1759" s="13">
        <f t="shared" si="8"/>
        <v>-1</v>
      </c>
      <c r="Y1759" s="14"/>
      <c r="Z1759" s="30"/>
      <c r="AA1759" s="30"/>
    </row>
    <row r="1760" ht="12.75" customHeight="1">
      <c r="A1760" s="4">
        <v>2016.12</v>
      </c>
      <c r="B1760" s="5">
        <v>2246.63</v>
      </c>
      <c r="C1760" s="6">
        <v>45.7</v>
      </c>
      <c r="D1760" s="6">
        <f t="shared" si="9"/>
        <v>127.34</v>
      </c>
      <c r="E1760" s="5">
        <v>94.55</v>
      </c>
      <c r="F1760" s="5">
        <v>241.432</v>
      </c>
      <c r="G1760" s="35">
        <f t="shared" si="10"/>
        <v>2016.958333</v>
      </c>
      <c r="H1760" s="7">
        <v>2.49</v>
      </c>
      <c r="I1760" s="6">
        <f t="shared" si="1"/>
        <v>2835.366318</v>
      </c>
      <c r="J1760" s="6">
        <f t="shared" si="2"/>
        <v>57.67582591</v>
      </c>
      <c r="K1760" s="8">
        <f t="shared" si="11"/>
        <v>1659536.898</v>
      </c>
      <c r="L1760" s="6">
        <f t="shared" si="12"/>
        <v>119.327119</v>
      </c>
      <c r="M1760" s="8">
        <f t="shared" si="3"/>
        <v>69842.03618</v>
      </c>
      <c r="N1760" s="29">
        <f t="shared" si="14"/>
        <v>27.86509822</v>
      </c>
      <c r="O1760" s="9"/>
      <c r="P1760" s="10">
        <f t="shared" si="15"/>
        <v>30.58614186</v>
      </c>
      <c r="Q1760" s="10"/>
      <c r="R1760" s="31">
        <f t="shared" si="16"/>
        <v>0.02907998946</v>
      </c>
      <c r="S1760" s="7">
        <f t="shared" si="4"/>
        <v>1.007357647</v>
      </c>
      <c r="T1760" s="7">
        <f t="shared" si="13"/>
        <v>49.44682533</v>
      </c>
      <c r="U1760" s="13"/>
      <c r="V1760" s="13"/>
      <c r="W1760" s="13"/>
      <c r="X1760" s="13">
        <f t="shared" si="8"/>
        <v>-1</v>
      </c>
      <c r="Y1760" s="14"/>
      <c r="Z1760" s="30"/>
      <c r="AA1760" s="30"/>
    </row>
    <row r="1761" ht="12.75" customHeight="1">
      <c r="A1761" s="4">
        <v>2017.01</v>
      </c>
      <c r="B1761" s="5">
        <v>2275.12</v>
      </c>
      <c r="C1761" s="6">
        <f>C1760*2/3+C1763/3</f>
        <v>45.92666667</v>
      </c>
      <c r="D1761" s="6">
        <f t="shared" si="9"/>
        <v>74.41666667</v>
      </c>
      <c r="E1761" s="5">
        <f>E1760*2/3+E1763/3</f>
        <v>96.46333333</v>
      </c>
      <c r="F1761" s="5">
        <v>242.839</v>
      </c>
      <c r="G1761" s="35">
        <f t="shared" si="10"/>
        <v>2017.041667</v>
      </c>
      <c r="H1761" s="7">
        <v>2.43</v>
      </c>
      <c r="I1761" s="6">
        <f t="shared" si="1"/>
        <v>2854.685878</v>
      </c>
      <c r="J1761" s="6">
        <f t="shared" si="2"/>
        <v>57.62606226</v>
      </c>
      <c r="K1761" s="8">
        <f t="shared" si="11"/>
        <v>1673655.322</v>
      </c>
      <c r="L1761" s="6">
        <f t="shared" si="12"/>
        <v>121.0364796</v>
      </c>
      <c r="M1761" s="8">
        <f t="shared" si="3"/>
        <v>70961.69488</v>
      </c>
      <c r="N1761" s="29">
        <f t="shared" si="14"/>
        <v>28.06357374</v>
      </c>
      <c r="O1761" s="9"/>
      <c r="P1761" s="10">
        <f t="shared" si="15"/>
        <v>30.79213847</v>
      </c>
      <c r="Q1761" s="10"/>
      <c r="R1761" s="31">
        <f t="shared" si="16"/>
        <v>0.02970751383</v>
      </c>
      <c r="S1761" s="7">
        <f t="shared" si="4"/>
        <v>1.002905863</v>
      </c>
      <c r="T1761" s="7">
        <f t="shared" si="13"/>
        <v>49.52203669</v>
      </c>
      <c r="U1761" s="13"/>
      <c r="V1761" s="13"/>
      <c r="W1761" s="13"/>
      <c r="X1761" s="13">
        <f t="shared" si="8"/>
        <v>-1</v>
      </c>
      <c r="Y1761" s="14"/>
      <c r="Z1761" s="30"/>
      <c r="AA1761" s="30"/>
    </row>
    <row r="1762" ht="12.75" customHeight="1">
      <c r="A1762" s="4">
        <v>2017.02</v>
      </c>
      <c r="B1762" s="5">
        <v>2329.91</v>
      </c>
      <c r="C1762" s="6">
        <f>C1760/3+C1763*2/3</f>
        <v>46.15333333</v>
      </c>
      <c r="D1762" s="6">
        <f t="shared" si="9"/>
        <v>100.9433333</v>
      </c>
      <c r="E1762" s="5">
        <f>E1760/3+E1763*2/3</f>
        <v>98.37666667</v>
      </c>
      <c r="F1762" s="5">
        <v>243.603</v>
      </c>
      <c r="G1762" s="35">
        <f t="shared" si="10"/>
        <v>2017.125</v>
      </c>
      <c r="H1762" s="7">
        <v>2.42</v>
      </c>
      <c r="I1762" s="6">
        <f t="shared" si="1"/>
        <v>2914.264508</v>
      </c>
      <c r="J1762" s="6">
        <f t="shared" si="2"/>
        <v>57.72884844</v>
      </c>
      <c r="K1762" s="8">
        <f t="shared" si="11"/>
        <v>1711405.748</v>
      </c>
      <c r="L1762" s="6">
        <f t="shared" si="12"/>
        <v>123.050087</v>
      </c>
      <c r="M1762" s="8">
        <f t="shared" si="3"/>
        <v>72261.3289</v>
      </c>
      <c r="N1762" s="29">
        <f t="shared" si="14"/>
        <v>28.65510653</v>
      </c>
      <c r="O1762" s="9"/>
      <c r="P1762" s="10">
        <f t="shared" si="15"/>
        <v>31.42748536</v>
      </c>
      <c r="Q1762" s="10"/>
      <c r="R1762" s="31">
        <f t="shared" si="16"/>
        <v>0.02884842611</v>
      </c>
      <c r="S1762" s="7">
        <f t="shared" si="4"/>
        <v>0.9967466545</v>
      </c>
      <c r="T1762" s="7">
        <f t="shared" si="13"/>
        <v>49.51017613</v>
      </c>
      <c r="U1762" s="13"/>
      <c r="V1762" s="13"/>
      <c r="W1762" s="13"/>
      <c r="X1762" s="13">
        <f t="shared" si="8"/>
        <v>-1</v>
      </c>
      <c r="Y1762" s="14"/>
      <c r="Z1762" s="30"/>
      <c r="AA1762" s="30"/>
    </row>
    <row r="1763" ht="12.75" customHeight="1">
      <c r="A1763" s="4">
        <v>2017.03</v>
      </c>
      <c r="B1763" s="5">
        <v>2366.82</v>
      </c>
      <c r="C1763" s="6">
        <v>46.38</v>
      </c>
      <c r="D1763" s="6">
        <f t="shared" si="9"/>
        <v>83.29</v>
      </c>
      <c r="E1763" s="5">
        <v>100.29</v>
      </c>
      <c r="F1763" s="5">
        <v>243.801</v>
      </c>
      <c r="G1763" s="35">
        <f t="shared" si="10"/>
        <v>2017.208333</v>
      </c>
      <c r="H1763" s="7">
        <v>2.48</v>
      </c>
      <c r="I1763" s="6">
        <f t="shared" si="1"/>
        <v>2958.027465</v>
      </c>
      <c r="J1763" s="6">
        <f t="shared" si="2"/>
        <v>57.96525035</v>
      </c>
      <c r="K1763" s="8">
        <f t="shared" si="11"/>
        <v>1739942.284</v>
      </c>
      <c r="L1763" s="6">
        <f t="shared" si="12"/>
        <v>125.3414178</v>
      </c>
      <c r="M1763" s="8">
        <f t="shared" si="3"/>
        <v>73727.11558</v>
      </c>
      <c r="N1763" s="29">
        <f t="shared" si="14"/>
        <v>29.08692174</v>
      </c>
      <c r="O1763" s="9"/>
      <c r="P1763" s="10">
        <f t="shared" si="15"/>
        <v>31.8860263</v>
      </c>
      <c r="Q1763" s="10"/>
      <c r="R1763" s="31">
        <f t="shared" si="16"/>
        <v>0.02689051103</v>
      </c>
      <c r="S1763" s="7">
        <f t="shared" si="4"/>
        <v>1.01801375</v>
      </c>
      <c r="T1763" s="7">
        <f t="shared" si="13"/>
        <v>49.30902415</v>
      </c>
      <c r="U1763" s="13"/>
      <c r="V1763" s="13"/>
      <c r="W1763" s="13"/>
      <c r="X1763" s="13">
        <f t="shared" si="8"/>
        <v>-1</v>
      </c>
      <c r="Y1763" s="14"/>
      <c r="Z1763" s="30"/>
      <c r="AA1763" s="30"/>
    </row>
    <row r="1764" ht="12.75" customHeight="1">
      <c r="A1764" s="4">
        <v>2017.04</v>
      </c>
      <c r="B1764" s="5">
        <v>2359.31</v>
      </c>
      <c r="C1764" s="6">
        <f>C1763*2/3+C1766/3</f>
        <v>46.66</v>
      </c>
      <c r="D1764" s="6">
        <f t="shared" si="9"/>
        <v>39.15</v>
      </c>
      <c r="E1764" s="5">
        <f>E1763*2/3+E1766/3</f>
        <v>101.5333333</v>
      </c>
      <c r="F1764" s="5">
        <v>244.524</v>
      </c>
      <c r="G1764" s="35">
        <f t="shared" si="10"/>
        <v>2017.291667</v>
      </c>
      <c r="H1764" s="7">
        <v>2.3</v>
      </c>
      <c r="I1764" s="6">
        <f t="shared" si="1"/>
        <v>2939.923104</v>
      </c>
      <c r="J1764" s="6">
        <f t="shared" si="2"/>
        <v>58.14276717</v>
      </c>
      <c r="K1764" s="8">
        <f t="shared" si="11"/>
        <v>1732143.127</v>
      </c>
      <c r="L1764" s="6">
        <f t="shared" si="12"/>
        <v>126.5201235</v>
      </c>
      <c r="M1764" s="8">
        <f t="shared" si="3"/>
        <v>74543.09331</v>
      </c>
      <c r="N1764" s="29">
        <f t="shared" si="14"/>
        <v>28.90424596</v>
      </c>
      <c r="O1764" s="9"/>
      <c r="P1764" s="10">
        <f t="shared" si="15"/>
        <v>31.67082133</v>
      </c>
      <c r="Q1764" s="10"/>
      <c r="R1764" s="31">
        <f t="shared" si="16"/>
        <v>0.02855037085</v>
      </c>
      <c r="S1764" s="7">
        <f t="shared" si="4"/>
        <v>1.001916667</v>
      </c>
      <c r="T1764" s="7">
        <f t="shared" si="13"/>
        <v>50.04884305</v>
      </c>
      <c r="U1764" s="13"/>
      <c r="V1764" s="13"/>
      <c r="W1764" s="13"/>
      <c r="X1764" s="13">
        <f t="shared" si="8"/>
        <v>-1</v>
      </c>
      <c r="Y1764" s="14"/>
      <c r="Z1764" s="30"/>
      <c r="AA1764" s="30"/>
    </row>
    <row r="1765" ht="12.75" customHeight="1">
      <c r="A1765" s="4">
        <v>2017.05</v>
      </c>
      <c r="B1765" s="5">
        <v>2395.35</v>
      </c>
      <c r="C1765" s="6">
        <f>C1763/3+C1766*2/3</f>
        <v>46.94</v>
      </c>
      <c r="D1765" s="6">
        <f t="shared" si="9"/>
        <v>82.98</v>
      </c>
      <c r="E1765" s="5">
        <f>E1763/3+E1766*2/3</f>
        <v>102.7766667</v>
      </c>
      <c r="F1765" s="5">
        <v>244.733</v>
      </c>
      <c r="G1765" s="35">
        <f t="shared" si="10"/>
        <v>2017.375</v>
      </c>
      <c r="H1765" s="7">
        <v>2.3</v>
      </c>
      <c r="I1765" s="6">
        <f t="shared" si="1"/>
        <v>2982.283325</v>
      </c>
      <c r="J1765" s="6">
        <f t="shared" si="2"/>
        <v>58.4417222</v>
      </c>
      <c r="K1765" s="8">
        <f t="shared" si="11"/>
        <v>1759970.301</v>
      </c>
      <c r="L1765" s="6">
        <f t="shared" si="12"/>
        <v>127.960064</v>
      </c>
      <c r="M1765" s="8">
        <f t="shared" si="3"/>
        <v>75514.59326</v>
      </c>
      <c r="N1765" s="29">
        <f t="shared" si="14"/>
        <v>29.31334498</v>
      </c>
      <c r="O1765" s="9"/>
      <c r="P1765" s="10">
        <f t="shared" si="15"/>
        <v>32.10312157</v>
      </c>
      <c r="Q1765" s="10"/>
      <c r="R1765" s="31">
        <f t="shared" si="16"/>
        <v>0.02753501584</v>
      </c>
      <c r="S1765" s="7">
        <f t="shared" si="4"/>
        <v>1.011713778</v>
      </c>
      <c r="T1765" s="7">
        <f t="shared" si="13"/>
        <v>50.10194677</v>
      </c>
      <c r="U1765" s="13"/>
      <c r="V1765" s="13"/>
      <c r="W1765" s="13"/>
      <c r="X1765" s="13">
        <f t="shared" si="8"/>
        <v>-1</v>
      </c>
      <c r="Y1765" s="14"/>
      <c r="Z1765" s="30"/>
      <c r="AA1765" s="30"/>
    </row>
    <row r="1766" ht="12.75" customHeight="1">
      <c r="A1766" s="4">
        <v>2017.06</v>
      </c>
      <c r="B1766" s="5">
        <v>2433.99</v>
      </c>
      <c r="C1766" s="6">
        <v>47.22</v>
      </c>
      <c r="D1766" s="6">
        <f t="shared" si="9"/>
        <v>85.86</v>
      </c>
      <c r="E1766" s="5">
        <v>104.02</v>
      </c>
      <c r="F1766" s="5">
        <v>244.955</v>
      </c>
      <c r="G1766" s="35">
        <f t="shared" si="10"/>
        <v>2017.458333</v>
      </c>
      <c r="H1766" s="7">
        <v>2.19</v>
      </c>
      <c r="I1766" s="6">
        <f t="shared" si="1"/>
        <v>3027.644886</v>
      </c>
      <c r="J1766" s="6">
        <f t="shared" si="2"/>
        <v>58.73704966</v>
      </c>
      <c r="K1766" s="8">
        <f t="shared" si="11"/>
        <v>1789628.657</v>
      </c>
      <c r="L1766" s="6">
        <f t="shared" si="12"/>
        <v>129.3906799</v>
      </c>
      <c r="M1766" s="8">
        <f t="shared" si="3"/>
        <v>76482.30803</v>
      </c>
      <c r="N1766" s="29">
        <f t="shared" si="14"/>
        <v>29.74850324</v>
      </c>
      <c r="O1766" s="9"/>
      <c r="P1766" s="10">
        <f t="shared" si="15"/>
        <v>32.56258379</v>
      </c>
      <c r="Q1766" s="10"/>
      <c r="R1766" s="31">
        <f t="shared" si="16"/>
        <v>0.02803137228</v>
      </c>
      <c r="S1766" s="7">
        <f t="shared" si="4"/>
        <v>0.9903187178</v>
      </c>
      <c r="T1766" s="7">
        <f t="shared" si="13"/>
        <v>50.64289111</v>
      </c>
      <c r="U1766" s="13"/>
      <c r="V1766" s="13"/>
      <c r="W1766" s="13"/>
      <c r="X1766" s="13">
        <f t="shared" si="8"/>
        <v>-1</v>
      </c>
      <c r="Y1766" s="14"/>
      <c r="Z1766" s="30"/>
      <c r="AA1766" s="30"/>
    </row>
    <row r="1767" ht="12.75" customHeight="1">
      <c r="A1767" s="4">
        <v>2017.07</v>
      </c>
      <c r="B1767" s="5">
        <v>2454.1</v>
      </c>
      <c r="C1767" s="6">
        <f>C1766*2/3+C1769/3</f>
        <v>47.53666667</v>
      </c>
      <c r="D1767" s="6">
        <f t="shared" si="9"/>
        <v>67.64666667</v>
      </c>
      <c r="E1767" s="5">
        <f>E1766*2/3+E1769/3</f>
        <v>105.04</v>
      </c>
      <c r="F1767" s="5">
        <v>244.786</v>
      </c>
      <c r="G1767" s="35">
        <f t="shared" si="10"/>
        <v>2017.541667</v>
      </c>
      <c r="H1767" s="7">
        <v>2.32</v>
      </c>
      <c r="I1767" s="6">
        <f t="shared" si="1"/>
        <v>3054.767307</v>
      </c>
      <c r="J1767" s="6">
        <f t="shared" si="2"/>
        <v>59.17177589</v>
      </c>
      <c r="K1767" s="8">
        <f t="shared" si="11"/>
        <v>1808575.294</v>
      </c>
      <c r="L1767" s="6">
        <f t="shared" si="12"/>
        <v>130.7496671</v>
      </c>
      <c r="M1767" s="8">
        <f t="shared" si="3"/>
        <v>77410.35364</v>
      </c>
      <c r="N1767" s="29">
        <f t="shared" si="14"/>
        <v>30.00222074</v>
      </c>
      <c r="O1767" s="9"/>
      <c r="P1767" s="10">
        <f t="shared" si="15"/>
        <v>32.82244084</v>
      </c>
      <c r="Q1767" s="10"/>
      <c r="R1767" s="31">
        <f t="shared" si="16"/>
        <v>0.02640281657</v>
      </c>
      <c r="S1767" s="7">
        <f t="shared" si="4"/>
        <v>1.011721022</v>
      </c>
      <c r="T1767" s="7">
        <f t="shared" si="13"/>
        <v>50.18722829</v>
      </c>
      <c r="U1767" s="13"/>
      <c r="V1767" s="13"/>
      <c r="W1767" s="13"/>
      <c r="X1767" s="13">
        <f t="shared" si="8"/>
        <v>-1</v>
      </c>
      <c r="Y1767" s="14"/>
      <c r="Z1767" s="30"/>
      <c r="AA1767" s="30"/>
    </row>
    <row r="1768" ht="12.75" customHeight="1">
      <c r="A1768" s="4">
        <v>2017.08</v>
      </c>
      <c r="B1768" s="5">
        <v>2456.22</v>
      </c>
      <c r="C1768" s="6">
        <f>C1766/3+C1769*2/3</f>
        <v>47.85333333</v>
      </c>
      <c r="D1768" s="6">
        <f t="shared" si="9"/>
        <v>49.97333333</v>
      </c>
      <c r="E1768" s="5">
        <f>E1766/3+E1769*2/3</f>
        <v>106.06</v>
      </c>
      <c r="F1768" s="5">
        <v>245.519</v>
      </c>
      <c r="G1768" s="35">
        <f t="shared" si="10"/>
        <v>2017.625</v>
      </c>
      <c r="H1768" s="7">
        <v>2.21</v>
      </c>
      <c r="I1768" s="6">
        <f t="shared" si="1"/>
        <v>3048.278276</v>
      </c>
      <c r="J1768" s="6">
        <f t="shared" si="2"/>
        <v>59.38811524</v>
      </c>
      <c r="K1768" s="8">
        <f t="shared" si="11"/>
        <v>1807663.524</v>
      </c>
      <c r="L1768" s="6">
        <f t="shared" si="12"/>
        <v>131.6251777</v>
      </c>
      <c r="M1768" s="8">
        <f t="shared" si="3"/>
        <v>78055.22036</v>
      </c>
      <c r="N1768" s="29">
        <f t="shared" si="14"/>
        <v>29.9149594</v>
      </c>
      <c r="O1768" s="9"/>
      <c r="P1768" s="10">
        <f t="shared" si="15"/>
        <v>32.71012686</v>
      </c>
      <c r="Q1768" s="10"/>
      <c r="R1768" s="31">
        <f t="shared" si="16"/>
        <v>0.0280905689</v>
      </c>
      <c r="S1768" s="7">
        <f t="shared" si="4"/>
        <v>1.002731885</v>
      </c>
      <c r="T1768" s="7">
        <f t="shared" si="13"/>
        <v>50.62388308</v>
      </c>
      <c r="U1768" s="13"/>
      <c r="V1768" s="13"/>
      <c r="W1768" s="13"/>
      <c r="X1768" s="13">
        <f t="shared" si="8"/>
        <v>-1</v>
      </c>
      <c r="Y1768" s="14"/>
      <c r="Z1768" s="30"/>
      <c r="AA1768" s="30"/>
    </row>
    <row r="1769" ht="12.75" customHeight="1">
      <c r="A1769" s="4">
        <v>2017.09</v>
      </c>
      <c r="B1769" s="5">
        <v>2492.84</v>
      </c>
      <c r="C1769" s="6">
        <v>48.17</v>
      </c>
      <c r="D1769" s="6">
        <f t="shared" si="9"/>
        <v>84.79</v>
      </c>
      <c r="E1769" s="5">
        <v>107.08</v>
      </c>
      <c r="F1769" s="5">
        <v>246.819</v>
      </c>
      <c r="G1769" s="35">
        <f t="shared" si="10"/>
        <v>2017.708333</v>
      </c>
      <c r="H1769" s="7">
        <v>2.2</v>
      </c>
      <c r="I1769" s="6">
        <f t="shared" si="1"/>
        <v>3077.430619</v>
      </c>
      <c r="J1769" s="6">
        <f t="shared" si="2"/>
        <v>59.46624449</v>
      </c>
      <c r="K1769" s="8">
        <f t="shared" si="11"/>
        <v>1827889.873</v>
      </c>
      <c r="L1769" s="6">
        <f t="shared" si="12"/>
        <v>132.1911036</v>
      </c>
      <c r="M1769" s="8">
        <f t="shared" si="3"/>
        <v>78517.05189</v>
      </c>
      <c r="N1769" s="29">
        <f t="shared" si="14"/>
        <v>30.16811441</v>
      </c>
      <c r="O1769" s="9"/>
      <c r="P1769" s="10">
        <f t="shared" si="15"/>
        <v>32.97028077</v>
      </c>
      <c r="Q1769" s="10"/>
      <c r="R1769" s="31">
        <f t="shared" si="16"/>
        <v>0.02816721134</v>
      </c>
      <c r="S1769" s="7">
        <f t="shared" si="4"/>
        <v>0.9876989152</v>
      </c>
      <c r="T1769" s="7">
        <f t="shared" si="13"/>
        <v>50.49481639</v>
      </c>
      <c r="U1769" s="13"/>
      <c r="V1769" s="13"/>
      <c r="W1769" s="13"/>
      <c r="X1769" s="13">
        <f t="shared" si="8"/>
        <v>-1</v>
      </c>
      <c r="Y1769" s="14"/>
      <c r="Z1769" s="30"/>
      <c r="AA1769" s="30"/>
    </row>
    <row r="1770" ht="12.75" customHeight="1">
      <c r="A1770" s="4">
        <v>2017.1</v>
      </c>
      <c r="B1770" s="5">
        <v>2557.0</v>
      </c>
      <c r="C1770" s="6">
        <f>C1769*2/3+C1772/3</f>
        <v>48.42333333</v>
      </c>
      <c r="D1770" s="6">
        <f t="shared" si="9"/>
        <v>112.5833333</v>
      </c>
      <c r="E1770" s="5">
        <f>E1769*2/3+E1772/3</f>
        <v>108.0133333</v>
      </c>
      <c r="F1770" s="5">
        <v>246.663</v>
      </c>
      <c r="G1770" s="35">
        <f t="shared" si="10"/>
        <v>2017.791667</v>
      </c>
      <c r="H1770" s="7">
        <v>2.36</v>
      </c>
      <c r="I1770" s="6">
        <f t="shared" si="1"/>
        <v>3158.633034</v>
      </c>
      <c r="J1770" s="6">
        <f t="shared" si="2"/>
        <v>59.81679322</v>
      </c>
      <c r="K1770" s="8">
        <f t="shared" si="11"/>
        <v>1879082.129</v>
      </c>
      <c r="L1770" s="6">
        <f t="shared" si="12"/>
        <v>133.4276428</v>
      </c>
      <c r="M1770" s="8">
        <f t="shared" si="3"/>
        <v>79376.58362</v>
      </c>
      <c r="N1770" s="29">
        <f t="shared" si="14"/>
        <v>30.92039329</v>
      </c>
      <c r="O1770" s="9"/>
      <c r="P1770" s="10">
        <f t="shared" si="15"/>
        <v>33.77535045</v>
      </c>
      <c r="Q1770" s="10"/>
      <c r="R1770" s="31">
        <f t="shared" si="16"/>
        <v>0.02547915718</v>
      </c>
      <c r="S1770" s="7">
        <f t="shared" si="4"/>
        <v>1.002850492</v>
      </c>
      <c r="T1770" s="7">
        <f t="shared" si="13"/>
        <v>49.90521757</v>
      </c>
      <c r="U1770" s="13"/>
      <c r="V1770" s="13"/>
      <c r="W1770" s="13"/>
      <c r="X1770" s="13">
        <f t="shared" si="8"/>
        <v>-1</v>
      </c>
      <c r="Y1770" s="14"/>
      <c r="Z1770" s="30"/>
      <c r="AA1770" s="30"/>
    </row>
    <row r="1771" ht="12.75" customHeight="1">
      <c r="A1771" s="4">
        <v>2017.11</v>
      </c>
      <c r="B1771" s="5">
        <v>2593.61</v>
      </c>
      <c r="C1771" s="6">
        <f>C1769/3+C1772*2/3</f>
        <v>48.67666667</v>
      </c>
      <c r="D1771" s="6">
        <f t="shared" si="9"/>
        <v>85.28666667</v>
      </c>
      <c r="E1771" s="5">
        <f>E1769/3+E1772*2/3</f>
        <v>108.9466667</v>
      </c>
      <c r="F1771" s="5">
        <v>246.669</v>
      </c>
      <c r="G1771" s="35">
        <f t="shared" si="10"/>
        <v>2017.875</v>
      </c>
      <c r="H1771" s="7">
        <v>2.35</v>
      </c>
      <c r="I1771" s="6">
        <f t="shared" si="1"/>
        <v>3203.77902</v>
      </c>
      <c r="J1771" s="6">
        <f t="shared" si="2"/>
        <v>60.12827041</v>
      </c>
      <c r="K1771" s="8">
        <f t="shared" si="11"/>
        <v>1908920.515</v>
      </c>
      <c r="L1771" s="6">
        <f t="shared" si="12"/>
        <v>134.5773053</v>
      </c>
      <c r="M1771" s="8">
        <f t="shared" si="3"/>
        <v>80185.73609</v>
      </c>
      <c r="N1771" s="29">
        <f t="shared" si="14"/>
        <v>31.29891333</v>
      </c>
      <c r="O1771" s="9"/>
      <c r="P1771" s="10">
        <f t="shared" si="15"/>
        <v>34.17293597</v>
      </c>
      <c r="Q1771" s="10"/>
      <c r="R1771" s="31">
        <f t="shared" si="16"/>
        <v>0.02458856586</v>
      </c>
      <c r="S1771" s="7">
        <f t="shared" si="4"/>
        <v>0.9975497928</v>
      </c>
      <c r="T1771" s="7">
        <f t="shared" si="13"/>
        <v>50.04625462</v>
      </c>
      <c r="U1771" s="13"/>
      <c r="V1771" s="13"/>
      <c r="W1771" s="13"/>
      <c r="X1771" s="13">
        <f t="shared" si="8"/>
        <v>-1</v>
      </c>
      <c r="Y1771" s="14"/>
      <c r="Z1771" s="30"/>
      <c r="AA1771" s="30"/>
    </row>
    <row r="1772" ht="12.75" customHeight="1">
      <c r="A1772" s="4">
        <v>2017.12</v>
      </c>
      <c r="B1772" s="5">
        <v>2664.34</v>
      </c>
      <c r="C1772" s="6">
        <v>48.93</v>
      </c>
      <c r="D1772" s="6">
        <f t="shared" si="9"/>
        <v>119.66</v>
      </c>
      <c r="E1772" s="5">
        <v>109.88</v>
      </c>
      <c r="F1772" s="5">
        <v>246.524</v>
      </c>
      <c r="G1772" s="35">
        <f t="shared" si="10"/>
        <v>2017.958333</v>
      </c>
      <c r="H1772" s="7">
        <v>2.4</v>
      </c>
      <c r="I1772" s="6">
        <f t="shared" si="1"/>
        <v>3293.084641</v>
      </c>
      <c r="J1772" s="6">
        <f t="shared" si="2"/>
        <v>60.47675277</v>
      </c>
      <c r="K1772" s="8">
        <f t="shared" si="11"/>
        <v>1965134.684</v>
      </c>
      <c r="L1772" s="6">
        <f t="shared" si="12"/>
        <v>135.8100469</v>
      </c>
      <c r="M1772" s="8">
        <f t="shared" si="3"/>
        <v>81044.0856</v>
      </c>
      <c r="N1772" s="29">
        <f t="shared" si="14"/>
        <v>32.08613201</v>
      </c>
      <c r="O1772" s="9"/>
      <c r="P1772" s="10">
        <f t="shared" si="15"/>
        <v>35.01714111</v>
      </c>
      <c r="Q1772" s="10"/>
      <c r="R1772" s="31">
        <f t="shared" si="16"/>
        <v>0.02331312977</v>
      </c>
      <c r="S1772" s="7">
        <f t="shared" si="4"/>
        <v>0.9862654029</v>
      </c>
      <c r="T1772" s="7">
        <f t="shared" si="13"/>
        <v>49.95299491</v>
      </c>
      <c r="U1772" s="13"/>
      <c r="V1772" s="13"/>
      <c r="W1772" s="13"/>
      <c r="X1772" s="13">
        <f t="shared" si="8"/>
        <v>-1</v>
      </c>
      <c r="Y1772" s="14"/>
      <c r="Z1772" s="30"/>
      <c r="AA1772" s="30"/>
    </row>
    <row r="1773" ht="12.75" customHeight="1">
      <c r="A1773" s="4">
        <v>2018.01</v>
      </c>
      <c r="B1773" s="5">
        <v>2789.8</v>
      </c>
      <c r="C1773" s="6">
        <f>C1772*2/3+C1775/3</f>
        <v>49.28666667</v>
      </c>
      <c r="D1773" s="6">
        <f t="shared" si="9"/>
        <v>174.7466667</v>
      </c>
      <c r="E1773" s="5">
        <f>E1772*2/3+E1775/3</f>
        <v>111.7333333</v>
      </c>
      <c r="F1773" s="5">
        <v>247.867</v>
      </c>
      <c r="G1773" s="35">
        <f t="shared" si="10"/>
        <v>2018.041667</v>
      </c>
      <c r="H1773" s="7">
        <v>2.58</v>
      </c>
      <c r="I1773" s="6">
        <f t="shared" si="1"/>
        <v>3429.468465</v>
      </c>
      <c r="J1773" s="6">
        <f t="shared" si="2"/>
        <v>60.58752207</v>
      </c>
      <c r="K1773" s="8">
        <f t="shared" si="11"/>
        <v>2049534.114</v>
      </c>
      <c r="L1773" s="6">
        <f t="shared" si="12"/>
        <v>137.352478</v>
      </c>
      <c r="M1773" s="8">
        <f t="shared" si="3"/>
        <v>82085.1955</v>
      </c>
      <c r="N1773" s="29">
        <f t="shared" si="14"/>
        <v>33.30734383</v>
      </c>
      <c r="O1773" s="9"/>
      <c r="P1773" s="10">
        <f t="shared" si="15"/>
        <v>36.33394041</v>
      </c>
      <c r="Q1773" s="10"/>
      <c r="R1773" s="31">
        <f t="shared" si="16"/>
        <v>0.02041866333</v>
      </c>
      <c r="S1773" s="7">
        <f t="shared" si="4"/>
        <v>0.9779984742</v>
      </c>
      <c r="T1773" s="7">
        <f t="shared" si="13"/>
        <v>48.99997128</v>
      </c>
      <c r="U1773" s="13"/>
      <c r="V1773" s="13"/>
      <c r="W1773" s="13"/>
      <c r="X1773" s="13">
        <f t="shared" si="8"/>
        <v>-1</v>
      </c>
      <c r="Y1773" s="14"/>
      <c r="Z1773" s="30"/>
      <c r="AA1773" s="30"/>
    </row>
    <row r="1774" ht="12.75" customHeight="1">
      <c r="A1774" s="4">
        <v>2018.02</v>
      </c>
      <c r="B1774" s="5">
        <v>2705.16</v>
      </c>
      <c r="C1774" s="6">
        <f>C1772/3+C1775*2/3</f>
        <v>49.64333333</v>
      </c>
      <c r="D1774" s="6">
        <f t="shared" si="9"/>
        <v>-34.99666667</v>
      </c>
      <c r="E1774" s="5">
        <f>E1772/3+E1775*2/3</f>
        <v>113.5866667</v>
      </c>
      <c r="F1774" s="5">
        <v>248.991</v>
      </c>
      <c r="G1774" s="35">
        <f t="shared" si="10"/>
        <v>2018.125</v>
      </c>
      <c r="H1774" s="7">
        <v>2.86</v>
      </c>
      <c r="I1774" s="6">
        <f t="shared" si="1"/>
        <v>3310.409822</v>
      </c>
      <c r="J1774" s="6">
        <f t="shared" si="2"/>
        <v>60.75048362</v>
      </c>
      <c r="K1774" s="8">
        <f t="shared" si="11"/>
        <v>1981407.259</v>
      </c>
      <c r="L1774" s="6">
        <f t="shared" si="12"/>
        <v>139.0004351</v>
      </c>
      <c r="M1774" s="8">
        <f t="shared" si="3"/>
        <v>83197.09219</v>
      </c>
      <c r="N1774" s="29">
        <f t="shared" si="14"/>
        <v>32.03538234</v>
      </c>
      <c r="O1774" s="9"/>
      <c r="P1774" s="10">
        <f t="shared" si="15"/>
        <v>34.93408478</v>
      </c>
      <c r="Q1774" s="10"/>
      <c r="R1774" s="31">
        <f t="shared" si="16"/>
        <v>0.0189758376</v>
      </c>
      <c r="S1774" s="7">
        <f t="shared" si="4"/>
        <v>1.004110084</v>
      </c>
      <c r="T1774" s="7">
        <f t="shared" si="13"/>
        <v>47.70556719</v>
      </c>
      <c r="U1774" s="13"/>
      <c r="V1774" s="13"/>
      <c r="W1774" s="13"/>
      <c r="X1774" s="13">
        <f t="shared" si="8"/>
        <v>-1</v>
      </c>
      <c r="Y1774" s="14"/>
      <c r="Z1774" s="30"/>
      <c r="AA1774" s="30"/>
    </row>
    <row r="1775" ht="12.75" customHeight="1">
      <c r="A1775" s="4">
        <v>2018.03</v>
      </c>
      <c r="B1775" s="5">
        <v>2702.77</v>
      </c>
      <c r="C1775" s="6">
        <v>50.0</v>
      </c>
      <c r="D1775" s="6">
        <f t="shared" si="9"/>
        <v>47.61</v>
      </c>
      <c r="E1775" s="5">
        <v>115.44</v>
      </c>
      <c r="F1775" s="5">
        <v>249.554</v>
      </c>
      <c r="G1775" s="35">
        <f t="shared" si="10"/>
        <v>2018.208333</v>
      </c>
      <c r="H1775" s="7">
        <v>2.84</v>
      </c>
      <c r="I1775" s="6">
        <f t="shared" si="1"/>
        <v>3300.023318</v>
      </c>
      <c r="J1775" s="6">
        <f t="shared" si="2"/>
        <v>61.04891126</v>
      </c>
      <c r="K1775" s="8">
        <f t="shared" si="11"/>
        <v>1978235.548</v>
      </c>
      <c r="L1775" s="6">
        <f t="shared" si="12"/>
        <v>140.9497263</v>
      </c>
      <c r="M1775" s="8">
        <f t="shared" si="3"/>
        <v>84493.8754</v>
      </c>
      <c r="N1775" s="29">
        <f t="shared" si="14"/>
        <v>31.80840906</v>
      </c>
      <c r="O1775" s="9"/>
      <c r="P1775" s="10">
        <f t="shared" si="15"/>
        <v>34.67572865</v>
      </c>
      <c r="Q1775" s="10"/>
      <c r="R1775" s="31">
        <f t="shared" si="16"/>
        <v>0.01875113238</v>
      </c>
      <c r="S1775" s="7">
        <f t="shared" si="4"/>
        <v>0.9997802332</v>
      </c>
      <c r="T1775" s="7">
        <f t="shared" si="13"/>
        <v>47.79357378</v>
      </c>
      <c r="U1775" s="13"/>
      <c r="V1775" s="13"/>
      <c r="W1775" s="13"/>
      <c r="X1775" s="13">
        <f t="shared" si="8"/>
        <v>-1</v>
      </c>
      <c r="Y1775" s="14"/>
      <c r="Z1775" s="30"/>
      <c r="AA1775" s="30"/>
    </row>
    <row r="1776" ht="12.75" customHeight="1">
      <c r="A1776" s="4">
        <v>2018.04</v>
      </c>
      <c r="B1776" s="5">
        <v>2653.63</v>
      </c>
      <c r="C1776" s="6">
        <f>C1775*2/3+C1778/3</f>
        <v>50.33</v>
      </c>
      <c r="D1776" s="6">
        <f t="shared" si="9"/>
        <v>1.19</v>
      </c>
      <c r="E1776" s="5">
        <f>E1775*2/3+E1778/3</f>
        <v>117.7866667</v>
      </c>
      <c r="F1776" s="5">
        <v>250.546</v>
      </c>
      <c r="G1776" s="35">
        <f t="shared" si="10"/>
        <v>2018.291667</v>
      </c>
      <c r="H1776" s="7">
        <v>2.87</v>
      </c>
      <c r="I1776" s="6">
        <f t="shared" si="1"/>
        <v>3227.196048</v>
      </c>
      <c r="J1776" s="6">
        <f t="shared" si="2"/>
        <v>61.20852458</v>
      </c>
      <c r="K1776" s="8">
        <f t="shared" si="11"/>
        <v>1937636.111</v>
      </c>
      <c r="L1776" s="6">
        <f t="shared" si="12"/>
        <v>143.2455411</v>
      </c>
      <c r="M1776" s="8">
        <f t="shared" si="3"/>
        <v>86005.84812</v>
      </c>
      <c r="N1776" s="29">
        <f t="shared" si="14"/>
        <v>30.97017929</v>
      </c>
      <c r="O1776" s="9"/>
      <c r="P1776" s="10">
        <f t="shared" si="15"/>
        <v>33.75372125</v>
      </c>
      <c r="Q1776" s="10"/>
      <c r="R1776" s="31">
        <f t="shared" si="16"/>
        <v>0.01909086006</v>
      </c>
      <c r="S1776" s="7">
        <f t="shared" si="4"/>
        <v>0.9932988284</v>
      </c>
      <c r="T1776" s="7">
        <f t="shared" si="13"/>
        <v>47.59388031</v>
      </c>
      <c r="U1776" s="13"/>
      <c r="V1776" s="13"/>
      <c r="W1776" s="13"/>
      <c r="X1776" s="13">
        <f t="shared" si="8"/>
        <v>-1</v>
      </c>
      <c r="Y1776" s="14"/>
      <c r="Z1776" s="30"/>
      <c r="AA1776" s="30"/>
    </row>
    <row r="1777" ht="12.75" customHeight="1">
      <c r="A1777" s="4">
        <v>2018.05</v>
      </c>
      <c r="B1777" s="5">
        <v>2701.49</v>
      </c>
      <c r="C1777" s="6">
        <f>C1775/3+C1778*2/3</f>
        <v>50.66</v>
      </c>
      <c r="D1777" s="6">
        <f t="shared" si="9"/>
        <v>98.52</v>
      </c>
      <c r="E1777" s="5">
        <f>E1775/3+E1778*2/3</f>
        <v>120.1333333</v>
      </c>
      <c r="F1777" s="5">
        <v>251.588</v>
      </c>
      <c r="G1777" s="35">
        <f t="shared" si="10"/>
        <v>2018.375</v>
      </c>
      <c r="H1777" s="7">
        <v>2.976</v>
      </c>
      <c r="I1777" s="6">
        <f t="shared" si="1"/>
        <v>3271.793579</v>
      </c>
      <c r="J1777" s="6">
        <f t="shared" si="2"/>
        <v>61.35468305</v>
      </c>
      <c r="K1777" s="8">
        <f t="shared" si="11"/>
        <v>1967482.673</v>
      </c>
      <c r="L1777" s="6">
        <f t="shared" si="12"/>
        <v>145.4943267</v>
      </c>
      <c r="M1777" s="8">
        <f t="shared" si="3"/>
        <v>87492.55109</v>
      </c>
      <c r="N1777" s="29">
        <f t="shared" si="14"/>
        <v>31.24361507</v>
      </c>
      <c r="O1777" s="9"/>
      <c r="P1777" s="10">
        <f t="shared" si="15"/>
        <v>34.04418706</v>
      </c>
      <c r="Q1777" s="10"/>
      <c r="R1777" s="31">
        <f t="shared" si="16"/>
        <v>0.01731826626</v>
      </c>
      <c r="S1777" s="7">
        <f t="shared" si="4"/>
        <v>1.008159347</v>
      </c>
      <c r="T1777" s="7">
        <f t="shared" si="13"/>
        <v>47.07914729</v>
      </c>
      <c r="U1777" s="13"/>
      <c r="V1777" s="13"/>
      <c r="W1777" s="13"/>
      <c r="X1777" s="13">
        <f t="shared" si="8"/>
        <v>-1</v>
      </c>
      <c r="Y1777" s="14"/>
      <c r="Z1777" s="30"/>
      <c r="AA1777" s="30"/>
    </row>
    <row r="1778" ht="12.75" customHeight="1">
      <c r="A1778" s="4">
        <v>2018.06</v>
      </c>
      <c r="B1778" s="5">
        <v>2754.35</v>
      </c>
      <c r="C1778" s="6">
        <v>50.99</v>
      </c>
      <c r="D1778" s="6">
        <f t="shared" si="9"/>
        <v>103.85</v>
      </c>
      <c r="E1778" s="5">
        <v>122.48</v>
      </c>
      <c r="F1778" s="5">
        <v>251.989</v>
      </c>
      <c r="G1778" s="35">
        <f t="shared" si="10"/>
        <v>2018.458333</v>
      </c>
      <c r="H1778" s="7">
        <v>2.91</v>
      </c>
      <c r="I1778" s="6">
        <f t="shared" si="1"/>
        <v>3330.504288</v>
      </c>
      <c r="J1778" s="6">
        <f t="shared" si="2"/>
        <v>61.65607626</v>
      </c>
      <c r="K1778" s="8">
        <f t="shared" si="11"/>
        <v>2005877.895</v>
      </c>
      <c r="L1778" s="6">
        <f t="shared" si="12"/>
        <v>148.1003377</v>
      </c>
      <c r="M1778" s="8">
        <f t="shared" si="3"/>
        <v>89197.06088</v>
      </c>
      <c r="N1778" s="29">
        <f t="shared" si="14"/>
        <v>31.6305565</v>
      </c>
      <c r="O1778" s="9"/>
      <c r="P1778" s="10">
        <f t="shared" si="15"/>
        <v>34.45891963</v>
      </c>
      <c r="Q1778" s="10"/>
      <c r="R1778" s="31">
        <f t="shared" si="16"/>
        <v>0.0167309793</v>
      </c>
      <c r="S1778" s="7">
        <f t="shared" si="4"/>
        <v>1.004147651</v>
      </c>
      <c r="T1778" s="7">
        <f t="shared" si="13"/>
        <v>47.38775222</v>
      </c>
      <c r="U1778" s="13"/>
      <c r="V1778" s="13"/>
      <c r="W1778" s="13"/>
      <c r="X1778" s="13">
        <f t="shared" si="8"/>
        <v>-1</v>
      </c>
      <c r="Y1778" s="14"/>
      <c r="Z1778" s="30"/>
      <c r="AA1778" s="30"/>
    </row>
    <row r="1779" ht="12.75" customHeight="1">
      <c r="A1779" s="4">
        <v>2018.07</v>
      </c>
      <c r="B1779" s="5">
        <v>2793.64</v>
      </c>
      <c r="C1779" s="6">
        <f>C1778*2/3+C1781/3</f>
        <v>51.44</v>
      </c>
      <c r="D1779" s="6">
        <f t="shared" si="9"/>
        <v>90.73</v>
      </c>
      <c r="E1779" s="5">
        <f>E1778*2/3+E1781/3</f>
        <v>125.1166667</v>
      </c>
      <c r="F1779" s="5">
        <v>252.006</v>
      </c>
      <c r="G1779" s="35">
        <f t="shared" si="10"/>
        <v>2018.541667</v>
      </c>
      <c r="H1779" s="7">
        <v>2.89</v>
      </c>
      <c r="I1779" s="6">
        <f t="shared" si="1"/>
        <v>3377.785084</v>
      </c>
      <c r="J1779" s="6">
        <f t="shared" si="2"/>
        <v>62.19601121</v>
      </c>
      <c r="K1779" s="8">
        <f t="shared" si="11"/>
        <v>2037475.504</v>
      </c>
      <c r="L1779" s="6">
        <f t="shared" si="12"/>
        <v>151.278336</v>
      </c>
      <c r="M1779" s="8">
        <f t="shared" si="3"/>
        <v>91250.89256</v>
      </c>
      <c r="N1779" s="29">
        <f t="shared" si="14"/>
        <v>31.88636696</v>
      </c>
      <c r="O1779" s="9"/>
      <c r="P1779" s="10">
        <f t="shared" si="15"/>
        <v>34.73177757</v>
      </c>
      <c r="Q1779" s="10"/>
      <c r="R1779" s="31">
        <f t="shared" si="16"/>
        <v>0.01615315085</v>
      </c>
      <c r="S1779" s="7">
        <f t="shared" si="4"/>
        <v>1.002408333</v>
      </c>
      <c r="T1779" s="7">
        <f t="shared" si="13"/>
        <v>47.58109008</v>
      </c>
      <c r="U1779" s="13"/>
      <c r="V1779" s="13"/>
      <c r="W1779" s="13"/>
      <c r="X1779" s="13">
        <f t="shared" si="8"/>
        <v>-1</v>
      </c>
      <c r="Y1779" s="14"/>
      <c r="Z1779" s="30"/>
      <c r="AA1779" s="30"/>
    </row>
    <row r="1780" ht="12.75" customHeight="1">
      <c r="A1780" s="4">
        <v>2018.08</v>
      </c>
      <c r="B1780" s="5">
        <v>2857.82</v>
      </c>
      <c r="C1780" s="6">
        <f>C1778/3+C1781*2/3</f>
        <v>51.89</v>
      </c>
      <c r="D1780" s="6">
        <f t="shared" si="9"/>
        <v>116.07</v>
      </c>
      <c r="E1780" s="5">
        <f>E1778/3+E1781*2/3</f>
        <v>127.7533333</v>
      </c>
      <c r="F1780" s="5">
        <v>252.146</v>
      </c>
      <c r="G1780" s="35">
        <f t="shared" si="10"/>
        <v>2018.625</v>
      </c>
      <c r="H1780" s="7">
        <v>2.89</v>
      </c>
      <c r="I1780" s="6">
        <f t="shared" si="1"/>
        <v>3453.46646</v>
      </c>
      <c r="J1780" s="6">
        <f t="shared" si="2"/>
        <v>62.70526996</v>
      </c>
      <c r="K1780" s="8">
        <f t="shared" si="11"/>
        <v>2086278.388</v>
      </c>
      <c r="L1780" s="6">
        <f t="shared" si="12"/>
        <v>154.3805599</v>
      </c>
      <c r="M1780" s="8">
        <f t="shared" si="3"/>
        <v>93263.05307</v>
      </c>
      <c r="N1780" s="29">
        <f t="shared" si="14"/>
        <v>32.39027688</v>
      </c>
      <c r="O1780" s="9"/>
      <c r="P1780" s="10">
        <f t="shared" si="15"/>
        <v>35.27462941</v>
      </c>
      <c r="Q1780" s="10"/>
      <c r="R1780" s="31">
        <f t="shared" si="16"/>
        <v>0.01612708365</v>
      </c>
      <c r="S1780" s="7">
        <f t="shared" si="4"/>
        <v>0.9929831064</v>
      </c>
      <c r="T1780" s="7">
        <f t="shared" si="13"/>
        <v>47.66919895</v>
      </c>
      <c r="U1780" s="13"/>
      <c r="V1780" s="13"/>
      <c r="W1780" s="13"/>
      <c r="X1780" s="13">
        <f t="shared" si="8"/>
        <v>-1</v>
      </c>
      <c r="Y1780" s="14"/>
      <c r="Z1780" s="30"/>
      <c r="AA1780" s="30"/>
    </row>
    <row r="1781" ht="12.75" customHeight="1">
      <c r="A1781" s="4">
        <v>2018.09</v>
      </c>
      <c r="B1781" s="5">
        <v>2901.5</v>
      </c>
      <c r="C1781" s="6">
        <v>52.34</v>
      </c>
      <c r="D1781" s="6">
        <f t="shared" si="9"/>
        <v>96.02</v>
      </c>
      <c r="E1781" s="5">
        <v>130.39</v>
      </c>
      <c r="F1781" s="5">
        <v>252.439</v>
      </c>
      <c r="G1781" s="35">
        <f t="shared" si="10"/>
        <v>2018.708333</v>
      </c>
      <c r="H1781" s="7">
        <v>3.0</v>
      </c>
      <c r="I1781" s="6">
        <f t="shared" si="1"/>
        <v>3502.180923</v>
      </c>
      <c r="J1781" s="6">
        <f t="shared" si="2"/>
        <v>63.17565036</v>
      </c>
      <c r="K1781" s="8">
        <f t="shared" si="11"/>
        <v>2118887.777</v>
      </c>
      <c r="L1781" s="6">
        <f t="shared" si="12"/>
        <v>157.3838947</v>
      </c>
      <c r="M1781" s="8">
        <f t="shared" si="3"/>
        <v>95220.32646</v>
      </c>
      <c r="N1781" s="29">
        <f t="shared" si="14"/>
        <v>32.62289112</v>
      </c>
      <c r="O1781" s="9"/>
      <c r="P1781" s="10">
        <f t="shared" si="15"/>
        <v>35.52201851</v>
      </c>
      <c r="Q1781" s="10"/>
      <c r="R1781" s="31">
        <f t="shared" si="16"/>
        <v>0.01506511158</v>
      </c>
      <c r="S1781" s="7">
        <f t="shared" si="4"/>
        <v>0.9897384104</v>
      </c>
      <c r="T1781" s="7">
        <f t="shared" si="13"/>
        <v>47.27976897</v>
      </c>
      <c r="U1781" s="13"/>
      <c r="V1781" s="13"/>
      <c r="W1781" s="13"/>
      <c r="X1781" s="13">
        <f t="shared" si="8"/>
        <v>-1</v>
      </c>
      <c r="Y1781" s="14"/>
      <c r="Z1781" s="30"/>
      <c r="AA1781" s="30"/>
    </row>
    <row r="1782" ht="12.75" customHeight="1">
      <c r="A1782" s="4">
        <v>2018.1</v>
      </c>
      <c r="B1782" s="5">
        <v>2785.46</v>
      </c>
      <c r="C1782" s="6">
        <f>C1781*2/3+C1784/3</f>
        <v>52.81</v>
      </c>
      <c r="D1782" s="6">
        <f t="shared" si="9"/>
        <v>-63.23</v>
      </c>
      <c r="E1782" s="5">
        <f>E1781*2/3+E1784/3</f>
        <v>131.0566667</v>
      </c>
      <c r="F1782" s="5">
        <v>252.885</v>
      </c>
      <c r="G1782" s="35">
        <f t="shared" si="10"/>
        <v>2018.791667</v>
      </c>
      <c r="H1782" s="7">
        <v>3.15</v>
      </c>
      <c r="I1782" s="6">
        <f t="shared" si="1"/>
        <v>3356.188236</v>
      </c>
      <c r="J1782" s="6">
        <f t="shared" si="2"/>
        <v>63.63053166</v>
      </c>
      <c r="K1782" s="8">
        <f t="shared" si="11"/>
        <v>2033767.496</v>
      </c>
      <c r="L1782" s="6">
        <f t="shared" si="12"/>
        <v>157.9095887</v>
      </c>
      <c r="M1782" s="8">
        <f t="shared" si="3"/>
        <v>95689.32557</v>
      </c>
      <c r="N1782" s="29">
        <f t="shared" si="14"/>
        <v>31.03796108</v>
      </c>
      <c r="O1782" s="9"/>
      <c r="P1782" s="10">
        <f t="shared" si="15"/>
        <v>33.79374385</v>
      </c>
      <c r="Q1782" s="10"/>
      <c r="R1782" s="31">
        <f t="shared" si="16"/>
        <v>0.01634008713</v>
      </c>
      <c r="S1782" s="7">
        <f t="shared" si="4"/>
        <v>1.005180943</v>
      </c>
      <c r="T1782" s="7">
        <f t="shared" si="13"/>
        <v>46.7120742</v>
      </c>
      <c r="U1782" s="13"/>
      <c r="V1782" s="13"/>
      <c r="W1782" s="13"/>
      <c r="X1782" s="13">
        <f t="shared" si="8"/>
        <v>-1</v>
      </c>
      <c r="Y1782" s="14"/>
      <c r="Z1782" s="30"/>
      <c r="AA1782" s="30"/>
    </row>
    <row r="1783" ht="12.75" customHeight="1">
      <c r="A1783" s="4">
        <v>2018.11</v>
      </c>
      <c r="B1783" s="5">
        <v>2723.23</v>
      </c>
      <c r="C1783" s="6">
        <f>C1781/3+C1784*2/3</f>
        <v>53.28</v>
      </c>
      <c r="D1783" s="6">
        <f t="shared" si="9"/>
        <v>-8.95</v>
      </c>
      <c r="E1783" s="5">
        <f>E1781/3+E1784*2/3</f>
        <v>131.7233333</v>
      </c>
      <c r="F1783" s="5">
        <v>252.038</v>
      </c>
      <c r="G1783" s="35">
        <f t="shared" si="10"/>
        <v>2018.875</v>
      </c>
      <c r="H1783" s="7">
        <v>3.12</v>
      </c>
      <c r="I1783" s="6">
        <f t="shared" si="1"/>
        <v>3292.234429</v>
      </c>
      <c r="J1783" s="6">
        <f t="shared" si="2"/>
        <v>64.41257271</v>
      </c>
      <c r="K1783" s="8">
        <f t="shared" si="11"/>
        <v>1998265.765</v>
      </c>
      <c r="L1783" s="6">
        <f t="shared" si="12"/>
        <v>159.2462235</v>
      </c>
      <c r="M1783" s="8">
        <f t="shared" si="3"/>
        <v>96656.62743</v>
      </c>
      <c r="N1783" s="29">
        <f t="shared" si="14"/>
        <v>30.19558341</v>
      </c>
      <c r="O1783" s="9"/>
      <c r="P1783" s="10">
        <f t="shared" si="15"/>
        <v>32.88033395</v>
      </c>
      <c r="Q1783" s="10"/>
      <c r="R1783" s="31">
        <f t="shared" si="16"/>
        <v>0.01916354075</v>
      </c>
      <c r="S1783" s="7">
        <f t="shared" si="4"/>
        <v>1.027649797</v>
      </c>
      <c r="T1783" s="7">
        <f t="shared" si="13"/>
        <v>47.11188092</v>
      </c>
      <c r="U1783" s="13"/>
      <c r="V1783" s="13"/>
      <c r="W1783" s="13"/>
      <c r="X1783" s="13">
        <f t="shared" si="8"/>
        <v>-1</v>
      </c>
      <c r="Y1783" s="14"/>
      <c r="Z1783" s="30"/>
      <c r="AA1783" s="30"/>
    </row>
    <row r="1784" ht="12.75" customHeight="1">
      <c r="A1784" s="4">
        <v>2018.12</v>
      </c>
      <c r="B1784" s="5">
        <v>2567.31</v>
      </c>
      <c r="C1784" s="6">
        <v>53.75</v>
      </c>
      <c r="D1784" s="6">
        <f t="shared" si="9"/>
        <v>-102.17</v>
      </c>
      <c r="E1784" s="5">
        <v>132.39</v>
      </c>
      <c r="F1784" s="5">
        <v>251.233</v>
      </c>
      <c r="G1784" s="35">
        <f t="shared" si="10"/>
        <v>2018.958333</v>
      </c>
      <c r="H1784" s="7">
        <v>2.83</v>
      </c>
      <c r="I1784" s="6">
        <f t="shared" si="1"/>
        <v>3113.680755</v>
      </c>
      <c r="J1784" s="6">
        <f t="shared" si="2"/>
        <v>65.18898791</v>
      </c>
      <c r="K1784" s="8">
        <f t="shared" si="11"/>
        <v>1893187.5</v>
      </c>
      <c r="L1784" s="6">
        <f t="shared" si="12"/>
        <v>160.5650253</v>
      </c>
      <c r="M1784" s="8">
        <f t="shared" si="3"/>
        <v>97627.12452</v>
      </c>
      <c r="N1784" s="29">
        <f t="shared" si="14"/>
        <v>28.29185701</v>
      </c>
      <c r="O1784" s="9"/>
      <c r="P1784" s="10">
        <f t="shared" si="15"/>
        <v>30.8183351</v>
      </c>
      <c r="Q1784" s="10"/>
      <c r="R1784" s="31">
        <f t="shared" si="16"/>
        <v>0.02502437555</v>
      </c>
      <c r="S1784" s="7">
        <f t="shared" si="4"/>
        <v>1.012783176</v>
      </c>
      <c r="T1784" s="7">
        <f t="shared" si="13"/>
        <v>48.56964451</v>
      </c>
      <c r="U1784" s="13"/>
      <c r="V1784" s="13"/>
      <c r="W1784" s="13"/>
      <c r="X1784" s="13">
        <f t="shared" si="8"/>
        <v>-1</v>
      </c>
      <c r="Y1784" s="14"/>
      <c r="Z1784" s="30"/>
      <c r="AA1784" s="30"/>
    </row>
    <row r="1785" ht="12.75" customHeight="1">
      <c r="A1785" s="4">
        <v>2019.01</v>
      </c>
      <c r="B1785" s="5">
        <v>2607.39</v>
      </c>
      <c r="C1785" s="6">
        <f>C1784*2/3+C1787/3</f>
        <v>54.14666667</v>
      </c>
      <c r="D1785" s="6">
        <f t="shared" si="9"/>
        <v>94.22666667</v>
      </c>
      <c r="E1785" s="5">
        <f>E1784*2/3+E1787/3</f>
        <v>133.0566667</v>
      </c>
      <c r="F1785" s="5">
        <v>251.712</v>
      </c>
      <c r="G1785" s="35">
        <f t="shared" si="10"/>
        <v>2019.041667</v>
      </c>
      <c r="H1785" s="7">
        <v>2.71</v>
      </c>
      <c r="I1785" s="6">
        <f t="shared" si="1"/>
        <v>3156.272776</v>
      </c>
      <c r="J1785" s="6">
        <f t="shared" si="2"/>
        <v>65.54510446</v>
      </c>
      <c r="K1785" s="8">
        <f t="shared" si="11"/>
        <v>1922405.475</v>
      </c>
      <c r="L1785" s="6">
        <f t="shared" si="12"/>
        <v>161.0664821</v>
      </c>
      <c r="M1785" s="8">
        <f t="shared" si="3"/>
        <v>98101.49784</v>
      </c>
      <c r="N1785" s="29">
        <f t="shared" si="14"/>
        <v>28.38016446</v>
      </c>
      <c r="O1785" s="9"/>
      <c r="P1785" s="10">
        <f t="shared" si="15"/>
        <v>30.92910569</v>
      </c>
      <c r="Q1785" s="10"/>
      <c r="R1785" s="31">
        <f t="shared" si="16"/>
        <v>0.0258662213</v>
      </c>
      <c r="S1785" s="7">
        <f t="shared" si="4"/>
        <v>1.004868275</v>
      </c>
      <c r="T1785" s="7">
        <f t="shared" si="13"/>
        <v>49.09691079</v>
      </c>
      <c r="U1785" s="13"/>
      <c r="V1785" s="13"/>
      <c r="W1785" s="13"/>
      <c r="X1785" s="13">
        <f t="shared" si="8"/>
        <v>-1</v>
      </c>
      <c r="Y1785" s="14"/>
      <c r="Z1785" s="30"/>
      <c r="AA1785" s="30"/>
    </row>
    <row r="1786" ht="12.75" customHeight="1">
      <c r="A1786" s="4">
        <v>2019.02</v>
      </c>
      <c r="B1786" s="5">
        <v>2754.86</v>
      </c>
      <c r="C1786" s="6">
        <f>C1784/3+C1787*2/3</f>
        <v>54.54333333</v>
      </c>
      <c r="D1786" s="6">
        <f t="shared" si="9"/>
        <v>202.0133333</v>
      </c>
      <c r="E1786" s="5">
        <f>E1784/3+E1787*2/3</f>
        <v>133.7233333</v>
      </c>
      <c r="F1786" s="5">
        <v>252.776</v>
      </c>
      <c r="G1786" s="35">
        <f t="shared" si="10"/>
        <v>2019.125</v>
      </c>
      <c r="H1786" s="7">
        <v>2.68</v>
      </c>
      <c r="I1786" s="6">
        <f t="shared" si="1"/>
        <v>3320.749763</v>
      </c>
      <c r="J1786" s="6">
        <f t="shared" si="2"/>
        <v>65.74735603</v>
      </c>
      <c r="K1786" s="8">
        <f t="shared" si="11"/>
        <v>2025921.311</v>
      </c>
      <c r="L1786" s="6">
        <f t="shared" si="12"/>
        <v>161.1921214</v>
      </c>
      <c r="M1786" s="8">
        <f t="shared" si="3"/>
        <v>98340.00667</v>
      </c>
      <c r="N1786" s="29">
        <f t="shared" si="14"/>
        <v>29.54154897</v>
      </c>
      <c r="O1786" s="9"/>
      <c r="P1786" s="10">
        <f t="shared" si="15"/>
        <v>32.20864001</v>
      </c>
      <c r="Q1786" s="10"/>
      <c r="R1786" s="31">
        <f t="shared" si="16"/>
        <v>0.0247054122</v>
      </c>
      <c r="S1786" s="7">
        <f t="shared" si="4"/>
        <v>1.011853517</v>
      </c>
      <c r="T1786" s="7">
        <f t="shared" si="13"/>
        <v>49.1282603</v>
      </c>
      <c r="U1786" s="13"/>
      <c r="V1786" s="13"/>
      <c r="W1786" s="13"/>
      <c r="X1786" s="13">
        <f t="shared" si="8"/>
        <v>-1</v>
      </c>
      <c r="Y1786" s="14"/>
      <c r="Z1786" s="30"/>
      <c r="AA1786" s="30"/>
    </row>
    <row r="1787" ht="12.75" customHeight="1">
      <c r="A1787" s="4">
        <v>2019.03</v>
      </c>
      <c r="B1787" s="5">
        <v>2803.98</v>
      </c>
      <c r="C1787" s="6">
        <v>54.94</v>
      </c>
      <c r="D1787" s="6">
        <f t="shared" si="9"/>
        <v>104.06</v>
      </c>
      <c r="E1787" s="5">
        <v>134.39</v>
      </c>
      <c r="F1787" s="5">
        <v>254.202</v>
      </c>
      <c r="G1787" s="35">
        <f t="shared" si="10"/>
        <v>2019.208333</v>
      </c>
      <c r="H1787" s="7">
        <v>2.57</v>
      </c>
      <c r="I1787" s="6">
        <f t="shared" si="1"/>
        <v>3360.99915</v>
      </c>
      <c r="J1787" s="6">
        <f t="shared" si="2"/>
        <v>65.853998</v>
      </c>
      <c r="K1787" s="8">
        <f t="shared" si="11"/>
        <v>2053824.651</v>
      </c>
      <c r="L1787" s="6">
        <f t="shared" si="12"/>
        <v>161.086982</v>
      </c>
      <c r="M1787" s="8">
        <f t="shared" si="3"/>
        <v>98436.32796</v>
      </c>
      <c r="N1787" s="29">
        <f t="shared" si="14"/>
        <v>29.57619601</v>
      </c>
      <c r="O1787" s="9"/>
      <c r="P1787" s="10">
        <f t="shared" si="15"/>
        <v>32.26103863</v>
      </c>
      <c r="Q1787" s="10"/>
      <c r="R1787" s="31">
        <f t="shared" si="16"/>
        <v>0.02609112448</v>
      </c>
      <c r="S1787" s="7">
        <f t="shared" si="4"/>
        <v>1.005646612</v>
      </c>
      <c r="T1787" s="7">
        <f t="shared" si="13"/>
        <v>49.43174081</v>
      </c>
      <c r="U1787" s="13"/>
      <c r="V1787" s="13"/>
      <c r="W1787" s="13"/>
      <c r="X1787" s="13">
        <f t="shared" si="8"/>
        <v>-1</v>
      </c>
      <c r="Y1787" s="14"/>
      <c r="Z1787" s="30"/>
      <c r="AA1787" s="30"/>
    </row>
    <row r="1788" ht="12.75" customHeight="1">
      <c r="A1788" s="4">
        <v>2019.04</v>
      </c>
      <c r="B1788" s="5">
        <v>2903.8</v>
      </c>
      <c r="C1788" s="6">
        <f>C1787*2/3+C1790/3</f>
        <v>55.31909158</v>
      </c>
      <c r="D1788" s="6">
        <f t="shared" si="9"/>
        <v>155.1390916</v>
      </c>
      <c r="E1788" s="5">
        <f>E1787*2/3+E1790/3</f>
        <v>134.6833333</v>
      </c>
      <c r="F1788" s="5">
        <v>255.548</v>
      </c>
      <c r="G1788" s="35">
        <f t="shared" si="10"/>
        <v>2019.291667</v>
      </c>
      <c r="H1788" s="7">
        <v>2.53</v>
      </c>
      <c r="I1788" s="6">
        <f t="shared" si="1"/>
        <v>3462.315729</v>
      </c>
      <c r="J1788" s="6">
        <f t="shared" si="2"/>
        <v>65.95914351</v>
      </c>
      <c r="K1788" s="8">
        <f t="shared" si="11"/>
        <v>2119095.578</v>
      </c>
      <c r="L1788" s="6">
        <f t="shared" si="12"/>
        <v>160.5882717</v>
      </c>
      <c r="M1788" s="8">
        <f t="shared" si="3"/>
        <v>98287.36695</v>
      </c>
      <c r="N1788" s="29">
        <f t="shared" si="14"/>
        <v>30.13351717</v>
      </c>
      <c r="O1788" s="9"/>
      <c r="P1788" s="10">
        <f t="shared" si="15"/>
        <v>32.88369036</v>
      </c>
      <c r="Q1788" s="10"/>
      <c r="R1788" s="31">
        <f t="shared" si="16"/>
        <v>0.02614961805</v>
      </c>
      <c r="S1788" s="7">
        <f t="shared" si="4"/>
        <v>1.013570539</v>
      </c>
      <c r="T1788" s="7">
        <f t="shared" si="13"/>
        <v>49.44902998</v>
      </c>
      <c r="U1788" s="13"/>
      <c r="V1788" s="13"/>
      <c r="W1788" s="13"/>
      <c r="X1788" s="13">
        <f t="shared" si="8"/>
        <v>-1</v>
      </c>
      <c r="Y1788" s="14"/>
      <c r="Z1788" s="30"/>
      <c r="AA1788" s="30"/>
    </row>
    <row r="1789" ht="12.75" customHeight="1">
      <c r="A1789" s="4">
        <v>2019.05</v>
      </c>
      <c r="B1789" s="5">
        <v>2854.71</v>
      </c>
      <c r="C1789" s="6">
        <f>C1787/3+C1790*2/3</f>
        <v>55.69818316</v>
      </c>
      <c r="D1789" s="6">
        <f t="shared" si="9"/>
        <v>6.608183161</v>
      </c>
      <c r="E1789" s="5">
        <f>E1787/3+E1790*2/3</f>
        <v>134.9766667</v>
      </c>
      <c r="F1789" s="5">
        <v>256.092</v>
      </c>
      <c r="G1789" s="35">
        <f t="shared" si="10"/>
        <v>2019.375</v>
      </c>
      <c r="H1789" s="7">
        <v>2.4</v>
      </c>
      <c r="I1789" s="6">
        <f t="shared" si="1"/>
        <v>3396.553336</v>
      </c>
      <c r="J1789" s="6">
        <f t="shared" si="2"/>
        <v>66.27007641</v>
      </c>
      <c r="K1789" s="8">
        <f t="shared" si="11"/>
        <v>2082226.013</v>
      </c>
      <c r="L1789" s="6">
        <f t="shared" si="12"/>
        <v>160.5961542</v>
      </c>
      <c r="M1789" s="8">
        <f t="shared" si="3"/>
        <v>98452.00613</v>
      </c>
      <c r="N1789" s="29">
        <f t="shared" si="14"/>
        <v>29.24203094</v>
      </c>
      <c r="O1789" s="9"/>
      <c r="P1789" s="10">
        <f t="shared" si="15"/>
        <v>31.92664834</v>
      </c>
      <c r="Q1789" s="10"/>
      <c r="R1789" s="31">
        <f t="shared" si="16"/>
        <v>0.02838413893</v>
      </c>
      <c r="S1789" s="7">
        <f t="shared" si="4"/>
        <v>1.032472228</v>
      </c>
      <c r="T1789" s="7">
        <f t="shared" si="13"/>
        <v>50.01361305</v>
      </c>
      <c r="U1789" s="13"/>
      <c r="V1789" s="13"/>
      <c r="W1789" s="13"/>
      <c r="X1789" s="13">
        <f t="shared" si="8"/>
        <v>-1</v>
      </c>
      <c r="Y1789" s="14"/>
      <c r="Z1789" s="30"/>
      <c r="AA1789" s="30"/>
    </row>
    <row r="1790" ht="12.75" customHeight="1">
      <c r="A1790" s="4">
        <v>2019.06</v>
      </c>
      <c r="B1790" s="5">
        <v>2890.17</v>
      </c>
      <c r="C1790" s="6">
        <v>56.07727474177812</v>
      </c>
      <c r="D1790" s="6">
        <f t="shared" si="9"/>
        <v>91.53727474</v>
      </c>
      <c r="E1790" s="5">
        <v>135.27</v>
      </c>
      <c r="F1790" s="5">
        <v>256.143</v>
      </c>
      <c r="G1790" s="35">
        <f t="shared" si="10"/>
        <v>2019.458333</v>
      </c>
      <c r="H1790" s="7">
        <v>2.06</v>
      </c>
      <c r="I1790" s="6">
        <f t="shared" si="1"/>
        <v>3438.059205</v>
      </c>
      <c r="J1790" s="6">
        <f t="shared" si="2"/>
        <v>66.70783747</v>
      </c>
      <c r="K1790" s="8">
        <f t="shared" si="11"/>
        <v>2111078.692</v>
      </c>
      <c r="L1790" s="6">
        <f t="shared" si="12"/>
        <v>160.9131188</v>
      </c>
      <c r="M1790" s="8">
        <f t="shared" si="3"/>
        <v>98805.81929</v>
      </c>
      <c r="N1790" s="29">
        <f t="shared" si="14"/>
        <v>29.28379628</v>
      </c>
      <c r="O1790" s="9"/>
      <c r="P1790" s="10">
        <f t="shared" si="15"/>
        <v>31.98794203</v>
      </c>
      <c r="Q1790" s="10"/>
      <c r="R1790" s="31">
        <f t="shared" si="16"/>
        <v>0.03088511939</v>
      </c>
      <c r="S1790" s="7">
        <f t="shared" si="4"/>
        <v>1.041065804</v>
      </c>
      <c r="T1790" s="7">
        <f t="shared" si="13"/>
        <v>51.62738502</v>
      </c>
      <c r="U1790" s="13"/>
      <c r="V1790" s="13"/>
      <c r="W1790" s="13"/>
      <c r="X1790" s="13">
        <f t="shared" si="8"/>
        <v>-1</v>
      </c>
      <c r="Y1790" s="14"/>
      <c r="Z1790" s="30"/>
      <c r="AA1790" s="30"/>
    </row>
    <row r="1791" ht="12.75" customHeight="1">
      <c r="A1791" s="4">
        <v>2019.07</v>
      </c>
      <c r="B1791" s="5">
        <v>2996.1136363636365</v>
      </c>
      <c r="C1791" s="6">
        <f>C1790*2/3+C1793/3</f>
        <v>56.45818316</v>
      </c>
      <c r="D1791" s="6">
        <f t="shared" si="9"/>
        <v>162.4018195</v>
      </c>
      <c r="E1791" s="5">
        <f>E1790*2/3+E1793/3</f>
        <v>134.48</v>
      </c>
      <c r="F1791" s="5">
        <v>256.571</v>
      </c>
      <c r="G1791" s="35">
        <f t="shared" si="10"/>
        <v>2019.541667</v>
      </c>
      <c r="H1791" s="7">
        <v>1.63</v>
      </c>
      <c r="I1791" s="6">
        <f t="shared" si="1"/>
        <v>3558.141119</v>
      </c>
      <c r="J1791" s="6">
        <f t="shared" si="2"/>
        <v>67.04891983</v>
      </c>
      <c r="K1791" s="8">
        <f t="shared" si="11"/>
        <v>2188243.69</v>
      </c>
      <c r="L1791" s="6">
        <f t="shared" si="12"/>
        <v>159.7064984</v>
      </c>
      <c r="M1791" s="8">
        <f t="shared" si="3"/>
        <v>98218.90862</v>
      </c>
      <c r="N1791" s="29">
        <f t="shared" si="14"/>
        <v>29.98668534</v>
      </c>
      <c r="O1791" s="9"/>
      <c r="P1791" s="10">
        <f t="shared" si="15"/>
        <v>32.77038815</v>
      </c>
      <c r="Q1791" s="10"/>
      <c r="R1791" s="31">
        <f t="shared" si="16"/>
        <v>0.03471601406</v>
      </c>
      <c r="S1791" s="7">
        <f t="shared" si="4"/>
        <v>1.001358333</v>
      </c>
      <c r="T1791" s="7">
        <f t="shared" si="13"/>
        <v>53.65784596</v>
      </c>
      <c r="U1791" s="13"/>
      <c r="V1791" s="13"/>
      <c r="W1791" s="13"/>
      <c r="X1791" s="13">
        <f t="shared" si="8"/>
        <v>-1</v>
      </c>
      <c r="Y1791" s="14"/>
      <c r="Z1791" s="30"/>
      <c r="AA1791" s="30"/>
    </row>
    <row r="1792" ht="12.75" customHeight="1">
      <c r="A1792" s="4">
        <v>2019.08</v>
      </c>
      <c r="B1792" s="5">
        <v>2897.498181818182</v>
      </c>
      <c r="C1792" s="6">
        <f>C1790/3+C1793*2/3</f>
        <v>56.83909158</v>
      </c>
      <c r="D1792" s="6">
        <f t="shared" si="9"/>
        <v>-41.77636296</v>
      </c>
      <c r="E1792" s="5">
        <f>E1790/3+E1793*2/3</f>
        <v>133.69</v>
      </c>
      <c r="F1792" s="5">
        <v>256.558</v>
      </c>
      <c r="G1792" s="35">
        <f t="shared" si="10"/>
        <v>2019.625</v>
      </c>
      <c r="H1792" s="7">
        <v>1.63</v>
      </c>
      <c r="I1792" s="6">
        <f t="shared" si="1"/>
        <v>3441.201194</v>
      </c>
      <c r="J1792" s="6">
        <f t="shared" si="2"/>
        <v>67.50470149</v>
      </c>
      <c r="K1792" s="8">
        <f t="shared" si="11"/>
        <v>2119785.662</v>
      </c>
      <c r="L1792" s="6">
        <f t="shared" si="12"/>
        <v>158.7763508</v>
      </c>
      <c r="M1792" s="8">
        <f t="shared" si="3"/>
        <v>97806.4963</v>
      </c>
      <c r="N1792" s="29">
        <f t="shared" si="14"/>
        <v>28.70539737</v>
      </c>
      <c r="O1792" s="9"/>
      <c r="P1792" s="10">
        <f t="shared" si="15"/>
        <v>31.38611285</v>
      </c>
      <c r="Q1792" s="10"/>
      <c r="R1792" s="31">
        <f t="shared" si="16"/>
        <v>0.03597141238</v>
      </c>
      <c r="S1792" s="7">
        <f t="shared" si="4"/>
        <v>0.9949744014</v>
      </c>
      <c r="T1792" s="7">
        <f t="shared" si="13"/>
        <v>53.73345378</v>
      </c>
      <c r="U1792" s="13"/>
      <c r="V1792" s="13"/>
      <c r="W1792" s="13"/>
      <c r="X1792" s="13">
        <f t="shared" si="8"/>
        <v>-1</v>
      </c>
      <c r="Y1792" s="14"/>
      <c r="Z1792" s="30"/>
      <c r="AA1792" s="30"/>
    </row>
    <row r="1793" ht="12.75" customHeight="1">
      <c r="A1793" s="4">
        <v>2019.09</v>
      </c>
      <c r="B1793" s="5">
        <v>2982.156</v>
      </c>
      <c r="C1793" s="6">
        <v>57.22</v>
      </c>
      <c r="D1793" s="6">
        <f t="shared" si="9"/>
        <v>141.8778182</v>
      </c>
      <c r="E1793" s="5">
        <v>132.9</v>
      </c>
      <c r="F1793" s="5">
        <v>256.759</v>
      </c>
      <c r="G1793" s="35">
        <f t="shared" si="10"/>
        <v>2019.708333</v>
      </c>
      <c r="H1793" s="7">
        <v>1.7</v>
      </c>
      <c r="I1793" s="6">
        <f t="shared" si="1"/>
        <v>3538.972084</v>
      </c>
      <c r="J1793" s="6">
        <f t="shared" si="2"/>
        <v>67.90388652</v>
      </c>
      <c r="K1793" s="8">
        <f t="shared" si="11"/>
        <v>2183498.435</v>
      </c>
      <c r="L1793" s="6">
        <f t="shared" si="12"/>
        <v>157.7145494</v>
      </c>
      <c r="M1793" s="8">
        <f t="shared" si="3"/>
        <v>97307.76728</v>
      </c>
      <c r="N1793" s="29">
        <f t="shared" si="14"/>
        <v>29.22952023</v>
      </c>
      <c r="O1793" s="9"/>
      <c r="P1793" s="10">
        <f t="shared" si="15"/>
        <v>31.97413412</v>
      </c>
      <c r="Q1793" s="10"/>
      <c r="R1793" s="31">
        <f t="shared" si="16"/>
        <v>0.03466280742</v>
      </c>
      <c r="S1793" s="7">
        <f t="shared" si="4"/>
        <v>1.000505119</v>
      </c>
      <c r="T1793" s="7">
        <f t="shared" si="13"/>
        <v>53.42155797</v>
      </c>
      <c r="U1793" s="13"/>
      <c r="V1793" s="13"/>
      <c r="W1793" s="13"/>
      <c r="X1793" s="13">
        <f t="shared" si="8"/>
        <v>-1</v>
      </c>
      <c r="Y1793" s="14"/>
      <c r="Z1793" s="30"/>
      <c r="AA1793" s="30"/>
    </row>
    <row r="1794" ht="12.75" customHeight="1">
      <c r="A1794" s="4">
        <v>2019.1</v>
      </c>
      <c r="B1794" s="5">
        <v>2977.68</v>
      </c>
      <c r="C1794" s="6">
        <f>C1793*2/3+C1796/3</f>
        <v>57.56</v>
      </c>
      <c r="D1794" s="6">
        <f t="shared" si="9"/>
        <v>53.084</v>
      </c>
      <c r="E1794" s="5">
        <f>E1793*2/3+E1796/3</f>
        <v>135.09</v>
      </c>
      <c r="F1794" s="5">
        <v>257.346</v>
      </c>
      <c r="G1794" s="35">
        <f t="shared" si="10"/>
        <v>2019.791667</v>
      </c>
      <c r="H1794" s="7">
        <v>1.71</v>
      </c>
      <c r="I1794" s="6">
        <f t="shared" si="1"/>
        <v>3525.600149</v>
      </c>
      <c r="J1794" s="6">
        <f t="shared" si="2"/>
        <v>68.15156249</v>
      </c>
      <c r="K1794" s="8">
        <f t="shared" si="11"/>
        <v>2178752.181</v>
      </c>
      <c r="L1794" s="6">
        <f t="shared" si="12"/>
        <v>159.9477862</v>
      </c>
      <c r="M1794" s="8">
        <f t="shared" si="3"/>
        <v>98844.61463</v>
      </c>
      <c r="N1794" s="29">
        <f t="shared" si="14"/>
        <v>28.84112288</v>
      </c>
      <c r="O1794" s="9"/>
      <c r="P1794" s="10">
        <f t="shared" si="15"/>
        <v>31.56428123</v>
      </c>
      <c r="Q1794" s="10"/>
      <c r="R1794" s="31">
        <f t="shared" si="16"/>
        <v>0.03515794146</v>
      </c>
      <c r="S1794" s="7">
        <f t="shared" si="4"/>
        <v>0.9923536152</v>
      </c>
      <c r="T1794" s="7">
        <f t="shared" si="13"/>
        <v>53.32662737</v>
      </c>
      <c r="U1794" s="13"/>
      <c r="V1794" s="13"/>
      <c r="W1794" s="13"/>
      <c r="X1794" s="13">
        <f t="shared" si="8"/>
        <v>-1</v>
      </c>
      <c r="Y1794" s="14"/>
      <c r="Z1794" s="30"/>
      <c r="AA1794" s="30"/>
    </row>
    <row r="1795" ht="12.75" customHeight="1">
      <c r="A1795" s="4">
        <v>2019.11</v>
      </c>
      <c r="B1795" s="5">
        <v>3104.9044999999996</v>
      </c>
      <c r="C1795" s="6">
        <f>C1793/3+C1796*2/3</f>
        <v>57.9</v>
      </c>
      <c r="D1795" s="6">
        <f t="shared" si="9"/>
        <v>185.1245</v>
      </c>
      <c r="E1795" s="5">
        <f>E1793/3+E1796*2/3</f>
        <v>137.28</v>
      </c>
      <c r="F1795" s="5">
        <v>257.208</v>
      </c>
      <c r="G1795" s="35">
        <f t="shared" si="10"/>
        <v>2019.875</v>
      </c>
      <c r="H1795" s="7">
        <v>1.81</v>
      </c>
      <c r="I1795" s="6">
        <f t="shared" si="1"/>
        <v>3678.207525</v>
      </c>
      <c r="J1795" s="6">
        <f t="shared" si="2"/>
        <v>68.59090697</v>
      </c>
      <c r="K1795" s="8">
        <f t="shared" si="11"/>
        <v>2276592.885</v>
      </c>
      <c r="L1795" s="6">
        <f t="shared" si="12"/>
        <v>162.6279742</v>
      </c>
      <c r="M1795" s="8">
        <f t="shared" si="3"/>
        <v>100657.0963</v>
      </c>
      <c r="N1795" s="29">
        <f t="shared" si="14"/>
        <v>29.83686766</v>
      </c>
      <c r="O1795" s="9"/>
      <c r="P1795" s="10">
        <f t="shared" si="15"/>
        <v>32.66332284</v>
      </c>
      <c r="Q1795" s="10"/>
      <c r="R1795" s="31">
        <f t="shared" si="16"/>
        <v>0.03287424163</v>
      </c>
      <c r="S1795" s="7">
        <f t="shared" si="4"/>
        <v>0.9969836095</v>
      </c>
      <c r="T1795" s="7">
        <f t="shared" si="13"/>
        <v>52.94726406</v>
      </c>
      <c r="U1795" s="13"/>
      <c r="V1795" s="13"/>
      <c r="W1795" s="13"/>
      <c r="X1795" s="13">
        <f t="shared" si="8"/>
        <v>-1</v>
      </c>
      <c r="Y1795" s="14"/>
      <c r="Z1795" s="30"/>
      <c r="AA1795" s="30"/>
    </row>
    <row r="1796" ht="12.75" customHeight="1">
      <c r="A1796" s="4">
        <v>2019.12</v>
      </c>
      <c r="B1796" s="5">
        <v>3176.7495238095235</v>
      </c>
      <c r="C1796" s="6">
        <v>58.24</v>
      </c>
      <c r="D1796" s="6">
        <f t="shared" si="9"/>
        <v>130.0850238</v>
      </c>
      <c r="E1796" s="5">
        <v>139.47</v>
      </c>
      <c r="F1796" s="5">
        <v>256.974</v>
      </c>
      <c r="G1796" s="35">
        <f t="shared" si="10"/>
        <v>2019.958333</v>
      </c>
      <c r="H1796" s="7">
        <v>1.86</v>
      </c>
      <c r="I1796" s="6">
        <f t="shared" si="1"/>
        <v>3766.745196</v>
      </c>
      <c r="J1796" s="6">
        <f t="shared" si="2"/>
        <v>69.05651155</v>
      </c>
      <c r="K1796" s="8">
        <f t="shared" si="11"/>
        <v>2334954.291</v>
      </c>
      <c r="L1796" s="6">
        <f t="shared" si="12"/>
        <v>165.3727965</v>
      </c>
      <c r="M1796" s="8">
        <f t="shared" si="3"/>
        <v>102512.355</v>
      </c>
      <c r="N1796" s="29">
        <f t="shared" si="14"/>
        <v>30.33182232</v>
      </c>
      <c r="O1796" s="9"/>
      <c r="P1796" s="10">
        <f t="shared" si="15"/>
        <v>33.20928758</v>
      </c>
      <c r="Q1796" s="10"/>
      <c r="R1796" s="31">
        <f t="shared" si="16"/>
        <v>0.03191408326</v>
      </c>
      <c r="S1796" s="7">
        <f t="shared" si="4"/>
        <v>1.010643395</v>
      </c>
      <c r="T1796" s="7">
        <f t="shared" si="13"/>
        <v>52.83562268</v>
      </c>
      <c r="U1796" s="13"/>
      <c r="V1796" s="13"/>
      <c r="W1796" s="13"/>
      <c r="X1796" s="13">
        <f t="shared" si="8"/>
        <v>-1</v>
      </c>
      <c r="Y1796" s="14"/>
      <c r="Z1796" s="30"/>
      <c r="AA1796" s="30"/>
    </row>
    <row r="1797" ht="12.75" customHeight="1">
      <c r="A1797" s="4">
        <v>2020.01</v>
      </c>
      <c r="B1797" s="5">
        <v>3278.2028571428577</v>
      </c>
      <c r="C1797" s="6">
        <f>C1796*2/3+C1799/3</f>
        <v>58.68686786</v>
      </c>
      <c r="D1797" s="6">
        <f t="shared" si="9"/>
        <v>160.1402012</v>
      </c>
      <c r="E1797" s="5">
        <f>E1796*2/3+E1799/3</f>
        <v>131.7566667</v>
      </c>
      <c r="F1797" s="5">
        <v>257.971</v>
      </c>
      <c r="G1797" s="35">
        <f t="shared" si="10"/>
        <v>2020.041667</v>
      </c>
      <c r="H1797" s="7">
        <v>1.76</v>
      </c>
      <c r="I1797" s="6">
        <f t="shared" si="1"/>
        <v>3872.018214</v>
      </c>
      <c r="J1797" s="6">
        <f t="shared" si="2"/>
        <v>69.31743738</v>
      </c>
      <c r="K1797" s="8">
        <f t="shared" si="11"/>
        <v>2403792.353</v>
      </c>
      <c r="L1797" s="6">
        <f t="shared" si="12"/>
        <v>155.6231372</v>
      </c>
      <c r="M1797" s="8">
        <f t="shared" si="3"/>
        <v>96612.58975</v>
      </c>
      <c r="N1797" s="29">
        <f t="shared" si="14"/>
        <v>30.9852203</v>
      </c>
      <c r="O1797" s="9"/>
      <c r="P1797" s="10">
        <f t="shared" si="15"/>
        <v>33.9231584</v>
      </c>
      <c r="Q1797" s="10"/>
      <c r="R1797" s="31">
        <f t="shared" si="16"/>
        <v>0.03226573019</v>
      </c>
      <c r="S1797" s="7">
        <f t="shared" si="4"/>
        <v>1.025410138</v>
      </c>
      <c r="T1797" s="7">
        <f t="shared" si="13"/>
        <v>53.19160188</v>
      </c>
      <c r="U1797" s="13"/>
      <c r="V1797" s="13"/>
      <c r="W1797" s="13"/>
      <c r="X1797" s="13">
        <f t="shared" si="8"/>
        <v>-1</v>
      </c>
      <c r="Y1797" s="14"/>
      <c r="Z1797" s="30"/>
      <c r="AA1797" s="30"/>
    </row>
    <row r="1798" ht="12.75" customHeight="1">
      <c r="A1798" s="4">
        <v>2020.02</v>
      </c>
      <c r="B1798" s="5">
        <v>3277.3142105263164</v>
      </c>
      <c r="C1798" s="6">
        <f>C1796/3+C1799*2/3</f>
        <v>59.13373572</v>
      </c>
      <c r="D1798" s="6">
        <f t="shared" si="9"/>
        <v>58.24508911</v>
      </c>
      <c r="E1798" s="5">
        <f>E1796/3+E1799*2/3</f>
        <v>124.0433333</v>
      </c>
      <c r="F1798" s="5">
        <v>258.678</v>
      </c>
      <c r="G1798" s="35">
        <f t="shared" si="10"/>
        <v>2020.125</v>
      </c>
      <c r="H1798" s="7">
        <v>1.5</v>
      </c>
      <c r="I1798" s="6">
        <f t="shared" si="1"/>
        <v>3860.388746</v>
      </c>
      <c r="J1798" s="6">
        <f t="shared" si="2"/>
        <v>69.65435513</v>
      </c>
      <c r="K1798" s="8">
        <f t="shared" si="11"/>
        <v>2400176.166</v>
      </c>
      <c r="L1798" s="6">
        <f t="shared" si="12"/>
        <v>146.1121691</v>
      </c>
      <c r="M1798" s="8">
        <f t="shared" si="3"/>
        <v>90844.4638</v>
      </c>
      <c r="N1798" s="29">
        <f t="shared" si="14"/>
        <v>30.72968926</v>
      </c>
      <c r="O1798" s="9"/>
      <c r="P1798" s="10">
        <f t="shared" si="15"/>
        <v>33.64365273</v>
      </c>
      <c r="Q1798" s="10"/>
      <c r="R1798" s="31">
        <f t="shared" si="16"/>
        <v>0.03538727552</v>
      </c>
      <c r="S1798" s="7">
        <f t="shared" si="4"/>
        <v>1.06108508</v>
      </c>
      <c r="T1798" s="7">
        <f t="shared" si="13"/>
        <v>54.39413426</v>
      </c>
      <c r="U1798" s="13"/>
      <c r="V1798" s="13"/>
      <c r="W1798" s="13"/>
      <c r="X1798" s="13">
        <f t="shared" si="8"/>
        <v>-1</v>
      </c>
      <c r="Y1798" s="14"/>
      <c r="Z1798" s="30"/>
      <c r="AA1798" s="30"/>
    </row>
    <row r="1799" ht="12.75" customHeight="1">
      <c r="A1799" s="4">
        <v>2020.03</v>
      </c>
      <c r="B1799" s="5">
        <v>2652.3936363636367</v>
      </c>
      <c r="C1799" s="6">
        <v>59.58060358638012</v>
      </c>
      <c r="D1799" s="6">
        <f t="shared" si="9"/>
        <v>-565.3399706</v>
      </c>
      <c r="E1799" s="5">
        <v>116.33</v>
      </c>
      <c r="F1799" s="5">
        <v>258.115</v>
      </c>
      <c r="G1799" s="35">
        <f t="shared" si="10"/>
        <v>2020.208333</v>
      </c>
      <c r="H1799" s="7">
        <v>0.87</v>
      </c>
      <c r="I1799" s="6">
        <f t="shared" si="1"/>
        <v>3131.1018</v>
      </c>
      <c r="J1799" s="6">
        <f t="shared" si="2"/>
        <v>70.33380436</v>
      </c>
      <c r="K1799" s="8">
        <f t="shared" si="11"/>
        <v>1950390.026</v>
      </c>
      <c r="L1799" s="6">
        <f t="shared" si="12"/>
        <v>137.3254208</v>
      </c>
      <c r="M1799" s="8">
        <f t="shared" si="3"/>
        <v>85541.17631</v>
      </c>
      <c r="N1799" s="29">
        <f t="shared" si="14"/>
        <v>24.81716863</v>
      </c>
      <c r="O1799" s="9"/>
      <c r="P1799" s="10">
        <f t="shared" si="15"/>
        <v>27.18163368</v>
      </c>
      <c r="Q1799" s="10"/>
      <c r="R1799" s="31">
        <f t="shared" si="16"/>
        <v>0.04880147089</v>
      </c>
      <c r="S1799" s="7">
        <f t="shared" si="4"/>
        <v>1.020877768</v>
      </c>
      <c r="T1799" s="7">
        <f t="shared" si="13"/>
        <v>57.8426961</v>
      </c>
      <c r="U1799" s="13"/>
      <c r="V1799" s="13"/>
      <c r="W1799" s="13"/>
      <c r="X1799" s="13">
        <f t="shared" si="8"/>
        <v>-1</v>
      </c>
      <c r="Y1799" s="14"/>
      <c r="Z1799" s="30"/>
      <c r="AA1799" s="30"/>
    </row>
    <row r="1800" ht="12.75" customHeight="1">
      <c r="A1800" s="4">
        <v>2020.04</v>
      </c>
      <c r="B1800" s="5">
        <v>2761.975238095238</v>
      </c>
      <c r="C1800" s="6">
        <f>C1799*2/3+C1802/3</f>
        <v>59.61373572</v>
      </c>
      <c r="D1800" s="6">
        <f t="shared" si="9"/>
        <v>169.1953375</v>
      </c>
      <c r="E1800" s="5">
        <f>E1799*2/3+E1802/3</f>
        <v>110.63</v>
      </c>
      <c r="F1800" s="5">
        <v>256.389</v>
      </c>
      <c r="G1800" s="35">
        <f t="shared" si="10"/>
        <v>2020.291667</v>
      </c>
      <c r="H1800" s="7">
        <v>0.66</v>
      </c>
      <c r="I1800" s="6">
        <f t="shared" si="1"/>
        <v>3282.410146</v>
      </c>
      <c r="J1800" s="6">
        <f t="shared" si="2"/>
        <v>70.84666376</v>
      </c>
      <c r="K1800" s="8">
        <f t="shared" si="11"/>
        <v>2048318.869</v>
      </c>
      <c r="L1800" s="6">
        <f t="shared" si="12"/>
        <v>131.4758472</v>
      </c>
      <c r="M1800" s="8">
        <f t="shared" si="3"/>
        <v>82044.73136</v>
      </c>
      <c r="N1800" s="29">
        <f t="shared" si="14"/>
        <v>25.92735883</v>
      </c>
      <c r="O1800" s="9"/>
      <c r="P1800" s="10">
        <f t="shared" si="15"/>
        <v>28.40796251</v>
      </c>
      <c r="Q1800" s="10"/>
      <c r="R1800" s="31">
        <f t="shared" si="16"/>
        <v>0.04831743654</v>
      </c>
      <c r="S1800" s="7">
        <f t="shared" si="4"/>
        <v>0.9995908186</v>
      </c>
      <c r="T1800" s="7">
        <f t="shared" si="13"/>
        <v>59.44784677</v>
      </c>
      <c r="U1800" s="13"/>
      <c r="V1800" s="13"/>
      <c r="W1800" s="13"/>
      <c r="X1800" s="13">
        <f t="shared" si="8"/>
        <v>-1</v>
      </c>
      <c r="Y1800" s="14"/>
      <c r="Z1800" s="30"/>
      <c r="AA1800" s="30"/>
    </row>
    <row r="1801" ht="12.75" customHeight="1">
      <c r="A1801" s="4">
        <v>2020.05</v>
      </c>
      <c r="B1801" s="5">
        <v>2919.615</v>
      </c>
      <c r="C1801" s="6">
        <f>C1799/3+C1802*2/3</f>
        <v>59.64686786</v>
      </c>
      <c r="D1801" s="6">
        <f t="shared" si="9"/>
        <v>217.2866298</v>
      </c>
      <c r="E1801" s="5">
        <f>E1799/3+E1802*2/3</f>
        <v>104.93</v>
      </c>
      <c r="F1801" s="5">
        <v>256.394</v>
      </c>
      <c r="G1801" s="35">
        <f t="shared" si="10"/>
        <v>2020.375</v>
      </c>
      <c r="H1801" s="7">
        <v>0.67</v>
      </c>
      <c r="I1801" s="6">
        <f t="shared" si="1"/>
        <v>3469.686071</v>
      </c>
      <c r="J1801" s="6">
        <f t="shared" si="2"/>
        <v>70.88465657</v>
      </c>
      <c r="K1801" s="8">
        <f t="shared" si="11"/>
        <v>2168870.635</v>
      </c>
      <c r="L1801" s="6">
        <f t="shared" si="12"/>
        <v>124.6993728</v>
      </c>
      <c r="M1801" s="8">
        <f t="shared" si="3"/>
        <v>77948.49517</v>
      </c>
      <c r="N1801" s="29">
        <f t="shared" si="14"/>
        <v>27.328481</v>
      </c>
      <c r="O1801" s="9"/>
      <c r="P1801" s="10">
        <f t="shared" si="15"/>
        <v>29.9517733</v>
      </c>
      <c r="Q1801" s="10"/>
      <c r="R1801" s="31">
        <f t="shared" si="16"/>
        <v>0.04616322987</v>
      </c>
      <c r="S1801" s="7">
        <f t="shared" si="4"/>
        <v>0.9948202771</v>
      </c>
      <c r="T1801" s="7">
        <f t="shared" si="13"/>
        <v>59.42236298</v>
      </c>
      <c r="U1801" s="13"/>
      <c r="V1801" s="13"/>
      <c r="W1801" s="13"/>
      <c r="X1801" s="13">
        <f t="shared" si="8"/>
        <v>-1</v>
      </c>
      <c r="Y1801" s="14"/>
      <c r="Z1801" s="30"/>
      <c r="AA1801" s="30"/>
    </row>
    <row r="1802" ht="12.75" customHeight="1">
      <c r="A1802" s="4">
        <v>2020.06</v>
      </c>
      <c r="B1802" s="5">
        <v>3104.6609090909087</v>
      </c>
      <c r="C1802" s="6">
        <v>59.68</v>
      </c>
      <c r="D1802" s="6">
        <f t="shared" si="9"/>
        <v>244.7259091</v>
      </c>
      <c r="E1802" s="5">
        <v>99.23</v>
      </c>
      <c r="F1802" s="5">
        <v>257.797</v>
      </c>
      <c r="G1802" s="35">
        <f t="shared" si="10"/>
        <v>2020.458333</v>
      </c>
      <c r="H1802" s="7">
        <v>0.73</v>
      </c>
      <c r="I1802" s="6">
        <f t="shared" si="1"/>
        <v>3669.515855</v>
      </c>
      <c r="J1802" s="6">
        <f t="shared" si="2"/>
        <v>70.5380435</v>
      </c>
      <c r="K1802" s="8">
        <f t="shared" si="11"/>
        <v>2297456.891</v>
      </c>
      <c r="L1802" s="6">
        <f t="shared" si="12"/>
        <v>117.2836806</v>
      </c>
      <c r="M1802" s="8">
        <f t="shared" si="3"/>
        <v>73430.4499</v>
      </c>
      <c r="N1802" s="29">
        <f t="shared" si="14"/>
        <v>28.83831596</v>
      </c>
      <c r="O1802" s="9"/>
      <c r="P1802" s="10">
        <f t="shared" si="15"/>
        <v>31.6132845</v>
      </c>
      <c r="Q1802" s="10"/>
      <c r="R1802" s="31">
        <f t="shared" si="16"/>
        <v>0.04430152324</v>
      </c>
      <c r="S1802" s="7">
        <f t="shared" si="4"/>
        <v>1.011185446</v>
      </c>
      <c r="T1802" s="7">
        <f t="shared" si="13"/>
        <v>58.79285435</v>
      </c>
      <c r="U1802" s="13"/>
      <c r="V1802" s="13"/>
      <c r="W1802" s="13"/>
      <c r="X1802" s="13">
        <f t="shared" si="8"/>
        <v>-1</v>
      </c>
      <c r="Y1802" s="14"/>
      <c r="Z1802" s="30"/>
      <c r="AA1802" s="30"/>
    </row>
    <row r="1803" ht="12.75" customHeight="1">
      <c r="A1803" s="4">
        <v>2020.07</v>
      </c>
      <c r="B1803" s="5">
        <v>3207.6190909090906</v>
      </c>
      <c r="C1803" s="6">
        <f>C1802*2/3+C1805/3</f>
        <v>59.40333333</v>
      </c>
      <c r="D1803" s="6">
        <f t="shared" si="9"/>
        <v>162.3615152</v>
      </c>
      <c r="E1803" s="5">
        <f>E1802*2/3+E1805/3</f>
        <v>98.89333333</v>
      </c>
      <c r="F1803" s="5">
        <v>259.101</v>
      </c>
      <c r="G1803" s="35">
        <f t="shared" si="10"/>
        <v>2020.541667</v>
      </c>
      <c r="H1803" s="7">
        <v>0.62</v>
      </c>
      <c r="I1803" s="6">
        <f t="shared" si="1"/>
        <v>3772.125685</v>
      </c>
      <c r="J1803" s="6">
        <f t="shared" si="2"/>
        <v>69.85768355</v>
      </c>
      <c r="K1803" s="8">
        <f t="shared" si="11"/>
        <v>2365344.933</v>
      </c>
      <c r="L1803" s="6">
        <f t="shared" si="12"/>
        <v>116.2975005</v>
      </c>
      <c r="M1803" s="8">
        <f t="shared" si="3"/>
        <v>72925.38117</v>
      </c>
      <c r="N1803" s="29">
        <f t="shared" si="14"/>
        <v>29.59919493</v>
      </c>
      <c r="O1803" s="9"/>
      <c r="P1803" s="10">
        <f t="shared" si="15"/>
        <v>32.45334134</v>
      </c>
      <c r="Q1803" s="10"/>
      <c r="R1803" s="31">
        <f t="shared" si="16"/>
        <v>0.04500188597</v>
      </c>
      <c r="S1803" s="7">
        <f t="shared" si="4"/>
        <v>0.9976362763</v>
      </c>
      <c r="T1803" s="7">
        <f t="shared" si="13"/>
        <v>59.15127706</v>
      </c>
      <c r="U1803" s="13"/>
      <c r="V1803" s="13"/>
      <c r="W1803" s="13"/>
      <c r="X1803" s="13">
        <f t="shared" si="8"/>
        <v>-1</v>
      </c>
      <c r="Y1803" s="14"/>
      <c r="Z1803" s="30"/>
      <c r="AA1803" s="30"/>
    </row>
    <row r="1804" ht="12.75" customHeight="1">
      <c r="A1804" s="4">
        <v>2020.08</v>
      </c>
      <c r="B1804" s="5">
        <v>3391.71</v>
      </c>
      <c r="C1804" s="6">
        <f>C1802/3+C1805*2/3</f>
        <v>59.12666667</v>
      </c>
      <c r="D1804" s="6">
        <f t="shared" si="9"/>
        <v>243.2175758</v>
      </c>
      <c r="E1804" s="5">
        <f>E1802/3+E1805*2/3</f>
        <v>98.55666667</v>
      </c>
      <c r="F1804" s="5">
        <v>259.918</v>
      </c>
      <c r="G1804" s="35">
        <f t="shared" si="10"/>
        <v>2020.625</v>
      </c>
      <c r="H1804" s="7">
        <v>0.65</v>
      </c>
      <c r="I1804" s="6">
        <f t="shared" si="1"/>
        <v>3976.077213</v>
      </c>
      <c r="J1804" s="6">
        <f t="shared" si="2"/>
        <v>69.31376562</v>
      </c>
      <c r="K1804" s="8">
        <f t="shared" si="11"/>
        <v>2496856.535</v>
      </c>
      <c r="L1804" s="6">
        <f t="shared" si="12"/>
        <v>115.5372707</v>
      </c>
      <c r="M1804" s="8">
        <f t="shared" si="3"/>
        <v>72553.92037</v>
      </c>
      <c r="N1804" s="29">
        <f t="shared" si="14"/>
        <v>31.15820897</v>
      </c>
      <c r="O1804" s="9"/>
      <c r="P1804" s="10">
        <f t="shared" si="15"/>
        <v>34.1656652</v>
      </c>
      <c r="Q1804" s="10"/>
      <c r="R1804" s="31">
        <f t="shared" si="16"/>
        <v>0.04319140418</v>
      </c>
      <c r="S1804" s="7">
        <f t="shared" si="4"/>
        <v>0.9976655442</v>
      </c>
      <c r="T1804" s="7">
        <f t="shared" si="13"/>
        <v>58.82596912</v>
      </c>
      <c r="U1804" s="13"/>
      <c r="V1804" s="13"/>
      <c r="W1804" s="13"/>
      <c r="X1804" s="13">
        <f t="shared" si="8"/>
        <v>-1</v>
      </c>
      <c r="Y1804" s="14"/>
      <c r="Z1804" s="30"/>
      <c r="AA1804" s="30"/>
    </row>
    <row r="1805" ht="12.75" customHeight="1">
      <c r="A1805" s="4">
        <v>2020.09</v>
      </c>
      <c r="B1805" s="5">
        <v>3365.5166666666664</v>
      </c>
      <c r="C1805" s="6">
        <f>58.85</f>
        <v>58.85</v>
      </c>
      <c r="D1805" s="6">
        <f t="shared" si="9"/>
        <v>32.65666667</v>
      </c>
      <c r="E1805" s="5">
        <v>98.22</v>
      </c>
      <c r="F1805" s="5">
        <v>260.28</v>
      </c>
      <c r="G1805" s="35">
        <f t="shared" si="10"/>
        <v>2020.708333</v>
      </c>
      <c r="H1805" s="7">
        <v>0.68</v>
      </c>
      <c r="I1805" s="6">
        <f t="shared" si="1"/>
        <v>3939.883696</v>
      </c>
      <c r="J1805" s="6">
        <f t="shared" si="2"/>
        <v>68.8934801</v>
      </c>
      <c r="K1805" s="8">
        <f t="shared" si="11"/>
        <v>2477733.351</v>
      </c>
      <c r="L1805" s="6">
        <f t="shared" si="12"/>
        <v>114.9824574</v>
      </c>
      <c r="M1805" s="8">
        <f t="shared" si="3"/>
        <v>72310.73081</v>
      </c>
      <c r="N1805" s="29">
        <f t="shared" si="14"/>
        <v>30.83942604</v>
      </c>
      <c r="O1805" s="9"/>
      <c r="P1805" s="10">
        <f t="shared" si="15"/>
        <v>33.81900485</v>
      </c>
      <c r="Q1805" s="10"/>
      <c r="R1805" s="31">
        <f t="shared" si="16"/>
        <v>0.04330560843</v>
      </c>
      <c r="S1805" s="7">
        <f t="shared" si="4"/>
        <v>0.9900779975</v>
      </c>
      <c r="T1805" s="7">
        <f t="shared" si="13"/>
        <v>58.60701775</v>
      </c>
      <c r="U1805" s="13"/>
      <c r="V1805" s="13"/>
      <c r="W1805" s="13"/>
      <c r="X1805" s="13">
        <f t="shared" si="8"/>
        <v>-1</v>
      </c>
      <c r="Y1805" s="14"/>
      <c r="Z1805" s="30"/>
      <c r="AA1805" s="30"/>
    </row>
    <row r="1806" ht="12.75" customHeight="1">
      <c r="A1806" s="4">
        <v>2020.1</v>
      </c>
      <c r="B1806" s="5">
        <v>3418.701363636364</v>
      </c>
      <c r="C1806" s="6">
        <f>C1805*2/3+C1808/3</f>
        <v>58.65961538</v>
      </c>
      <c r="D1806" s="6">
        <f t="shared" si="9"/>
        <v>111.8443123</v>
      </c>
      <c r="E1806" s="5">
        <f>E1805*2/3+E1808/3</f>
        <v>96.85666667</v>
      </c>
      <c r="F1806" s="5">
        <v>260.388</v>
      </c>
      <c r="G1806" s="35">
        <f t="shared" si="10"/>
        <v>2020.791667</v>
      </c>
      <c r="H1806" s="7">
        <v>0.79</v>
      </c>
      <c r="I1806" s="6">
        <f t="shared" si="1"/>
        <v>4000.485067</v>
      </c>
      <c r="J1806" s="6">
        <f t="shared" si="2"/>
        <v>68.64212178</v>
      </c>
      <c r="K1806" s="8">
        <f t="shared" si="11"/>
        <v>2519441.97</v>
      </c>
      <c r="L1806" s="6">
        <f t="shared" si="12"/>
        <v>113.3394255</v>
      </c>
      <c r="M1806" s="8">
        <f t="shared" si="3"/>
        <v>71379.37045</v>
      </c>
      <c r="N1806" s="29">
        <f t="shared" si="14"/>
        <v>31.28369403</v>
      </c>
      <c r="O1806" s="9"/>
      <c r="P1806" s="10">
        <f t="shared" si="15"/>
        <v>34.30790858</v>
      </c>
      <c r="Q1806" s="10"/>
      <c r="R1806" s="31">
        <f t="shared" si="16"/>
        <v>0.04166069749</v>
      </c>
      <c r="S1806" s="7">
        <f t="shared" si="4"/>
        <v>0.9930602279</v>
      </c>
      <c r="T1806" s="7">
        <f t="shared" si="13"/>
        <v>58.00145178</v>
      </c>
      <c r="U1806" s="13"/>
      <c r="V1806" s="13"/>
      <c r="W1806" s="13"/>
      <c r="X1806" s="13">
        <f t="shared" si="8"/>
        <v>-1</v>
      </c>
      <c r="Y1806" s="14"/>
      <c r="Z1806" s="30"/>
      <c r="AA1806" s="30"/>
    </row>
    <row r="1807" ht="12.75" customHeight="1">
      <c r="A1807" s="4">
        <v>2020.11</v>
      </c>
      <c r="B1807" s="5">
        <v>3548.992500000001</v>
      </c>
      <c r="C1807" s="6">
        <f>C1805/3+C1808*2/3</f>
        <v>58.46923076</v>
      </c>
      <c r="D1807" s="6">
        <f t="shared" si="9"/>
        <v>188.7603671</v>
      </c>
      <c r="E1807" s="5">
        <f>E1805/3+E1808*2/3</f>
        <v>95.49333333</v>
      </c>
      <c r="F1807" s="5">
        <v>260.229</v>
      </c>
      <c r="G1807" s="35">
        <f t="shared" si="10"/>
        <v>2020.875</v>
      </c>
      <c r="H1807" s="7">
        <v>0.87</v>
      </c>
      <c r="I1807" s="6">
        <f t="shared" si="1"/>
        <v>4155.486186</v>
      </c>
      <c r="J1807" s="6">
        <f t="shared" si="2"/>
        <v>68.46114235</v>
      </c>
      <c r="K1807" s="8">
        <f t="shared" si="11"/>
        <v>2620652.193</v>
      </c>
      <c r="L1807" s="6">
        <f t="shared" si="12"/>
        <v>111.8123601</v>
      </c>
      <c r="M1807" s="8">
        <f t="shared" si="3"/>
        <v>70514.32579</v>
      </c>
      <c r="N1807" s="29">
        <f t="shared" si="14"/>
        <v>32.4732041</v>
      </c>
      <c r="O1807" s="9"/>
      <c r="P1807" s="10">
        <f t="shared" si="15"/>
        <v>35.6120313</v>
      </c>
      <c r="Q1807" s="10"/>
      <c r="R1807" s="31">
        <f t="shared" si="16"/>
        <v>0.03958483715</v>
      </c>
      <c r="S1807" s="7">
        <f t="shared" si="4"/>
        <v>0.9950432272</v>
      </c>
      <c r="T1807" s="7">
        <f t="shared" si="13"/>
        <v>57.63412789</v>
      </c>
      <c r="U1807" s="13"/>
      <c r="V1807" s="13"/>
      <c r="W1807" s="13"/>
      <c r="X1807" s="13">
        <f t="shared" si="8"/>
        <v>-1</v>
      </c>
      <c r="Y1807" s="14"/>
      <c r="Z1807" s="30"/>
      <c r="AA1807" s="30"/>
    </row>
    <row r="1808" ht="12.75" customHeight="1">
      <c r="A1808" s="4">
        <v>2020.12</v>
      </c>
      <c r="B1808" s="5">
        <v>3695.3099999999995</v>
      </c>
      <c r="C1808" s="6">
        <v>58.27884613601017</v>
      </c>
      <c r="D1808" s="6">
        <f t="shared" si="9"/>
        <v>204.5963461</v>
      </c>
      <c r="E1808" s="5">
        <v>94.13</v>
      </c>
      <c r="F1808" s="5">
        <v>260.474</v>
      </c>
      <c r="G1808" s="35">
        <f t="shared" si="10"/>
        <v>2020.958333</v>
      </c>
      <c r="H1808" s="7">
        <v>0.93</v>
      </c>
      <c r="I1808" s="6">
        <f t="shared" si="1"/>
        <v>4322.738381</v>
      </c>
      <c r="J1808" s="6">
        <f t="shared" si="2"/>
        <v>68.17403817</v>
      </c>
      <c r="K1808" s="8">
        <f t="shared" si="11"/>
        <v>2729712.404</v>
      </c>
      <c r="L1808" s="6">
        <f t="shared" si="12"/>
        <v>110.1123759</v>
      </c>
      <c r="M1808" s="8">
        <f t="shared" si="3"/>
        <v>69533.49747</v>
      </c>
      <c r="N1808" s="29">
        <f t="shared" si="14"/>
        <v>33.76559142</v>
      </c>
      <c r="O1808" s="9"/>
      <c r="P1808" s="10">
        <f t="shared" si="15"/>
        <v>37.0265964</v>
      </c>
      <c r="Q1808" s="10"/>
      <c r="R1808" s="31">
        <f t="shared" si="16"/>
        <v>0.03772721746</v>
      </c>
      <c r="S1808" s="7">
        <f t="shared" si="4"/>
        <v>0.986674875</v>
      </c>
      <c r="T1808" s="7">
        <f t="shared" si="13"/>
        <v>57.29450707</v>
      </c>
      <c r="U1808" s="13"/>
      <c r="V1808" s="13"/>
      <c r="W1808" s="13"/>
      <c r="X1808" s="13">
        <f t="shared" si="8"/>
        <v>-1</v>
      </c>
      <c r="Y1808" s="14"/>
      <c r="Z1808" s="30"/>
      <c r="AA1808" s="30"/>
    </row>
    <row r="1809" ht="12.75" customHeight="1">
      <c r="A1809" s="4">
        <v>2021.01</v>
      </c>
      <c r="B1809" s="5">
        <v>3793.748421052632</v>
      </c>
      <c r="C1809" s="6">
        <f>C1808*2/3+C1811/3</f>
        <v>58.06369311</v>
      </c>
      <c r="D1809" s="6">
        <f t="shared" si="9"/>
        <v>156.5021142</v>
      </c>
      <c r="E1809" s="5">
        <f>E1808*2/3+E1811/3</f>
        <v>105.4866667</v>
      </c>
      <c r="F1809" s="5">
        <v>261.582</v>
      </c>
      <c r="G1809" s="35">
        <f t="shared" si="10"/>
        <v>2021.041667</v>
      </c>
      <c r="H1809" s="7">
        <v>1.08</v>
      </c>
      <c r="I1809" s="6">
        <f t="shared" si="1"/>
        <v>4419.092842</v>
      </c>
      <c r="J1809" s="6">
        <f t="shared" si="2"/>
        <v>67.63465105</v>
      </c>
      <c r="K1809" s="8">
        <f t="shared" si="11"/>
        <v>2794117.234</v>
      </c>
      <c r="L1809" s="6">
        <f t="shared" si="12"/>
        <v>122.8746142</v>
      </c>
      <c r="M1809" s="8">
        <f t="shared" si="3"/>
        <v>77691.52842</v>
      </c>
      <c r="N1809" s="29">
        <f t="shared" si="14"/>
        <v>34.51243229</v>
      </c>
      <c r="O1809" s="9"/>
      <c r="P1809" s="10">
        <f t="shared" si="15"/>
        <v>37.84118047</v>
      </c>
      <c r="Q1809" s="10"/>
      <c r="R1809" s="31">
        <f t="shared" si="16"/>
        <v>0.03553473762</v>
      </c>
      <c r="S1809" s="7">
        <f t="shared" si="4"/>
        <v>0.9841284119</v>
      </c>
      <c r="T1809" s="7">
        <f t="shared" si="13"/>
        <v>56.29159833</v>
      </c>
      <c r="U1809" s="13"/>
      <c r="V1809" s="13"/>
      <c r="W1809" s="13"/>
      <c r="X1809" s="13">
        <f t="shared" si="8"/>
        <v>-1</v>
      </c>
      <c r="Y1809" s="14"/>
      <c r="Z1809" s="30"/>
      <c r="AA1809" s="30"/>
    </row>
    <row r="1810" ht="12.75" customHeight="1">
      <c r="A1810" s="4">
        <v>2021.02</v>
      </c>
      <c r="B1810" s="5">
        <v>3883.4321052631576</v>
      </c>
      <c r="C1810" s="6">
        <f>C1808/3+C1811*2/3</f>
        <v>57.84854009</v>
      </c>
      <c r="D1810" s="6">
        <f t="shared" si="9"/>
        <v>147.5322243</v>
      </c>
      <c r="E1810" s="5">
        <f>E1808/3+E1811*2/3</f>
        <v>116.8433333</v>
      </c>
      <c r="F1810" s="5">
        <v>263.014</v>
      </c>
      <c r="G1810" s="35">
        <f t="shared" si="10"/>
        <v>2021.125</v>
      </c>
      <c r="H1810" s="7">
        <v>1.26</v>
      </c>
      <c r="I1810" s="6">
        <f t="shared" si="1"/>
        <v>4498.930713</v>
      </c>
      <c r="J1810" s="6">
        <f t="shared" si="2"/>
        <v>67.01715561</v>
      </c>
      <c r="K1810" s="8">
        <f t="shared" si="11"/>
        <v>2848128.512</v>
      </c>
      <c r="L1810" s="6">
        <f t="shared" si="12"/>
        <v>135.362238</v>
      </c>
      <c r="M1810" s="8">
        <f t="shared" si="3"/>
        <v>85693.48454</v>
      </c>
      <c r="N1810" s="29">
        <f t="shared" si="14"/>
        <v>35.10390717</v>
      </c>
      <c r="O1810" s="9"/>
      <c r="P1810" s="10">
        <f t="shared" si="15"/>
        <v>38.48063819</v>
      </c>
      <c r="Q1810" s="10"/>
      <c r="R1810" s="31">
        <f t="shared" si="16"/>
        <v>0.03330148917</v>
      </c>
      <c r="S1810" s="7">
        <f t="shared" si="4"/>
        <v>0.9689904805</v>
      </c>
      <c r="T1810" s="7">
        <f t="shared" si="13"/>
        <v>55.09654171</v>
      </c>
      <c r="U1810" s="13"/>
      <c r="V1810" s="13"/>
      <c r="W1810" s="13"/>
      <c r="X1810" s="13">
        <f t="shared" si="8"/>
        <v>-1</v>
      </c>
      <c r="Y1810" s="14"/>
      <c r="Z1810" s="30"/>
      <c r="AA1810" s="30"/>
    </row>
    <row r="1811" ht="12.75" customHeight="1">
      <c r="A1811" s="4">
        <v>2021.03</v>
      </c>
      <c r="B1811" s="5">
        <v>3910.5082608695648</v>
      </c>
      <c r="C1811" s="6">
        <v>57.63338706490265</v>
      </c>
      <c r="D1811" s="6">
        <f t="shared" si="9"/>
        <v>84.70954267</v>
      </c>
      <c r="E1811" s="5">
        <v>128.2</v>
      </c>
      <c r="F1811" s="5">
        <v>264.877</v>
      </c>
      <c r="G1811" s="35">
        <f t="shared" si="10"/>
        <v>2021.208333</v>
      </c>
      <c r="H1811" s="7">
        <v>1.61</v>
      </c>
      <c r="I1811" s="6">
        <f t="shared" si="1"/>
        <v>4498.434621</v>
      </c>
      <c r="J1811" s="6">
        <f t="shared" si="2"/>
        <v>66.29829332</v>
      </c>
      <c r="K1811" s="8">
        <f t="shared" si="11"/>
        <v>2851312.062</v>
      </c>
      <c r="L1811" s="6">
        <f t="shared" si="12"/>
        <v>147.4742616</v>
      </c>
      <c r="M1811" s="8">
        <f t="shared" si="3"/>
        <v>93475.88138</v>
      </c>
      <c r="N1811" s="29">
        <f t="shared" si="14"/>
        <v>35.04254511</v>
      </c>
      <c r="O1811" s="9"/>
      <c r="P1811" s="10">
        <f t="shared" si="15"/>
        <v>38.40068008</v>
      </c>
      <c r="Q1811" s="10"/>
      <c r="R1811" s="31">
        <f t="shared" si="16"/>
        <v>0.02958224699</v>
      </c>
      <c r="S1811" s="7">
        <f t="shared" si="4"/>
        <v>0.9985977118</v>
      </c>
      <c r="T1811" s="7">
        <f t="shared" si="13"/>
        <v>53.01252225</v>
      </c>
      <c r="U1811" s="13"/>
      <c r="V1811" s="13"/>
      <c r="W1811" s="13"/>
      <c r="X1811" s="13">
        <f t="shared" si="8"/>
        <v>-1</v>
      </c>
      <c r="Y1811" s="14"/>
      <c r="Z1811" s="30"/>
      <c r="AA1811" s="30"/>
    </row>
    <row r="1812" ht="12.75" customHeight="1">
      <c r="A1812" s="4">
        <v>2021.04</v>
      </c>
      <c r="B1812" s="5">
        <v>4141.176190476191</v>
      </c>
      <c r="C1812" s="6">
        <f>C1811*2/3+C1814/3</f>
        <v>57.71060542</v>
      </c>
      <c r="D1812" s="6">
        <f t="shared" si="9"/>
        <v>288.378535</v>
      </c>
      <c r="E1812" s="5">
        <f>E1811*2/3+E1814/3</f>
        <v>138.3866667</v>
      </c>
      <c r="F1812" s="5">
        <v>267.054</v>
      </c>
      <c r="G1812" s="35">
        <f t="shared" si="10"/>
        <v>2021.291667</v>
      </c>
      <c r="H1812" s="7">
        <v>1.64</v>
      </c>
      <c r="I1812" s="6">
        <f t="shared" si="1"/>
        <v>4724.948457</v>
      </c>
      <c r="J1812" s="6">
        <f t="shared" si="2"/>
        <v>65.84593929</v>
      </c>
      <c r="K1812" s="8">
        <f t="shared" si="11"/>
        <v>2998364.826</v>
      </c>
      <c r="L1812" s="6">
        <f t="shared" si="12"/>
        <v>157.8947229</v>
      </c>
      <c r="M1812" s="8">
        <f t="shared" si="3"/>
        <v>100197.0683</v>
      </c>
      <c r="N1812" s="29">
        <f t="shared" si="14"/>
        <v>36.71981411</v>
      </c>
      <c r="O1812" s="9"/>
      <c r="P1812" s="10">
        <f t="shared" si="15"/>
        <v>40.21974944</v>
      </c>
      <c r="Q1812" s="10"/>
      <c r="R1812" s="31">
        <f t="shared" si="16"/>
        <v>0.02815845825</v>
      </c>
      <c r="S1812" s="7">
        <f t="shared" si="4"/>
        <v>1.003197749</v>
      </c>
      <c r="T1812" s="7">
        <f t="shared" si="13"/>
        <v>52.50663615</v>
      </c>
      <c r="U1812" s="13"/>
      <c r="V1812" s="13"/>
      <c r="W1812" s="13"/>
      <c r="X1812" s="13">
        <f t="shared" si="8"/>
        <v>-1</v>
      </c>
      <c r="Y1812" s="14"/>
      <c r="Z1812" s="30"/>
      <c r="AA1812" s="30"/>
    </row>
    <row r="1813" ht="12.75" customHeight="1">
      <c r="A1813" s="4">
        <v>2021.05</v>
      </c>
      <c r="B1813" s="5">
        <v>4167.849500000001</v>
      </c>
      <c r="C1813" s="6">
        <f>C1811/3+C1814*2/3</f>
        <v>57.78782378</v>
      </c>
      <c r="D1813" s="6">
        <f t="shared" si="9"/>
        <v>84.4611333</v>
      </c>
      <c r="E1813" s="5">
        <f>E1811/3+E1814*2/3</f>
        <v>148.5733333</v>
      </c>
      <c r="F1813" s="5">
        <v>269.195</v>
      </c>
      <c r="G1813" s="35">
        <f t="shared" si="10"/>
        <v>2021.375</v>
      </c>
      <c r="H1813" s="7">
        <v>1.62</v>
      </c>
      <c r="I1813" s="6">
        <f t="shared" si="1"/>
        <v>4717.560663</v>
      </c>
      <c r="J1813" s="6">
        <f t="shared" si="2"/>
        <v>65.40964693</v>
      </c>
      <c r="K1813" s="8">
        <f t="shared" si="11"/>
        <v>2997135.647</v>
      </c>
      <c r="L1813" s="6">
        <f t="shared" si="12"/>
        <v>168.1691512</v>
      </c>
      <c r="M1813" s="8">
        <f t="shared" si="3"/>
        <v>106840.3342</v>
      </c>
      <c r="N1813" s="29">
        <f t="shared" si="14"/>
        <v>36.55213399</v>
      </c>
      <c r="O1813" s="9"/>
      <c r="P1813" s="10">
        <f t="shared" si="15"/>
        <v>40.01469144</v>
      </c>
      <c r="Q1813" s="10"/>
      <c r="R1813" s="31">
        <f t="shared" si="16"/>
        <v>0.02881834543</v>
      </c>
      <c r="S1813" s="7">
        <f t="shared" si="4"/>
        <v>1.010550062</v>
      </c>
      <c r="T1813" s="7">
        <f t="shared" si="13"/>
        <v>52.25560054</v>
      </c>
      <c r="U1813" s="13"/>
      <c r="V1813" s="13"/>
      <c r="W1813" s="13"/>
      <c r="X1813" s="13">
        <f t="shared" si="8"/>
        <v>-1</v>
      </c>
      <c r="Y1813" s="14"/>
      <c r="Z1813" s="30"/>
      <c r="AA1813" s="30"/>
    </row>
    <row r="1814" ht="12.75" customHeight="1">
      <c r="A1814" s="4">
        <v>2021.06</v>
      </c>
      <c r="B1814" s="5">
        <v>4238.489545454546</v>
      </c>
      <c r="C1814" s="6">
        <v>57.86504213441615</v>
      </c>
      <c r="D1814" s="6">
        <f t="shared" si="9"/>
        <v>128.5050876</v>
      </c>
      <c r="E1814" s="5">
        <v>158.76</v>
      </c>
      <c r="F1814" s="5">
        <v>271.696</v>
      </c>
      <c r="G1814" s="35">
        <f t="shared" si="10"/>
        <v>2021.458333</v>
      </c>
      <c r="H1814" s="7">
        <v>1.52</v>
      </c>
      <c r="I1814" s="6">
        <f t="shared" si="1"/>
        <v>4753.355826</v>
      </c>
      <c r="J1814" s="6">
        <f t="shared" si="2"/>
        <v>64.89414028</v>
      </c>
      <c r="K1814" s="8">
        <f t="shared" si="11"/>
        <v>3023312.524</v>
      </c>
      <c r="L1814" s="6">
        <f t="shared" si="12"/>
        <v>178.0452123</v>
      </c>
      <c r="M1814" s="8">
        <f t="shared" si="3"/>
        <v>113243.4305</v>
      </c>
      <c r="N1814" s="29">
        <f t="shared" si="14"/>
        <v>36.69625801</v>
      </c>
      <c r="O1814" s="9"/>
      <c r="P1814" s="10">
        <f t="shared" si="15"/>
        <v>40.14804952</v>
      </c>
      <c r="Q1814" s="10"/>
      <c r="R1814" s="31">
        <f t="shared" si="16"/>
        <v>0.03076159377</v>
      </c>
      <c r="S1814" s="7">
        <f t="shared" si="4"/>
        <v>1.019847179</v>
      </c>
      <c r="T1814" s="7">
        <f t="shared" si="13"/>
        <v>52.32080538</v>
      </c>
      <c r="U1814" s="13"/>
      <c r="V1814" s="13"/>
      <c r="W1814" s="13"/>
      <c r="X1814" s="13">
        <f t="shared" si="8"/>
        <v>-1</v>
      </c>
      <c r="Y1814" s="14"/>
      <c r="Z1814" s="30"/>
      <c r="AA1814" s="30"/>
    </row>
    <row r="1815" ht="12.75" customHeight="1">
      <c r="A1815" s="4">
        <v>2021.07</v>
      </c>
      <c r="B1815" s="5">
        <v>4363.7128571428575</v>
      </c>
      <c r="C1815" s="6">
        <f>C1814*2/3+C1817/3</f>
        <v>58.32818901</v>
      </c>
      <c r="D1815" s="6">
        <f t="shared" si="9"/>
        <v>183.5515007</v>
      </c>
      <c r="E1815" s="5">
        <f>E1814*2/3+E1817/3</f>
        <v>164.3166667</v>
      </c>
      <c r="F1815" s="5">
        <v>273.003</v>
      </c>
      <c r="G1815" s="35">
        <f t="shared" si="10"/>
        <v>2021.541667</v>
      </c>
      <c r="H1815" s="7">
        <v>1.32</v>
      </c>
      <c r="I1815" s="6">
        <f t="shared" si="1"/>
        <v>4870.361526</v>
      </c>
      <c r="J1815" s="6">
        <f t="shared" si="2"/>
        <v>65.10038055</v>
      </c>
      <c r="K1815" s="8">
        <f t="shared" si="11"/>
        <v>3101183.06</v>
      </c>
      <c r="L1815" s="6">
        <f t="shared" si="12"/>
        <v>183.3946452</v>
      </c>
      <c r="M1815" s="8">
        <f t="shared" si="3"/>
        <v>116775.8007</v>
      </c>
      <c r="N1815" s="29">
        <f t="shared" si="14"/>
        <v>37.44338318</v>
      </c>
      <c r="O1815" s="9"/>
      <c r="P1815" s="10">
        <f t="shared" si="15"/>
        <v>40.93735604</v>
      </c>
      <c r="Q1815" s="10"/>
      <c r="R1815" s="31">
        <f t="shared" si="16"/>
        <v>0.03261658109</v>
      </c>
      <c r="S1815" s="7">
        <f t="shared" si="4"/>
        <v>1.004823376</v>
      </c>
      <c r="T1815" s="7">
        <f t="shared" si="13"/>
        <v>53.10376884</v>
      </c>
      <c r="U1815" s="13"/>
      <c r="V1815" s="13"/>
      <c r="W1815" s="13"/>
      <c r="X1815" s="13">
        <f t="shared" si="8"/>
        <v>-1</v>
      </c>
      <c r="Y1815" s="14"/>
      <c r="Z1815" s="30"/>
      <c r="AA1815" s="30"/>
    </row>
    <row r="1816" ht="12.75" customHeight="1">
      <c r="A1816" s="4">
        <v>2021.08</v>
      </c>
      <c r="B1816" s="5">
        <v>4454.206363636363</v>
      </c>
      <c r="C1816" s="6">
        <f>C1814/3+C1817*2/3</f>
        <v>58.79133588</v>
      </c>
      <c r="D1816" s="6">
        <f t="shared" si="9"/>
        <v>149.2848424</v>
      </c>
      <c r="E1816" s="5">
        <f>E1814/3+E1817*2/3</f>
        <v>169.8733333</v>
      </c>
      <c r="F1816" s="5">
        <f>273.567</f>
        <v>273.567</v>
      </c>
      <c r="G1816" s="35">
        <f t="shared" si="10"/>
        <v>2021.625</v>
      </c>
      <c r="H1816" s="7">
        <v>1.28</v>
      </c>
      <c r="I1816" s="6">
        <f t="shared" si="1"/>
        <v>4961.112557</v>
      </c>
      <c r="J1816" s="6">
        <f t="shared" si="2"/>
        <v>65.48202101</v>
      </c>
      <c r="K1816" s="8">
        <f t="shared" si="11"/>
        <v>3162443.031</v>
      </c>
      <c r="L1816" s="6">
        <f t="shared" si="12"/>
        <v>189.2055864</v>
      </c>
      <c r="M1816" s="8">
        <f t="shared" si="3"/>
        <v>120608.4082</v>
      </c>
      <c r="N1816" s="29">
        <f t="shared" si="14"/>
        <v>37.97350061</v>
      </c>
      <c r="O1816" s="9"/>
      <c r="P1816" s="10">
        <f t="shared" si="15"/>
        <v>41.48683672</v>
      </c>
      <c r="Q1816" s="10"/>
      <c r="R1816" s="31">
        <f t="shared" si="16"/>
        <v>0.03257342885</v>
      </c>
      <c r="S1816" s="7">
        <f t="shared" si="4"/>
        <v>0.992725831</v>
      </c>
      <c r="T1816" s="7">
        <f t="shared" si="13"/>
        <v>53.2498987</v>
      </c>
      <c r="U1816" s="13"/>
      <c r="V1816" s="13"/>
      <c r="W1816" s="13"/>
      <c r="X1816" s="13">
        <f t="shared" si="8"/>
        <v>-1</v>
      </c>
      <c r="Y1816" s="14"/>
      <c r="Z1816" s="30"/>
      <c r="AA1816" s="30"/>
    </row>
    <row r="1817" ht="12.75" customHeight="1">
      <c r="A1817" s="4">
        <v>2021.09</v>
      </c>
      <c r="B1817" s="5">
        <v>4445.543333333333</v>
      </c>
      <c r="C1817" s="6">
        <v>59.254482748544206</v>
      </c>
      <c r="D1817" s="6">
        <f t="shared" si="9"/>
        <v>50.59145245</v>
      </c>
      <c r="E1817" s="5">
        <v>175.43</v>
      </c>
      <c r="F1817" s="5">
        <v>274.31</v>
      </c>
      <c r="G1817" s="35">
        <f t="shared" si="10"/>
        <v>2021.708333</v>
      </c>
      <c r="H1817" s="7">
        <v>1.37</v>
      </c>
      <c r="I1817" s="6">
        <f t="shared" si="1"/>
        <v>4938.052035</v>
      </c>
      <c r="J1817" s="6">
        <f t="shared" si="2"/>
        <v>65.81911302</v>
      </c>
      <c r="K1817" s="8">
        <f t="shared" si="11"/>
        <v>3151239.531</v>
      </c>
      <c r="L1817" s="6">
        <f t="shared" si="12"/>
        <v>194.8653749</v>
      </c>
      <c r="M1817" s="8">
        <f t="shared" si="3"/>
        <v>124354.1924</v>
      </c>
      <c r="N1817" s="29">
        <f t="shared" si="14"/>
        <v>37.62034669</v>
      </c>
      <c r="O1817" s="9"/>
      <c r="P1817" s="10">
        <f t="shared" si="15"/>
        <v>41.07067653</v>
      </c>
      <c r="Q1817" s="10"/>
      <c r="R1817" s="31">
        <f t="shared" si="16"/>
        <v>0.03204241608</v>
      </c>
      <c r="S1817" s="7">
        <f t="shared" si="4"/>
        <v>0.9818778717</v>
      </c>
      <c r="T1817" s="7">
        <f t="shared" si="13"/>
        <v>52.71936567</v>
      </c>
      <c r="U1817" s="13"/>
      <c r="V1817" s="13"/>
      <c r="W1817" s="13"/>
      <c r="X1817" s="13">
        <f t="shared" si="8"/>
        <v>-1</v>
      </c>
      <c r="Y1817" s="14"/>
      <c r="Z1817" s="30"/>
      <c r="AA1817" s="30"/>
    </row>
    <row r="1818" ht="12.75" customHeight="1">
      <c r="A1818" s="4">
        <v>2021.1</v>
      </c>
      <c r="B1818" s="5">
        <v>4460.707142857143</v>
      </c>
      <c r="C1818" s="6">
        <f>C1817*2/3+C1820/3</f>
        <v>59.63536093</v>
      </c>
      <c r="D1818" s="6">
        <f t="shared" si="9"/>
        <v>74.79917045</v>
      </c>
      <c r="E1818" s="5">
        <f>E1817*2/3+E1820/3</f>
        <v>182.91</v>
      </c>
      <c r="F1818" s="5">
        <v>276.589</v>
      </c>
      <c r="G1818" s="35">
        <f t="shared" si="10"/>
        <v>2021.791667</v>
      </c>
      <c r="H1818" s="7">
        <v>1.58</v>
      </c>
      <c r="I1818" s="6">
        <f t="shared" si="1"/>
        <v>4914.069129</v>
      </c>
      <c r="J1818" s="6">
        <f t="shared" si="2"/>
        <v>65.69637431</v>
      </c>
      <c r="K1818" s="8">
        <f t="shared" si="11"/>
        <v>3139428.438</v>
      </c>
      <c r="L1818" s="6">
        <f t="shared" si="12"/>
        <v>201.4999765</v>
      </c>
      <c r="M1818" s="8">
        <f t="shared" si="3"/>
        <v>128731.3507</v>
      </c>
      <c r="N1818" s="29">
        <f t="shared" si="14"/>
        <v>37.253025</v>
      </c>
      <c r="O1818" s="9"/>
      <c r="P1818" s="10">
        <f t="shared" si="15"/>
        <v>40.63888789</v>
      </c>
      <c r="Q1818" s="10"/>
      <c r="R1818" s="31">
        <f t="shared" si="16"/>
        <v>0.03125872881</v>
      </c>
      <c r="S1818" s="7">
        <f t="shared" si="4"/>
        <v>1.0031531</v>
      </c>
      <c r="T1818" s="7">
        <f t="shared" si="13"/>
        <v>51.33746085</v>
      </c>
      <c r="U1818" s="13"/>
      <c r="V1818" s="13"/>
      <c r="W1818" s="13"/>
      <c r="X1818" s="13">
        <f t="shared" si="8"/>
        <v>-1</v>
      </c>
      <c r="Y1818" s="14"/>
      <c r="Z1818" s="30"/>
      <c r="AA1818" s="30"/>
    </row>
    <row r="1819" ht="12.75" customHeight="1">
      <c r="A1819" s="4">
        <v>2021.11</v>
      </c>
      <c r="B1819" s="5">
        <v>4667.386666666667</v>
      </c>
      <c r="C1819" s="6">
        <f>C1817/3+C1820*2/3</f>
        <v>60.0162391</v>
      </c>
      <c r="D1819" s="6">
        <f t="shared" si="9"/>
        <v>266.6957629</v>
      </c>
      <c r="E1819" s="5">
        <f>E1817/3+E1820*2/3</f>
        <v>190.39</v>
      </c>
      <c r="F1819" s="5">
        <v>277.948</v>
      </c>
      <c r="G1819" s="35">
        <f t="shared" si="10"/>
        <v>2021.875</v>
      </c>
      <c r="H1819" s="7">
        <v>1.56</v>
      </c>
      <c r="I1819" s="6">
        <f t="shared" si="1"/>
        <v>5116.614321</v>
      </c>
      <c r="J1819" s="6">
        <f t="shared" si="2"/>
        <v>65.79269523</v>
      </c>
      <c r="K1819" s="8">
        <f t="shared" si="11"/>
        <v>3272330.263</v>
      </c>
      <c r="L1819" s="6">
        <f t="shared" si="12"/>
        <v>208.7146984</v>
      </c>
      <c r="M1819" s="8">
        <f t="shared" si="3"/>
        <v>133483.468</v>
      </c>
      <c r="N1819" s="29">
        <f t="shared" si="14"/>
        <v>38.5826275</v>
      </c>
      <c r="O1819" s="9"/>
      <c r="P1819" s="10">
        <f t="shared" si="15"/>
        <v>42.05485762</v>
      </c>
      <c r="Q1819" s="10"/>
      <c r="R1819" s="31">
        <f t="shared" si="16"/>
        <v>0.0311199859</v>
      </c>
      <c r="S1819" s="7">
        <f t="shared" si="4"/>
        <v>1.009600248</v>
      </c>
      <c r="T1819" s="7">
        <f t="shared" si="13"/>
        <v>51.24753196</v>
      </c>
      <c r="U1819" s="13"/>
      <c r="V1819" s="13"/>
      <c r="W1819" s="13"/>
      <c r="X1819" s="13">
        <f t="shared" si="8"/>
        <v>-1</v>
      </c>
      <c r="Y1819" s="14"/>
      <c r="Z1819" s="30"/>
      <c r="AA1819" s="30"/>
    </row>
    <row r="1820" ht="12.75" customHeight="1">
      <c r="A1820" s="4">
        <v>2021.12</v>
      </c>
      <c r="B1820" s="5">
        <v>4674.772727272726</v>
      </c>
      <c r="C1820" s="6">
        <v>60.397117282392585</v>
      </c>
      <c r="D1820" s="6">
        <f t="shared" si="9"/>
        <v>67.78317789</v>
      </c>
      <c r="E1820" s="5">
        <v>197.87</v>
      </c>
      <c r="F1820" s="5">
        <v>278.802</v>
      </c>
      <c r="G1820" s="35">
        <f t="shared" si="10"/>
        <v>2021.958333</v>
      </c>
      <c r="H1820" s="7">
        <v>1.47</v>
      </c>
      <c r="I1820" s="6">
        <f t="shared" si="1"/>
        <v>5109.013745</v>
      </c>
      <c r="J1820" s="6">
        <f t="shared" si="2"/>
        <v>66.00742332</v>
      </c>
      <c r="K1820" s="8">
        <f t="shared" si="11"/>
        <v>3270987.235</v>
      </c>
      <c r="L1820" s="6">
        <f t="shared" si="12"/>
        <v>216.2502027</v>
      </c>
      <c r="M1820" s="8">
        <f t="shared" si="3"/>
        <v>138451.7028</v>
      </c>
      <c r="N1820" s="29">
        <f t="shared" si="14"/>
        <v>38.30484987</v>
      </c>
      <c r="O1820" s="9"/>
      <c r="P1820" s="10">
        <f t="shared" si="15"/>
        <v>41.71726582</v>
      </c>
      <c r="Q1820" s="10"/>
      <c r="R1820" s="31">
        <f t="shared" si="16"/>
        <v>0.03277335208</v>
      </c>
      <c r="S1820" s="7">
        <f t="shared" si="4"/>
        <v>0.9748541555</v>
      </c>
      <c r="T1820" s="7">
        <f t="shared" si="13"/>
        <v>51.58103737</v>
      </c>
      <c r="U1820" s="13"/>
      <c r="V1820" s="13"/>
      <c r="W1820" s="13"/>
      <c r="X1820" s="13">
        <f t="shared" si="8"/>
        <v>-1</v>
      </c>
      <c r="Y1820" s="14"/>
      <c r="Z1820" s="30"/>
      <c r="AA1820" s="30"/>
    </row>
    <row r="1821" ht="12.75" customHeight="1">
      <c r="A1821" s="4">
        <v>2022.01</v>
      </c>
      <c r="B1821" s="5">
        <v>4573.8155</v>
      </c>
      <c r="C1821" s="6">
        <f>C1820*2/3+C1823/3</f>
        <v>60.92140296</v>
      </c>
      <c r="D1821" s="6">
        <f t="shared" si="9"/>
        <v>-40.03582431</v>
      </c>
      <c r="E1821" s="5">
        <f>E1820*2/3+E1823/3</f>
        <v>197.8833333</v>
      </c>
      <c r="F1821" s="5">
        <v>281.148</v>
      </c>
      <c r="G1821" s="35">
        <f t="shared" si="10"/>
        <v>2022.041667</v>
      </c>
      <c r="H1821" s="7">
        <v>1.76</v>
      </c>
      <c r="I1821" s="6">
        <f t="shared" si="1"/>
        <v>4956.967799</v>
      </c>
      <c r="J1821" s="6">
        <f t="shared" si="2"/>
        <v>66.02483917</v>
      </c>
      <c r="K1821" s="8">
        <f t="shared" si="11"/>
        <v>3177164.206</v>
      </c>
      <c r="L1821" s="6">
        <f t="shared" si="12"/>
        <v>214.4601835</v>
      </c>
      <c r="M1821" s="8">
        <f t="shared" si="3"/>
        <v>137458.0683</v>
      </c>
      <c r="N1821" s="29">
        <f t="shared" si="14"/>
        <v>36.93675807</v>
      </c>
      <c r="O1821" s="9"/>
      <c r="P1821" s="10">
        <f t="shared" si="15"/>
        <v>40.19425483</v>
      </c>
      <c r="Q1821" s="10"/>
      <c r="R1821" s="31">
        <f t="shared" si="16"/>
        <v>0.03124778631</v>
      </c>
      <c r="S1821" s="7">
        <f t="shared" si="4"/>
        <v>0.9861346096</v>
      </c>
      <c r="T1821" s="7">
        <f t="shared" si="13"/>
        <v>49.86440094</v>
      </c>
      <c r="U1821" s="13"/>
      <c r="V1821" s="13"/>
      <c r="W1821" s="13"/>
      <c r="X1821" s="13">
        <f t="shared" si="8"/>
        <v>-1</v>
      </c>
      <c r="Y1821" s="14"/>
      <c r="Z1821" s="30"/>
      <c r="AA1821" s="30"/>
    </row>
    <row r="1822" ht="12.75" customHeight="1">
      <c r="A1822" s="4">
        <v>2022.02</v>
      </c>
      <c r="B1822" s="5">
        <v>4435.980526315789</v>
      </c>
      <c r="C1822" s="6">
        <f>C1820/3+C1823*2/3</f>
        <v>61.44568864</v>
      </c>
      <c r="D1822" s="6">
        <f t="shared" si="9"/>
        <v>-76.38928504</v>
      </c>
      <c r="E1822" s="5">
        <f>E1820/3+E1823*2/3</f>
        <v>197.8966667</v>
      </c>
      <c r="F1822" s="5">
        <v>283.716</v>
      </c>
      <c r="G1822" s="35">
        <f t="shared" si="10"/>
        <v>2022.125</v>
      </c>
      <c r="H1822" s="7">
        <v>1.93</v>
      </c>
      <c r="I1822" s="6">
        <f t="shared" si="1"/>
        <v>4764.071347</v>
      </c>
      <c r="J1822" s="6">
        <f t="shared" si="2"/>
        <v>65.99029075</v>
      </c>
      <c r="K1822" s="8">
        <f t="shared" si="11"/>
        <v>3057052.094</v>
      </c>
      <c r="L1822" s="6">
        <f t="shared" si="12"/>
        <v>212.5333585</v>
      </c>
      <c r="M1822" s="8">
        <f t="shared" si="3"/>
        <v>136380.3145</v>
      </c>
      <c r="N1822" s="29">
        <f t="shared" si="14"/>
        <v>35.28714923</v>
      </c>
      <c r="O1822" s="9"/>
      <c r="P1822" s="10">
        <f t="shared" si="15"/>
        <v>38.37049501</v>
      </c>
      <c r="Q1822" s="10"/>
      <c r="R1822" s="31">
        <f t="shared" si="16"/>
        <v>0.03129367892</v>
      </c>
      <c r="S1822" s="7">
        <f t="shared" si="4"/>
        <v>0.9837438724</v>
      </c>
      <c r="T1822" s="7">
        <f t="shared" si="13"/>
        <v>48.72793164</v>
      </c>
      <c r="U1822" s="13"/>
      <c r="V1822" s="13"/>
      <c r="W1822" s="13"/>
      <c r="X1822" s="13">
        <f t="shared" si="8"/>
        <v>-1</v>
      </c>
      <c r="Y1822" s="14"/>
      <c r="Z1822" s="30"/>
      <c r="AA1822" s="30"/>
    </row>
    <row r="1823" ht="12.75" customHeight="1">
      <c r="A1823" s="4">
        <v>2022.03</v>
      </c>
      <c r="B1823" s="5">
        <v>4391.265217391306</v>
      </c>
      <c r="C1823" s="6">
        <v>61.969974324074734</v>
      </c>
      <c r="D1823" s="6">
        <f t="shared" si="9"/>
        <v>17.2546654</v>
      </c>
      <c r="E1823" s="5">
        <v>197.91</v>
      </c>
      <c r="F1823" s="5">
        <v>287.504</v>
      </c>
      <c r="G1823" s="35">
        <f t="shared" si="10"/>
        <v>2022.208333</v>
      </c>
      <c r="H1823" s="7">
        <v>2.13</v>
      </c>
      <c r="I1823" s="6">
        <f t="shared" si="1"/>
        <v>4653.912682</v>
      </c>
      <c r="J1823" s="6">
        <f t="shared" si="2"/>
        <v>65.67648164</v>
      </c>
      <c r="K1823" s="8">
        <f t="shared" si="11"/>
        <v>2989876.482</v>
      </c>
      <c r="L1823" s="6">
        <f t="shared" si="12"/>
        <v>209.7472626</v>
      </c>
      <c r="M1823" s="8">
        <f t="shared" si="3"/>
        <v>134750.7894</v>
      </c>
      <c r="N1823" s="29">
        <f t="shared" si="14"/>
        <v>34.27079869</v>
      </c>
      <c r="O1823" s="9"/>
      <c r="P1823" s="10">
        <f t="shared" si="15"/>
        <v>37.23941174</v>
      </c>
      <c r="Q1823" s="10"/>
      <c r="R1823" s="31">
        <f t="shared" si="16"/>
        <v>0.03071667305</v>
      </c>
      <c r="S1823" s="7">
        <f t="shared" si="4"/>
        <v>0.9480158989</v>
      </c>
      <c r="T1823" s="7">
        <f t="shared" si="13"/>
        <v>47.30422747</v>
      </c>
      <c r="U1823" s="13"/>
      <c r="V1823" s="13"/>
      <c r="W1823" s="13"/>
      <c r="X1823" s="13">
        <f t="shared" si="8"/>
        <v>-1</v>
      </c>
      <c r="Y1823" s="14"/>
      <c r="Z1823" s="30"/>
      <c r="AA1823" s="30"/>
    </row>
    <row r="1824" ht="12.75" customHeight="1">
      <c r="A1824" s="4">
        <v>2022.04</v>
      </c>
      <c r="B1824" s="5">
        <v>4391.295999999999</v>
      </c>
      <c r="C1824" s="6">
        <f>C1823*2/3+C1826/3</f>
        <v>62.65331622</v>
      </c>
      <c r="D1824" s="6">
        <f t="shared" si="9"/>
        <v>62.68409882</v>
      </c>
      <c r="E1824" s="5">
        <f>E1823*2/3+E1826/3</f>
        <v>196.0266667</v>
      </c>
      <c r="F1824" s="5">
        <v>289.109</v>
      </c>
      <c r="G1824" s="35">
        <f t="shared" si="10"/>
        <v>2022.291667</v>
      </c>
      <c r="H1824" s="7">
        <v>2.75</v>
      </c>
      <c r="I1824" s="6">
        <f t="shared" si="1"/>
        <v>4628.108745</v>
      </c>
      <c r="J1824" s="6">
        <f t="shared" si="2"/>
        <v>66.03206905</v>
      </c>
      <c r="K1824" s="8">
        <f t="shared" si="11"/>
        <v>2976834.064</v>
      </c>
      <c r="L1824" s="6">
        <f t="shared" si="12"/>
        <v>206.5979452</v>
      </c>
      <c r="M1824" s="8">
        <f t="shared" si="3"/>
        <v>132885.3393</v>
      </c>
      <c r="N1824" s="29">
        <f t="shared" si="14"/>
        <v>33.88916476</v>
      </c>
      <c r="O1824" s="9"/>
      <c r="P1824" s="10">
        <f t="shared" si="15"/>
        <v>36.80085235</v>
      </c>
      <c r="Q1824" s="10"/>
      <c r="R1824" s="31">
        <f t="shared" si="16"/>
        <v>0.02510617988</v>
      </c>
      <c r="S1824" s="7">
        <f t="shared" si="4"/>
        <v>0.9893779252</v>
      </c>
      <c r="T1824" s="7">
        <f t="shared" si="13"/>
        <v>44.59620005</v>
      </c>
      <c r="U1824" s="13"/>
      <c r="V1824" s="13"/>
      <c r="W1824" s="13"/>
      <c r="X1824" s="13">
        <f t="shared" si="8"/>
        <v>-1</v>
      </c>
      <c r="Y1824" s="14"/>
      <c r="Z1824" s="30"/>
      <c r="AA1824" s="30"/>
    </row>
    <row r="1825" ht="12.75" customHeight="1">
      <c r="A1825" s="4">
        <v>2022.05</v>
      </c>
      <c r="B1825" s="5">
        <v>4040.3599999999997</v>
      </c>
      <c r="C1825" s="6">
        <f>C1823/3+C1826*2/3</f>
        <v>63.33665811</v>
      </c>
      <c r="D1825" s="6">
        <f t="shared" si="9"/>
        <v>-287.5993419</v>
      </c>
      <c r="E1825" s="5">
        <f>E1823/3+E1826*2/3</f>
        <v>194.1433333</v>
      </c>
      <c r="F1825" s="5">
        <v>292.296</v>
      </c>
      <c r="G1825" s="35">
        <f t="shared" si="10"/>
        <v>2022.375</v>
      </c>
      <c r="H1825" s="7">
        <v>2.9</v>
      </c>
      <c r="I1825" s="6">
        <f t="shared" si="1"/>
        <v>4211.818472</v>
      </c>
      <c r="J1825" s="6">
        <f t="shared" si="2"/>
        <v>66.02444004</v>
      </c>
      <c r="K1825" s="8">
        <f t="shared" si="11"/>
        <v>2712612.006</v>
      </c>
      <c r="L1825" s="6">
        <f t="shared" si="12"/>
        <v>202.3820841</v>
      </c>
      <c r="M1825" s="8">
        <f t="shared" si="3"/>
        <v>130343.7161</v>
      </c>
      <c r="N1825" s="29">
        <f t="shared" si="14"/>
        <v>30.67315508</v>
      </c>
      <c r="O1825" s="9"/>
      <c r="P1825" s="10">
        <f t="shared" si="15"/>
        <v>33.2921109</v>
      </c>
      <c r="Q1825" s="10"/>
      <c r="R1825" s="31">
        <f t="shared" si="16"/>
        <v>0.02794254787</v>
      </c>
      <c r="S1825" s="7">
        <f t="shared" si="4"/>
        <v>0.9819884617</v>
      </c>
      <c r="T1825" s="7">
        <f t="shared" si="13"/>
        <v>43.64141371</v>
      </c>
      <c r="U1825" s="13"/>
      <c r="V1825" s="13"/>
      <c r="W1825" s="13"/>
      <c r="X1825" s="13">
        <f t="shared" si="8"/>
        <v>-1</v>
      </c>
      <c r="Y1825" s="14"/>
      <c r="Z1825" s="30"/>
      <c r="AA1825" s="30"/>
    </row>
    <row r="1826" ht="12.75" customHeight="1">
      <c r="A1826" s="4">
        <v>2022.06</v>
      </c>
      <c r="B1826" s="5">
        <v>3898.9466666666676</v>
      </c>
      <c r="C1826" s="6">
        <v>64.02</v>
      </c>
      <c r="D1826" s="6">
        <f t="shared" si="9"/>
        <v>-77.39333333</v>
      </c>
      <c r="E1826" s="5">
        <v>192.26</v>
      </c>
      <c r="F1826" s="5">
        <v>296.311</v>
      </c>
      <c r="G1826" s="35">
        <f t="shared" si="10"/>
        <v>2022.458333</v>
      </c>
      <c r="H1826" s="7">
        <v>3.14</v>
      </c>
      <c r="I1826" s="6">
        <f t="shared" si="1"/>
        <v>4009.331578</v>
      </c>
      <c r="J1826" s="6">
        <f t="shared" si="2"/>
        <v>65.83250031</v>
      </c>
      <c r="K1826" s="8">
        <f t="shared" si="11"/>
        <v>2585734.061</v>
      </c>
      <c r="L1826" s="6">
        <f t="shared" si="12"/>
        <v>197.7031632</v>
      </c>
      <c r="M1826" s="8">
        <f t="shared" si="3"/>
        <v>127504.4962</v>
      </c>
      <c r="N1826" s="29">
        <f t="shared" si="14"/>
        <v>29.0477214</v>
      </c>
      <c r="O1826" s="9"/>
      <c r="P1826" s="10">
        <f t="shared" si="15"/>
        <v>31.51550356</v>
      </c>
      <c r="Q1826" s="10"/>
      <c r="R1826" s="31">
        <f t="shared" si="16"/>
        <v>0.02891581366</v>
      </c>
      <c r="S1826" s="7">
        <f t="shared" si="4"/>
        <v>1.023278653</v>
      </c>
      <c r="T1826" s="7">
        <f t="shared" si="13"/>
        <v>42.27467656</v>
      </c>
      <c r="U1826" s="13"/>
      <c r="V1826" s="13"/>
      <c r="W1826" s="13"/>
      <c r="X1826" s="13">
        <f t="shared" si="8"/>
        <v>-1</v>
      </c>
      <c r="Y1826" s="14"/>
      <c r="Z1826" s="30"/>
      <c r="AA1826" s="30"/>
    </row>
    <row r="1827" ht="12.75" customHeight="1">
      <c r="A1827" s="4">
        <v>2022.07</v>
      </c>
      <c r="B1827" s="5">
        <v>3911.729499999999</v>
      </c>
      <c r="C1827" s="6">
        <f>C1826*2/3+C1829/3</f>
        <v>64.45276845</v>
      </c>
      <c r="D1827" s="6">
        <f t="shared" si="9"/>
        <v>77.23560178</v>
      </c>
      <c r="E1827" s="5">
        <f>E1826*2/3+E1829/3</f>
        <v>190.5833333</v>
      </c>
      <c r="F1827" s="5">
        <v>296.276</v>
      </c>
      <c r="G1827" s="35">
        <f t="shared" si="10"/>
        <v>2022.541667</v>
      </c>
      <c r="H1827" s="7">
        <v>2.9</v>
      </c>
      <c r="I1827" s="6">
        <f t="shared" si="1"/>
        <v>4022.9515</v>
      </c>
      <c r="J1827" s="6">
        <f t="shared" si="2"/>
        <v>66.28535064</v>
      </c>
      <c r="K1827" s="8">
        <f t="shared" si="11"/>
        <v>2598080.388</v>
      </c>
      <c r="L1827" s="6">
        <f t="shared" si="12"/>
        <v>196.0021793</v>
      </c>
      <c r="M1827" s="8">
        <f t="shared" si="3"/>
        <v>126581.0482</v>
      </c>
      <c r="N1827" s="29">
        <f t="shared" si="14"/>
        <v>29.00461832</v>
      </c>
      <c r="O1827" s="9"/>
      <c r="P1827" s="10">
        <f t="shared" si="15"/>
        <v>31.45772715</v>
      </c>
      <c r="Q1827" s="10"/>
      <c r="R1827" s="31">
        <f t="shared" si="16"/>
        <v>0.03152220124</v>
      </c>
      <c r="S1827" s="7">
        <f t="shared" si="4"/>
        <v>1.002416667</v>
      </c>
      <c r="T1827" s="7">
        <f t="shared" si="13"/>
        <v>43.26388438</v>
      </c>
      <c r="U1827" s="13"/>
      <c r="V1827" s="13"/>
      <c r="W1827" s="13"/>
      <c r="X1827" s="13">
        <f t="shared" si="8"/>
        <v>-1</v>
      </c>
      <c r="Y1827" s="14"/>
      <c r="Z1827" s="30"/>
      <c r="AA1827" s="30"/>
    </row>
    <row r="1828" ht="12.75" customHeight="1">
      <c r="A1828" s="4">
        <v>2022.08</v>
      </c>
      <c r="B1828" s="5">
        <v>4158.5630434782615</v>
      </c>
      <c r="C1828" s="6">
        <f>C1826/3+C1829*2/3</f>
        <v>64.8855369</v>
      </c>
      <c r="D1828" s="6">
        <f t="shared" si="9"/>
        <v>311.7190804</v>
      </c>
      <c r="E1828" s="5">
        <f>E1826/3+E1829*2/3</f>
        <v>188.9066667</v>
      </c>
      <c r="F1828" s="5">
        <v>296.171</v>
      </c>
      <c r="G1828" s="35">
        <f t="shared" si="10"/>
        <v>2022.625</v>
      </c>
      <c r="H1828" s="7">
        <v>2.9</v>
      </c>
      <c r="I1828" s="6">
        <f t="shared" si="1"/>
        <v>4278.319482</v>
      </c>
      <c r="J1828" s="6">
        <f t="shared" si="2"/>
        <v>66.75408157</v>
      </c>
      <c r="K1828" s="8">
        <f t="shared" si="11"/>
        <v>2766593.295</v>
      </c>
      <c r="L1828" s="6">
        <f t="shared" si="12"/>
        <v>194.3467164</v>
      </c>
      <c r="M1828" s="8">
        <f t="shared" si="3"/>
        <v>125675.1219</v>
      </c>
      <c r="N1828" s="29">
        <f t="shared" si="14"/>
        <v>30.69876337</v>
      </c>
      <c r="O1828" s="9"/>
      <c r="P1828" s="10">
        <f t="shared" si="15"/>
        <v>33.2818904</v>
      </c>
      <c r="Q1828" s="10"/>
      <c r="R1828" s="31">
        <f t="shared" si="16"/>
        <v>0.02901391743</v>
      </c>
      <c r="S1828" s="7">
        <f t="shared" si="4"/>
        <v>0.9505808983</v>
      </c>
      <c r="T1828" s="7">
        <f t="shared" si="13"/>
        <v>43.38381395</v>
      </c>
      <c r="U1828" s="13"/>
      <c r="V1828" s="13"/>
      <c r="W1828" s="13"/>
      <c r="X1828" s="13">
        <f t="shared" si="8"/>
        <v>-1</v>
      </c>
      <c r="Y1828" s="14"/>
      <c r="Z1828" s="30"/>
      <c r="AA1828" s="30"/>
    </row>
    <row r="1829" ht="12.75" customHeight="1">
      <c r="A1829" s="4">
        <v>2022.09</v>
      </c>
      <c r="B1829" s="5">
        <v>3850.520476190475</v>
      </c>
      <c r="C1829" s="6">
        <v>65.31830534350709</v>
      </c>
      <c r="D1829" s="6">
        <f t="shared" si="9"/>
        <v>-242.7242619</v>
      </c>
      <c r="E1829" s="5">
        <v>187.23</v>
      </c>
      <c r="F1829" s="5">
        <v>296.808</v>
      </c>
      <c r="G1829" s="35">
        <f t="shared" si="10"/>
        <v>2022.708333</v>
      </c>
      <c r="H1829" s="7">
        <v>3.52</v>
      </c>
      <c r="I1829" s="6">
        <f t="shared" si="1"/>
        <v>3952.904198</v>
      </c>
      <c r="J1829" s="6">
        <f t="shared" si="2"/>
        <v>67.05509164</v>
      </c>
      <c r="K1829" s="8">
        <f t="shared" si="11"/>
        <v>2559775.586</v>
      </c>
      <c r="L1829" s="6">
        <f t="shared" si="12"/>
        <v>192.208367</v>
      </c>
      <c r="M1829" s="8">
        <f t="shared" si="3"/>
        <v>124468.052</v>
      </c>
      <c r="N1829" s="29">
        <f t="shared" si="14"/>
        <v>28.22988466</v>
      </c>
      <c r="O1829" s="9"/>
      <c r="P1829" s="10">
        <f t="shared" si="15"/>
        <v>30.59743235</v>
      </c>
      <c r="Q1829" s="10"/>
      <c r="R1829" s="31">
        <f t="shared" si="16"/>
        <v>0.025426554</v>
      </c>
      <c r="S1829" s="7">
        <f t="shared" si="4"/>
        <v>0.965293504</v>
      </c>
      <c r="T1829" s="7">
        <f t="shared" si="13"/>
        <v>41.15131722</v>
      </c>
      <c r="U1829" s="13"/>
      <c r="V1829" s="13"/>
      <c r="W1829" s="13"/>
      <c r="X1829" s="13">
        <f t="shared" si="8"/>
        <v>-1</v>
      </c>
      <c r="Y1829" s="14"/>
      <c r="Z1829" s="30"/>
      <c r="AA1829" s="30"/>
    </row>
    <row r="1830" ht="12.75" customHeight="1">
      <c r="A1830" s="4">
        <v>2022.1</v>
      </c>
      <c r="B1830" s="5">
        <v>3726.050952380952</v>
      </c>
      <c r="C1830" s="6">
        <f>C1829*2/3+C1832/3</f>
        <v>65.85220356</v>
      </c>
      <c r="D1830" s="6">
        <f t="shared" si="9"/>
        <v>-58.61732025</v>
      </c>
      <c r="E1830" s="5">
        <f>E1829*2/3+E1832/3</f>
        <v>182.4033333</v>
      </c>
      <c r="F1830" s="5">
        <v>298.012</v>
      </c>
      <c r="G1830" s="35">
        <f t="shared" si="10"/>
        <v>2022.791667</v>
      </c>
      <c r="H1830" s="7">
        <v>3.98</v>
      </c>
      <c r="I1830" s="6">
        <f t="shared" si="1"/>
        <v>3809.671172</v>
      </c>
      <c r="J1830" s="6">
        <f t="shared" si="2"/>
        <v>67.33006196</v>
      </c>
      <c r="K1830" s="8">
        <f t="shared" si="11"/>
        <v>2470655.816</v>
      </c>
      <c r="L1830" s="6">
        <f t="shared" si="12"/>
        <v>186.4968379</v>
      </c>
      <c r="M1830" s="8">
        <f t="shared" si="3"/>
        <v>120947.3145</v>
      </c>
      <c r="N1830" s="29">
        <f t="shared" si="14"/>
        <v>27.08076693</v>
      </c>
      <c r="O1830" s="9"/>
      <c r="P1830" s="10">
        <f t="shared" si="15"/>
        <v>29.34699834</v>
      </c>
      <c r="Q1830" s="10"/>
      <c r="R1830" s="31">
        <f t="shared" si="16"/>
        <v>0.02278469008</v>
      </c>
      <c r="S1830" s="7">
        <f t="shared" si="4"/>
        <v>1.010711956</v>
      </c>
      <c r="T1830" s="7">
        <f t="shared" si="13"/>
        <v>39.56261367</v>
      </c>
      <c r="U1830" s="13"/>
      <c r="V1830" s="13"/>
      <c r="W1830" s="13"/>
      <c r="X1830" s="13">
        <f t="shared" si="8"/>
        <v>-1</v>
      </c>
      <c r="Y1830" s="14"/>
      <c r="Z1830" s="30"/>
      <c r="AA1830" s="30"/>
    </row>
    <row r="1831" ht="12.75" customHeight="1">
      <c r="A1831" s="4">
        <v>2022.11</v>
      </c>
      <c r="B1831" s="5">
        <v>3917.488571428571</v>
      </c>
      <c r="C1831" s="6">
        <f>C1829/3+C1832*2/3</f>
        <v>66.38610178</v>
      </c>
      <c r="D1831" s="6">
        <f t="shared" si="9"/>
        <v>257.8237208</v>
      </c>
      <c r="E1831" s="5">
        <f>E1829/3+E1832*2/3</f>
        <v>177.5766667</v>
      </c>
      <c r="F1831" s="5">
        <v>297.711</v>
      </c>
      <c r="G1831" s="35">
        <f t="shared" si="10"/>
        <v>2022.875</v>
      </c>
      <c r="H1831" s="7">
        <v>3.89</v>
      </c>
      <c r="I1831" s="6">
        <f t="shared" si="1"/>
        <v>4009.454698</v>
      </c>
      <c r="J1831" s="6">
        <f t="shared" si="2"/>
        <v>67.94456776</v>
      </c>
      <c r="K1831" s="8">
        <f t="shared" si="11"/>
        <v>2603891.804</v>
      </c>
      <c r="L1831" s="6">
        <f t="shared" si="12"/>
        <v>181.7454187</v>
      </c>
      <c r="M1831" s="8">
        <f t="shared" si="3"/>
        <v>118032.3614</v>
      </c>
      <c r="N1831" s="29">
        <f t="shared" si="14"/>
        <v>28.37894902</v>
      </c>
      <c r="O1831" s="9"/>
      <c r="P1831" s="10">
        <f t="shared" si="15"/>
        <v>30.74793214</v>
      </c>
      <c r="Q1831" s="10"/>
      <c r="R1831" s="31">
        <f t="shared" si="16"/>
        <v>0.02237904647</v>
      </c>
      <c r="S1831" s="7">
        <f t="shared" si="4"/>
        <v>1.025709583</v>
      </c>
      <c r="T1831" s="7">
        <f t="shared" si="13"/>
        <v>40.02683481</v>
      </c>
      <c r="U1831" s="13"/>
      <c r="V1831" s="13"/>
      <c r="W1831" s="13"/>
      <c r="X1831" s="13">
        <f t="shared" si="8"/>
        <v>-1</v>
      </c>
      <c r="Y1831" s="14"/>
      <c r="Z1831" s="30"/>
      <c r="AA1831" s="30"/>
    </row>
    <row r="1832" ht="12.75" customHeight="1">
      <c r="A1832" s="4">
        <v>2022.12</v>
      </c>
      <c r="B1832" s="5">
        <v>3912.380952380953</v>
      </c>
      <c r="C1832" s="6">
        <v>66.92</v>
      </c>
      <c r="D1832" s="6">
        <f t="shared" si="9"/>
        <v>61.81238095</v>
      </c>
      <c r="E1832" s="5">
        <v>172.75</v>
      </c>
      <c r="F1832" s="5">
        <v>296.797</v>
      </c>
      <c r="G1832" s="35">
        <f t="shared" si="10"/>
        <v>2022.958333</v>
      </c>
      <c r="H1832" s="7">
        <v>3.62</v>
      </c>
      <c r="I1832" s="6">
        <f t="shared" si="1"/>
        <v>4016.558376</v>
      </c>
      <c r="J1832" s="6">
        <f t="shared" si="2"/>
        <v>68.70192084</v>
      </c>
      <c r="K1832" s="8">
        <f t="shared" si="11"/>
        <v>2612223.337</v>
      </c>
      <c r="L1832" s="6">
        <f t="shared" si="12"/>
        <v>177.3499227</v>
      </c>
      <c r="M1832" s="8">
        <f t="shared" si="3"/>
        <v>115341.9329</v>
      </c>
      <c r="N1832" s="29">
        <f t="shared" si="14"/>
        <v>28.31690128</v>
      </c>
      <c r="O1832" s="9"/>
      <c r="P1832" s="10">
        <f t="shared" si="15"/>
        <v>30.676158</v>
      </c>
      <c r="Q1832" s="10"/>
      <c r="R1832" s="31">
        <f t="shared" si="16"/>
        <v>0.02511746271</v>
      </c>
      <c r="S1832" s="7">
        <f t="shared" si="4"/>
        <v>1.010537679</v>
      </c>
      <c r="T1832" s="7">
        <f t="shared" si="13"/>
        <v>41.18234161</v>
      </c>
      <c r="U1832" s="13"/>
      <c r="V1832" s="13"/>
      <c r="W1832" s="13"/>
      <c r="X1832" s="13">
        <f t="shared" si="8"/>
        <v>-1</v>
      </c>
      <c r="Y1832" s="14"/>
      <c r="Z1832" s="30"/>
      <c r="AA1832" s="30"/>
    </row>
    <row r="1833" ht="12.75" customHeight="1">
      <c r="A1833" s="4">
        <v>2023.01</v>
      </c>
      <c r="B1833" s="5">
        <v>3960.6565</v>
      </c>
      <c r="C1833" s="6">
        <f>C1832*2/3+C1835/3</f>
        <v>67.35</v>
      </c>
      <c r="D1833" s="6">
        <f t="shared" si="9"/>
        <v>115.6255476</v>
      </c>
      <c r="E1833" s="5">
        <f>E1832*2/3+E1835/3</f>
        <v>173.5566667</v>
      </c>
      <c r="F1833" s="5">
        <v>299.17</v>
      </c>
      <c r="G1833" s="35">
        <f t="shared" si="10"/>
        <v>2023.041667</v>
      </c>
      <c r="H1833" s="7">
        <v>3.53</v>
      </c>
      <c r="I1833" s="6">
        <f t="shared" si="1"/>
        <v>4033.867151</v>
      </c>
      <c r="J1833" s="6">
        <f t="shared" si="2"/>
        <v>68.5949293</v>
      </c>
      <c r="K1833" s="8">
        <f t="shared" si="11"/>
        <v>2627197.971</v>
      </c>
      <c r="L1833" s="6">
        <f t="shared" si="12"/>
        <v>176.7647703</v>
      </c>
      <c r="M1833" s="8">
        <f t="shared" si="3"/>
        <v>115124.2786</v>
      </c>
      <c r="N1833" s="29">
        <f t="shared" si="14"/>
        <v>28.33481342</v>
      </c>
      <c r="O1833" s="9"/>
      <c r="P1833" s="10">
        <f t="shared" si="15"/>
        <v>30.69163449</v>
      </c>
      <c r="Q1833" s="10"/>
      <c r="R1833" s="31">
        <f t="shared" si="16"/>
        <v>0.02650935915</v>
      </c>
      <c r="S1833" s="7">
        <f t="shared" si="4"/>
        <v>0.9847456311</v>
      </c>
      <c r="T1833" s="7">
        <f t="shared" si="13"/>
        <v>41.28620965</v>
      </c>
      <c r="U1833" s="13"/>
      <c r="V1833" s="13"/>
      <c r="W1833" s="13"/>
      <c r="X1833" s="13">
        <f t="shared" si="8"/>
        <v>-1</v>
      </c>
      <c r="Y1833" s="14"/>
      <c r="Z1833" s="30"/>
      <c r="AA1833" s="30"/>
    </row>
    <row r="1834" ht="12.75" customHeight="1">
      <c r="A1834" s="4">
        <v>2023.02</v>
      </c>
      <c r="B1834" s="5">
        <v>4079.684736842105</v>
      </c>
      <c r="C1834" s="6">
        <f>C1832/3+C1835*2/3</f>
        <v>67.78</v>
      </c>
      <c r="D1834" s="6">
        <f t="shared" si="9"/>
        <v>186.8082368</v>
      </c>
      <c r="E1834" s="5">
        <f>E1832/3+E1835*2/3</f>
        <v>174.3633333</v>
      </c>
      <c r="F1834" s="5">
        <v>300.84</v>
      </c>
      <c r="G1834" s="35">
        <f t="shared" si="10"/>
        <v>2023.125</v>
      </c>
      <c r="H1834" s="7">
        <v>3.75</v>
      </c>
      <c r="I1834" s="6">
        <f t="shared" si="1"/>
        <v>4132.030113</v>
      </c>
      <c r="J1834" s="6">
        <f t="shared" si="2"/>
        <v>68.6496676</v>
      </c>
      <c r="K1834" s="8">
        <f t="shared" si="11"/>
        <v>2694855.932</v>
      </c>
      <c r="L1834" s="6">
        <f t="shared" si="12"/>
        <v>176.600544</v>
      </c>
      <c r="M1834" s="8">
        <f t="shared" si="3"/>
        <v>115176.5623</v>
      </c>
      <c r="N1834" s="29">
        <f t="shared" si="14"/>
        <v>28.91976294</v>
      </c>
      <c r="O1834" s="9"/>
      <c r="P1834" s="10">
        <f t="shared" si="15"/>
        <v>31.3205283</v>
      </c>
      <c r="Q1834" s="10"/>
      <c r="R1834" s="31">
        <f t="shared" si="16"/>
        <v>0.02332967295</v>
      </c>
      <c r="S1834" s="7">
        <f t="shared" si="4"/>
        <v>1.010600273</v>
      </c>
      <c r="T1834" s="7">
        <f t="shared" si="13"/>
        <v>40.4307258</v>
      </c>
      <c r="U1834" s="13"/>
      <c r="V1834" s="13"/>
      <c r="W1834" s="13"/>
      <c r="X1834" s="13">
        <f t="shared" si="8"/>
        <v>-1</v>
      </c>
      <c r="Y1834" s="14"/>
      <c r="Z1834" s="30"/>
      <c r="AA1834" s="30"/>
    </row>
    <row r="1835" ht="12.75" customHeight="1">
      <c r="A1835" s="4">
        <v>2023.03</v>
      </c>
      <c r="B1835" s="5">
        <v>3968.5591304347827</v>
      </c>
      <c r="C1835" s="6">
        <v>68.21</v>
      </c>
      <c r="D1835" s="6">
        <f t="shared" si="9"/>
        <v>-42.91560641</v>
      </c>
      <c r="E1835" s="5">
        <v>175.17</v>
      </c>
      <c r="F1835" s="5">
        <f>1.5*F1834-0.5*F1833</f>
        <v>301.675</v>
      </c>
      <c r="G1835" s="35">
        <f t="shared" si="10"/>
        <v>2023.208333</v>
      </c>
      <c r="H1835" s="7">
        <v>3.66</v>
      </c>
      <c r="I1835" s="6">
        <f t="shared" si="1"/>
        <v>4008.353251</v>
      </c>
      <c r="J1835" s="6">
        <f t="shared" si="2"/>
        <v>68.89396536</v>
      </c>
      <c r="K1835" s="8">
        <f t="shared" si="11"/>
        <v>2617939.814</v>
      </c>
      <c r="L1835" s="6">
        <f t="shared" si="12"/>
        <v>176.9264904</v>
      </c>
      <c r="M1835" s="8">
        <f t="shared" si="3"/>
        <v>115554.4121</v>
      </c>
      <c r="N1835" s="29">
        <f t="shared" si="14"/>
        <v>27.95304147</v>
      </c>
      <c r="O1835" s="9"/>
      <c r="P1835" s="10">
        <f t="shared" si="15"/>
        <v>30.27080187</v>
      </c>
      <c r="Q1835" s="10"/>
      <c r="R1835" s="31">
        <f t="shared" si="16"/>
        <v>0.02544200913</v>
      </c>
      <c r="S1835" s="7">
        <f t="shared" si="4"/>
        <v>1.019818449</v>
      </c>
      <c r="T1835" s="7">
        <f t="shared" si="13"/>
        <v>40.74620891</v>
      </c>
      <c r="U1835" s="13"/>
      <c r="V1835" s="13"/>
      <c r="W1835" s="13"/>
      <c r="X1835" s="13">
        <f t="shared" si="8"/>
        <v>-1</v>
      </c>
      <c r="Y1835" s="14"/>
      <c r="Z1835" s="30"/>
      <c r="AA1835" s="30"/>
    </row>
    <row r="1836" ht="12.75" customHeight="1">
      <c r="A1836" s="4">
        <v>2023.04</v>
      </c>
      <c r="B1836" s="5">
        <v>4121.467368421053</v>
      </c>
      <c r="C1836" s="6"/>
      <c r="D1836" s="6">
        <f t="shared" si="9"/>
        <v>152.908238</v>
      </c>
      <c r="E1836" s="5"/>
      <c r="F1836" s="5">
        <v>303.363</v>
      </c>
      <c r="G1836" s="35">
        <f t="shared" si="10"/>
        <v>2023.291667</v>
      </c>
      <c r="H1836" s="7">
        <v>3.46</v>
      </c>
      <c r="I1836" s="6">
        <f t="shared" si="1"/>
        <v>4139.631752</v>
      </c>
      <c r="J1836" s="6"/>
      <c r="K1836" s="8">
        <f t="shared" si="11"/>
        <v>2703680.563</v>
      </c>
      <c r="L1836" s="6"/>
      <c r="M1836" s="8"/>
      <c r="N1836" s="29">
        <f t="shared" si="14"/>
        <v>28.76468408</v>
      </c>
      <c r="O1836" s="9"/>
      <c r="P1836" s="10">
        <f t="shared" si="15"/>
        <v>31.1025127</v>
      </c>
      <c r="Q1836" s="10"/>
      <c r="R1836" s="31">
        <f t="shared" si="16"/>
        <v>0.02711219438</v>
      </c>
      <c r="S1836" s="7">
        <f t="shared" si="4"/>
        <v>0.9937082362</v>
      </c>
      <c r="T1836" s="7">
        <f t="shared" si="13"/>
        <v>41.32251851</v>
      </c>
      <c r="U1836" s="13"/>
      <c r="V1836" s="13"/>
      <c r="W1836" s="13"/>
      <c r="X1836" s="13">
        <f t="shared" si="8"/>
        <v>-1</v>
      </c>
      <c r="Y1836" s="14"/>
      <c r="Z1836" s="30"/>
      <c r="AA1836" s="30"/>
    </row>
    <row r="1837" ht="12.75" customHeight="1">
      <c r="A1837" s="4">
        <v>2023.05</v>
      </c>
      <c r="B1837" s="5">
        <v>4146.1731818181825</v>
      </c>
      <c r="C1837" s="6"/>
      <c r="D1837" s="6">
        <f t="shared" si="9"/>
        <v>24.7058134</v>
      </c>
      <c r="E1837" s="5"/>
      <c r="F1837" s="5">
        <v>304.127</v>
      </c>
      <c r="G1837" s="35">
        <f t="shared" si="10"/>
        <v>2023.375</v>
      </c>
      <c r="H1837" s="7">
        <v>3.57</v>
      </c>
      <c r="I1837" s="6">
        <f t="shared" si="1"/>
        <v>4153.984909</v>
      </c>
      <c r="J1837" s="6"/>
      <c r="K1837" s="8">
        <f t="shared" si="11"/>
        <v>2713054.912</v>
      </c>
      <c r="L1837" s="6"/>
      <c r="M1837" s="8"/>
      <c r="N1837" s="29">
        <f t="shared" si="14"/>
        <v>28.81801671</v>
      </c>
      <c r="O1837" s="9"/>
      <c r="P1837" s="10">
        <f t="shared" si="15"/>
        <v>31.13896261</v>
      </c>
      <c r="Q1837" s="10"/>
      <c r="R1837" s="31">
        <f t="shared" si="16"/>
        <v>0.02602348786</v>
      </c>
      <c r="S1837" s="7">
        <f t="shared" si="4"/>
        <v>0.9880873345</v>
      </c>
      <c r="T1837" s="7">
        <f t="shared" si="13"/>
        <v>40.95937346</v>
      </c>
      <c r="U1837" s="13"/>
      <c r="V1837" s="13"/>
      <c r="W1837" s="13"/>
      <c r="X1837" s="13">
        <f t="shared" si="8"/>
        <v>-1</v>
      </c>
      <c r="Y1837" s="14"/>
      <c r="Z1837" s="30"/>
      <c r="AA1837" s="30"/>
    </row>
    <row r="1838" ht="12.75" customHeight="1">
      <c r="A1838" s="4">
        <v>2023.06</v>
      </c>
      <c r="B1838" s="5">
        <v>4345.372857142857</v>
      </c>
      <c r="C1838" s="6"/>
      <c r="D1838" s="6">
        <f t="shared" si="9"/>
        <v>199.1996753</v>
      </c>
      <c r="E1838" s="5"/>
      <c r="F1838" s="5">
        <f t="shared" ref="F1838:F1839" si="18">1.5*F1837-0.5*F1836</f>
        <v>304.509</v>
      </c>
      <c r="G1838" s="35">
        <f t="shared" si="10"/>
        <v>2023.458333</v>
      </c>
      <c r="H1838" s="7">
        <v>3.75</v>
      </c>
      <c r="I1838" s="6">
        <f t="shared" si="1"/>
        <v>4348.098446</v>
      </c>
      <c r="J1838" s="6"/>
      <c r="K1838" s="8">
        <f t="shared" si="11"/>
        <v>2839834.546</v>
      </c>
      <c r="L1838" s="6"/>
      <c r="M1838" s="8"/>
      <c r="N1838" s="29">
        <f t="shared" si="14"/>
        <v>30.11757351</v>
      </c>
      <c r="O1838" s="9"/>
      <c r="P1838" s="10">
        <f t="shared" si="15"/>
        <v>32.52083888</v>
      </c>
      <c r="Q1838" s="10"/>
      <c r="R1838" s="31">
        <f t="shared" si="16"/>
        <v>0.02260894478</v>
      </c>
      <c r="S1838" s="7">
        <f t="shared" si="4"/>
        <v>0.9981763504</v>
      </c>
      <c r="T1838" s="7">
        <f t="shared" si="13"/>
        <v>40.4206676</v>
      </c>
      <c r="U1838" s="13"/>
      <c r="V1838" s="13"/>
      <c r="W1838" s="13"/>
      <c r="X1838" s="13">
        <f t="shared" si="8"/>
        <v>-1</v>
      </c>
      <c r="Y1838" s="14"/>
      <c r="Z1838" s="30"/>
      <c r="AA1838" s="30"/>
    </row>
    <row r="1839" ht="12.75" customHeight="1">
      <c r="A1839" s="4">
        <v>2023.07</v>
      </c>
      <c r="B1839" s="5">
        <v>4455.59</v>
      </c>
      <c r="C1839" s="6"/>
      <c r="D1839" s="6">
        <f t="shared" si="9"/>
        <v>110.2171429</v>
      </c>
      <c r="E1839" s="5"/>
      <c r="F1839" s="5">
        <f t="shared" si="18"/>
        <v>304.7</v>
      </c>
      <c r="G1839" s="35">
        <f t="shared" si="10"/>
        <v>2023.541667</v>
      </c>
      <c r="H1839" s="7">
        <v>3.81</v>
      </c>
      <c r="I1839" s="6">
        <f t="shared" si="1"/>
        <v>4455.59</v>
      </c>
      <c r="J1839" s="6"/>
      <c r="K1839" s="8">
        <f t="shared" si="11"/>
        <v>2910039.541</v>
      </c>
      <c r="L1839" s="6"/>
      <c r="M1839" s="8"/>
      <c r="N1839" s="29">
        <f t="shared" si="14"/>
        <v>30.81525881</v>
      </c>
      <c r="O1839" s="9"/>
      <c r="P1839" s="10">
        <f t="shared" si="15"/>
        <v>33.25118411</v>
      </c>
      <c r="Q1839" s="10"/>
      <c r="R1839" s="31">
        <f t="shared" si="16"/>
        <v>0.02128113399</v>
      </c>
      <c r="S1839" s="7"/>
      <c r="T1839" s="7">
        <f t="shared" si="13"/>
        <v>40.32166313</v>
      </c>
      <c r="U1839" s="13"/>
      <c r="V1839" s="13"/>
      <c r="W1839" s="13"/>
      <c r="X1839" s="13" t="str">
        <f t="shared" si="8"/>
        <v>#DIV/0!</v>
      </c>
      <c r="Y1839" s="14"/>
      <c r="Z1839" s="30"/>
      <c r="AA1839" s="30"/>
    </row>
    <row r="1840" ht="38.25" customHeight="1">
      <c r="A1840" s="36"/>
      <c r="B1840" s="37" t="s">
        <v>49</v>
      </c>
      <c r="C1840" s="38"/>
      <c r="D1840" s="6" t="str">
        <f t="shared" si="9"/>
        <v>#VALUE!</v>
      </c>
      <c r="E1840" s="37" t="s">
        <v>50</v>
      </c>
      <c r="F1840" s="37" t="s">
        <v>51</v>
      </c>
      <c r="G1840" s="38"/>
      <c r="H1840" s="37" t="s">
        <v>52</v>
      </c>
      <c r="I1840" s="38"/>
      <c r="J1840" s="38"/>
      <c r="K1840" s="39"/>
      <c r="L1840" s="38"/>
      <c r="M1840" s="39"/>
      <c r="N1840" s="40"/>
      <c r="O1840" s="41"/>
      <c r="P1840" s="42"/>
      <c r="Q1840" s="42"/>
      <c r="R1840" s="43"/>
      <c r="S1840" s="38"/>
      <c r="T1840" s="38"/>
      <c r="U1840" s="36"/>
      <c r="V1840" s="36"/>
      <c r="W1840" s="13"/>
      <c r="X1840" s="13"/>
      <c r="Y1840" s="44"/>
      <c r="Z1840" s="45"/>
      <c r="AA1840" s="45"/>
    </row>
    <row r="1841" ht="12.75" customHeight="1">
      <c r="A1841" s="4"/>
      <c r="B1841" s="5"/>
      <c r="C1841" s="6"/>
      <c r="D1841" s="6"/>
      <c r="E1841" s="5"/>
      <c r="F1841" s="5"/>
      <c r="G1841" s="6"/>
      <c r="H1841" s="7"/>
      <c r="I1841" s="6"/>
      <c r="J1841" s="6"/>
      <c r="K1841" s="8"/>
      <c r="L1841" s="6"/>
      <c r="M1841" s="8"/>
      <c r="N1841" s="9"/>
      <c r="O1841" s="9"/>
      <c r="P1841" s="42"/>
      <c r="Q1841" s="42"/>
      <c r="R1841" s="11"/>
      <c r="S1841" s="7"/>
      <c r="T1841" s="7"/>
      <c r="U1841" s="12"/>
      <c r="V1841" s="12"/>
      <c r="W1841" s="13"/>
      <c r="X1841" s="13"/>
      <c r="Y1841" s="14"/>
    </row>
    <row r="1842" ht="12.75" customHeight="1">
      <c r="A1842" s="4"/>
      <c r="B1842" s="5"/>
      <c r="C1842" s="6"/>
      <c r="D1842" s="6"/>
      <c r="E1842" s="5"/>
      <c r="F1842" s="5"/>
      <c r="G1842" s="6"/>
      <c r="H1842" s="7"/>
      <c r="I1842" s="6"/>
      <c r="J1842" s="6"/>
      <c r="K1842" s="8"/>
      <c r="L1842" s="6"/>
      <c r="M1842" s="8"/>
      <c r="N1842" s="9"/>
      <c r="O1842" s="9"/>
      <c r="P1842" s="42"/>
      <c r="Q1842" s="42"/>
      <c r="R1842" s="46"/>
      <c r="S1842" s="7"/>
      <c r="T1842" s="7"/>
      <c r="U1842" s="47"/>
      <c r="V1842" s="47"/>
      <c r="W1842" s="13"/>
      <c r="X1842" s="13"/>
      <c r="Y1842" s="14"/>
    </row>
    <row r="1843" ht="12.75" customHeight="1">
      <c r="A1843" s="4"/>
      <c r="B1843" s="5"/>
      <c r="C1843" s="6"/>
      <c r="D1843" s="6"/>
      <c r="E1843" s="5"/>
      <c r="F1843" s="5"/>
      <c r="G1843" s="6"/>
      <c r="H1843" s="7"/>
      <c r="I1843" s="6"/>
      <c r="J1843" s="6"/>
      <c r="K1843" s="8"/>
      <c r="L1843" s="6"/>
      <c r="M1843" s="8"/>
      <c r="N1843" s="9"/>
      <c r="O1843" s="9"/>
      <c r="P1843" s="42"/>
      <c r="Q1843" s="42"/>
      <c r="R1843" s="11"/>
      <c r="S1843" s="7"/>
      <c r="T1843" s="7"/>
      <c r="U1843" s="12"/>
      <c r="V1843" s="12"/>
      <c r="W1843" s="13"/>
      <c r="X1843" s="13"/>
      <c r="Y1843" s="14"/>
    </row>
    <row r="1844" ht="12.75" customHeight="1">
      <c r="A1844" s="4"/>
      <c r="B1844" s="5"/>
      <c r="C1844" s="6"/>
      <c r="D1844" s="6"/>
      <c r="E1844" s="5"/>
      <c r="F1844" s="5"/>
      <c r="G1844" s="6"/>
      <c r="H1844" s="7"/>
      <c r="I1844" s="6"/>
      <c r="J1844" s="6"/>
      <c r="K1844" s="8"/>
      <c r="L1844" s="6"/>
      <c r="M1844" s="8"/>
      <c r="N1844" s="9"/>
      <c r="O1844" s="9"/>
      <c r="P1844" s="42"/>
      <c r="Q1844" s="42"/>
      <c r="R1844" s="11"/>
      <c r="S1844" s="7"/>
      <c r="T1844" s="7"/>
      <c r="U1844" s="12"/>
      <c r="V1844" s="12"/>
      <c r="W1844" s="13"/>
      <c r="X1844" s="13"/>
      <c r="Y1844" s="14"/>
    </row>
    <row r="1845" ht="12.75" customHeight="1">
      <c r="A1845" s="4"/>
      <c r="B1845" s="5"/>
      <c r="C1845" s="6"/>
      <c r="D1845" s="6"/>
      <c r="E1845" s="5"/>
      <c r="F1845" s="5"/>
      <c r="G1845" s="6"/>
      <c r="H1845" s="7"/>
      <c r="I1845" s="6"/>
      <c r="J1845" s="6"/>
      <c r="K1845" s="8"/>
      <c r="L1845" s="6"/>
      <c r="M1845" s="8"/>
      <c r="N1845" s="9"/>
      <c r="O1845" s="9"/>
      <c r="P1845" s="42"/>
      <c r="Q1845" s="42"/>
      <c r="R1845" s="11"/>
      <c r="S1845" s="7"/>
      <c r="T1845" s="7"/>
      <c r="U1845" s="12"/>
      <c r="V1845" s="12"/>
      <c r="W1845" s="13"/>
      <c r="X1845" s="13"/>
      <c r="Y1845" s="14"/>
    </row>
    <row r="1846" ht="12.75" customHeight="1">
      <c r="A1846" s="4"/>
      <c r="B1846" s="5"/>
      <c r="C1846" s="6"/>
      <c r="D1846" s="6"/>
      <c r="E1846" s="5"/>
      <c r="F1846" s="5"/>
      <c r="G1846" s="6"/>
      <c r="H1846" s="7"/>
      <c r="I1846" s="6"/>
      <c r="J1846" s="6"/>
      <c r="K1846" s="8"/>
      <c r="L1846" s="6"/>
      <c r="M1846" s="8"/>
      <c r="N1846" s="9"/>
      <c r="O1846" s="9"/>
      <c r="P1846" s="42"/>
      <c r="Q1846" s="42"/>
      <c r="R1846" s="11"/>
      <c r="S1846" s="7"/>
      <c r="T1846" s="7"/>
      <c r="U1846" s="12"/>
      <c r="V1846" s="12"/>
      <c r="W1846" s="13"/>
      <c r="X1846" s="13"/>
      <c r="Y1846" s="14"/>
    </row>
    <row r="1847" ht="12.75" customHeight="1">
      <c r="A1847" s="4"/>
      <c r="B1847" s="5"/>
      <c r="C1847" s="6"/>
      <c r="D1847" s="6"/>
      <c r="E1847" s="5"/>
      <c r="F1847" s="5"/>
      <c r="G1847" s="6"/>
      <c r="H1847" s="7"/>
      <c r="I1847" s="6"/>
      <c r="J1847" s="6"/>
      <c r="K1847" s="8"/>
      <c r="L1847" s="6"/>
      <c r="M1847" s="8"/>
      <c r="N1847" s="9"/>
      <c r="O1847" s="9"/>
      <c r="P1847" s="42"/>
      <c r="Q1847" s="42"/>
      <c r="R1847" s="11"/>
      <c r="S1847" s="7"/>
      <c r="T1847" s="7"/>
      <c r="U1847" s="12"/>
      <c r="V1847" s="12"/>
      <c r="W1847" s="13"/>
      <c r="X1847" s="13"/>
      <c r="Y1847" s="14"/>
    </row>
    <row r="1848" ht="12.75" customHeight="1">
      <c r="A1848" s="4"/>
      <c r="B1848" s="5"/>
      <c r="C1848" s="6"/>
      <c r="D1848" s="6"/>
      <c r="E1848" s="5"/>
      <c r="F1848" s="5"/>
      <c r="G1848" s="6"/>
      <c r="H1848" s="7"/>
      <c r="I1848" s="6"/>
      <c r="J1848" s="6"/>
      <c r="K1848" s="8"/>
      <c r="L1848" s="6"/>
      <c r="M1848" s="8"/>
      <c r="N1848" s="9"/>
      <c r="O1848" s="9"/>
      <c r="P1848" s="42"/>
      <c r="Q1848" s="42"/>
      <c r="R1848" s="11"/>
      <c r="S1848" s="7"/>
      <c r="T1848" s="7"/>
      <c r="U1848" s="12"/>
      <c r="V1848" s="12"/>
      <c r="W1848" s="13"/>
      <c r="X1848" s="13"/>
      <c r="Y1848" s="14"/>
    </row>
    <row r="1849" ht="12.75" customHeight="1">
      <c r="A1849" s="4"/>
      <c r="B1849" s="5"/>
      <c r="C1849" s="6"/>
      <c r="D1849" s="6"/>
      <c r="E1849" s="5"/>
      <c r="F1849" s="5"/>
      <c r="G1849" s="6"/>
      <c r="H1849" s="7"/>
      <c r="I1849" s="6"/>
      <c r="J1849" s="6"/>
      <c r="K1849" s="8"/>
      <c r="L1849" s="6"/>
      <c r="M1849" s="8"/>
      <c r="N1849" s="9"/>
      <c r="O1849" s="9"/>
      <c r="P1849" s="42"/>
      <c r="Q1849" s="42"/>
      <c r="R1849" s="11"/>
      <c r="S1849" s="7"/>
      <c r="T1849" s="7"/>
      <c r="U1849" s="12"/>
      <c r="V1849" s="12"/>
      <c r="W1849" s="13"/>
      <c r="X1849" s="13"/>
      <c r="Y1849" s="14"/>
    </row>
    <row r="1850" ht="12.75" customHeight="1">
      <c r="A1850" s="4"/>
      <c r="B1850" s="5"/>
      <c r="C1850" s="6"/>
      <c r="D1850" s="6"/>
      <c r="E1850" s="5"/>
      <c r="F1850" s="5"/>
      <c r="G1850" s="6"/>
      <c r="H1850" s="7"/>
      <c r="I1850" s="6"/>
      <c r="J1850" s="6"/>
      <c r="K1850" s="8"/>
      <c r="L1850" s="6"/>
      <c r="M1850" s="8"/>
      <c r="N1850" s="9"/>
      <c r="O1850" s="9"/>
      <c r="P1850" s="42"/>
      <c r="Q1850" s="42"/>
      <c r="R1850" s="11"/>
      <c r="S1850" s="7"/>
      <c r="T1850" s="7"/>
      <c r="U1850" s="12"/>
      <c r="V1850" s="12"/>
      <c r="W1850" s="13"/>
      <c r="X1850" s="13"/>
      <c r="Y1850" s="14"/>
    </row>
    <row r="1851" ht="12.75" customHeight="1">
      <c r="A1851" s="4"/>
      <c r="B1851" s="5"/>
      <c r="C1851" s="6"/>
      <c r="D1851" s="6"/>
      <c r="E1851" s="5"/>
      <c r="F1851" s="5"/>
      <c r="G1851" s="6"/>
      <c r="H1851" s="7"/>
      <c r="I1851" s="6"/>
      <c r="J1851" s="6"/>
      <c r="K1851" s="8"/>
      <c r="L1851" s="6"/>
      <c r="M1851" s="8"/>
      <c r="N1851" s="9"/>
      <c r="O1851" s="9"/>
      <c r="P1851" s="42"/>
      <c r="Q1851" s="42"/>
      <c r="R1851" s="11"/>
      <c r="S1851" s="7"/>
      <c r="T1851" s="7"/>
      <c r="U1851" s="12"/>
      <c r="V1851" s="12"/>
      <c r="W1851" s="13"/>
      <c r="X1851" s="13"/>
      <c r="Y1851" s="14"/>
    </row>
    <row r="1852" ht="12.75" customHeight="1">
      <c r="A1852" s="4"/>
      <c r="B1852" s="5"/>
      <c r="C1852" s="6"/>
      <c r="D1852" s="6"/>
      <c r="E1852" s="5"/>
      <c r="F1852" s="5"/>
      <c r="G1852" s="6"/>
      <c r="H1852" s="7"/>
      <c r="I1852" s="6"/>
      <c r="J1852" s="6"/>
      <c r="K1852" s="8"/>
      <c r="L1852" s="6"/>
      <c r="M1852" s="8"/>
      <c r="N1852" s="9"/>
      <c r="O1852" s="9"/>
      <c r="P1852" s="42"/>
      <c r="Q1852" s="42"/>
      <c r="R1852" s="11"/>
      <c r="S1852" s="7"/>
      <c r="T1852" s="7"/>
      <c r="U1852" s="12"/>
      <c r="V1852" s="12"/>
      <c r="W1852" s="13"/>
      <c r="X1852" s="13"/>
      <c r="Y1852" s="14"/>
    </row>
    <row r="1853" ht="12.75" customHeight="1">
      <c r="A1853" s="4"/>
      <c r="B1853" s="5"/>
      <c r="C1853" s="6"/>
      <c r="D1853" s="6"/>
      <c r="E1853" s="5"/>
      <c r="F1853" s="5"/>
      <c r="G1853" s="6"/>
      <c r="H1853" s="7"/>
      <c r="I1853" s="6"/>
      <c r="J1853" s="6"/>
      <c r="K1853" s="8"/>
      <c r="L1853" s="6"/>
      <c r="M1853" s="8"/>
      <c r="N1853" s="9"/>
      <c r="O1853" s="9"/>
      <c r="P1853" s="42"/>
      <c r="Q1853" s="42"/>
      <c r="R1853" s="11"/>
      <c r="S1853" s="7"/>
      <c r="T1853" s="7"/>
      <c r="U1853" s="12"/>
      <c r="V1853" s="12"/>
      <c r="W1853" s="13"/>
      <c r="X1853" s="13"/>
      <c r="Y1853" s="14"/>
    </row>
    <row r="1854" ht="12.75" customHeight="1">
      <c r="A1854" s="4"/>
      <c r="B1854" s="5"/>
      <c r="C1854" s="6"/>
      <c r="D1854" s="6"/>
      <c r="E1854" s="5"/>
      <c r="F1854" s="5"/>
      <c r="G1854" s="6"/>
      <c r="H1854" s="7"/>
      <c r="I1854" s="6"/>
      <c r="J1854" s="6"/>
      <c r="K1854" s="8"/>
      <c r="L1854" s="6"/>
      <c r="M1854" s="8"/>
      <c r="N1854" s="9"/>
      <c r="O1854" s="9"/>
      <c r="P1854" s="42"/>
      <c r="Q1854" s="42"/>
      <c r="R1854" s="11"/>
      <c r="S1854" s="7"/>
      <c r="T1854" s="7"/>
      <c r="U1854" s="12"/>
      <c r="V1854" s="12"/>
      <c r="W1854" s="13"/>
      <c r="X1854" s="13"/>
      <c r="Y1854" s="14"/>
    </row>
    <row r="1855" ht="12.75" customHeight="1">
      <c r="A1855" s="4"/>
      <c r="B1855" s="5"/>
      <c r="C1855" s="6"/>
      <c r="D1855" s="6"/>
      <c r="E1855" s="5"/>
      <c r="F1855" s="5"/>
      <c r="G1855" s="6"/>
      <c r="H1855" s="7"/>
      <c r="I1855" s="6"/>
      <c r="J1855" s="6"/>
      <c r="K1855" s="8"/>
      <c r="L1855" s="6"/>
      <c r="M1855" s="8"/>
      <c r="N1855" s="9"/>
      <c r="O1855" s="9"/>
      <c r="P1855" s="42"/>
      <c r="Q1855" s="42"/>
      <c r="R1855" s="11"/>
      <c r="S1855" s="7"/>
      <c r="T1855" s="7"/>
      <c r="U1855" s="12"/>
      <c r="V1855" s="12"/>
      <c r="W1855" s="13"/>
      <c r="X1855" s="13"/>
      <c r="Y1855" s="14"/>
    </row>
    <row r="1856" ht="12.75" customHeight="1">
      <c r="A1856" s="4"/>
      <c r="B1856" s="5"/>
      <c r="C1856" s="6"/>
      <c r="D1856" s="6"/>
      <c r="E1856" s="5"/>
      <c r="F1856" s="5"/>
      <c r="G1856" s="6"/>
      <c r="H1856" s="7"/>
      <c r="I1856" s="6"/>
      <c r="J1856" s="6"/>
      <c r="K1856" s="8"/>
      <c r="L1856" s="6"/>
      <c r="M1856" s="8"/>
      <c r="N1856" s="9"/>
      <c r="O1856" s="9"/>
      <c r="P1856" s="42"/>
      <c r="Q1856" s="42"/>
      <c r="R1856" s="11"/>
      <c r="S1856" s="7"/>
      <c r="T1856" s="7"/>
      <c r="U1856" s="12"/>
      <c r="V1856" s="12"/>
      <c r="W1856" s="13"/>
      <c r="X1856" s="13"/>
      <c r="Y1856" s="14"/>
    </row>
    <row r="1857" ht="12.75" customHeight="1">
      <c r="A1857" s="4"/>
      <c r="B1857" s="5"/>
      <c r="C1857" s="6"/>
      <c r="D1857" s="6"/>
      <c r="E1857" s="5"/>
      <c r="F1857" s="5"/>
      <c r="G1857" s="6"/>
      <c r="H1857" s="7"/>
      <c r="I1857" s="6"/>
      <c r="J1857" s="6"/>
      <c r="K1857" s="8"/>
      <c r="L1857" s="6"/>
      <c r="M1857" s="8"/>
      <c r="N1857" s="9"/>
      <c r="O1857" s="9"/>
      <c r="P1857" s="42"/>
      <c r="Q1857" s="42"/>
      <c r="R1857" s="11"/>
      <c r="S1857" s="7"/>
      <c r="T1857" s="7"/>
      <c r="U1857" s="12"/>
      <c r="V1857" s="12"/>
      <c r="W1857" s="13"/>
      <c r="X1857" s="13"/>
      <c r="Y1857" s="14"/>
    </row>
    <row r="1858" ht="12.75" customHeight="1">
      <c r="A1858" s="4"/>
      <c r="B1858" s="5"/>
      <c r="C1858" s="6"/>
      <c r="D1858" s="6"/>
      <c r="E1858" s="5"/>
      <c r="F1858" s="5"/>
      <c r="G1858" s="6"/>
      <c r="H1858" s="7"/>
      <c r="I1858" s="6"/>
      <c r="J1858" s="6"/>
      <c r="K1858" s="8"/>
      <c r="L1858" s="6"/>
      <c r="M1858" s="8"/>
      <c r="N1858" s="9"/>
      <c r="O1858" s="9"/>
      <c r="P1858" s="42"/>
      <c r="Q1858" s="42"/>
      <c r="R1858" s="11"/>
      <c r="S1858" s="7"/>
      <c r="T1858" s="7"/>
      <c r="U1858" s="12"/>
      <c r="V1858" s="12"/>
      <c r="W1858" s="13"/>
      <c r="X1858" s="13"/>
      <c r="Y1858" s="14"/>
    </row>
    <row r="1859" ht="12.75" customHeight="1">
      <c r="A1859" s="4"/>
      <c r="B1859" s="5"/>
      <c r="C1859" s="6"/>
      <c r="D1859" s="6"/>
      <c r="E1859" s="5"/>
      <c r="F1859" s="5"/>
      <c r="G1859" s="6"/>
      <c r="H1859" s="7"/>
      <c r="I1859" s="6"/>
      <c r="J1859" s="6"/>
      <c r="K1859" s="8"/>
      <c r="L1859" s="6"/>
      <c r="M1859" s="8"/>
      <c r="N1859" s="9"/>
      <c r="O1859" s="9"/>
      <c r="P1859" s="42"/>
      <c r="Q1859" s="42"/>
      <c r="R1859" s="11"/>
      <c r="S1859" s="7"/>
      <c r="T1859" s="7"/>
      <c r="U1859" s="12"/>
      <c r="V1859" s="12"/>
      <c r="W1859" s="13"/>
      <c r="X1859" s="13"/>
      <c r="Y1859" s="14"/>
    </row>
    <row r="1860" ht="12.75" customHeight="1">
      <c r="A1860" s="4"/>
      <c r="B1860" s="5"/>
      <c r="C1860" s="6"/>
      <c r="D1860" s="6"/>
      <c r="E1860" s="5"/>
      <c r="F1860" s="5"/>
      <c r="G1860" s="6"/>
      <c r="H1860" s="7"/>
      <c r="I1860" s="6"/>
      <c r="J1860" s="6"/>
      <c r="K1860" s="8"/>
      <c r="L1860" s="6"/>
      <c r="M1860" s="8"/>
      <c r="N1860" s="9"/>
      <c r="O1860" s="9"/>
      <c r="P1860" s="42"/>
      <c r="Q1860" s="42"/>
      <c r="R1860" s="11"/>
      <c r="S1860" s="7"/>
      <c r="T1860" s="7"/>
      <c r="U1860" s="12"/>
      <c r="V1860" s="12"/>
      <c r="W1860" s="13"/>
      <c r="X1860" s="13"/>
      <c r="Y1860" s="14"/>
    </row>
    <row r="1861" ht="12.75" customHeight="1">
      <c r="A1861" s="4"/>
      <c r="B1861" s="5"/>
      <c r="C1861" s="6"/>
      <c r="D1861" s="6"/>
      <c r="E1861" s="5"/>
      <c r="F1861" s="5"/>
      <c r="G1861" s="6"/>
      <c r="H1861" s="7"/>
      <c r="I1861" s="6"/>
      <c r="J1861" s="6"/>
      <c r="K1861" s="8"/>
      <c r="L1861" s="6"/>
      <c r="M1861" s="8"/>
      <c r="N1861" s="9"/>
      <c r="O1861" s="9"/>
      <c r="P1861" s="42"/>
      <c r="Q1861" s="42"/>
      <c r="R1861" s="11"/>
      <c r="S1861" s="7"/>
      <c r="T1861" s="7"/>
      <c r="U1861" s="12"/>
      <c r="V1861" s="12"/>
      <c r="W1861" s="13"/>
      <c r="X1861" s="13"/>
      <c r="Y1861" s="14"/>
    </row>
    <row r="1862" ht="12.75" customHeight="1">
      <c r="A1862" s="4"/>
      <c r="B1862" s="5"/>
      <c r="C1862" s="6"/>
      <c r="D1862" s="6"/>
      <c r="E1862" s="5"/>
      <c r="F1862" s="5"/>
      <c r="G1862" s="6"/>
      <c r="H1862" s="7"/>
      <c r="I1862" s="6"/>
      <c r="J1862" s="6"/>
      <c r="K1862" s="8"/>
      <c r="L1862" s="6"/>
      <c r="M1862" s="8"/>
      <c r="N1862" s="9"/>
      <c r="O1862" s="9"/>
      <c r="P1862" s="42"/>
      <c r="Q1862" s="42"/>
      <c r="R1862" s="11"/>
      <c r="S1862" s="7"/>
      <c r="T1862" s="7"/>
      <c r="U1862" s="12"/>
      <c r="V1862" s="12"/>
      <c r="W1862" s="13"/>
      <c r="X1862" s="13"/>
      <c r="Y1862" s="14"/>
    </row>
    <row r="1863" ht="12.75" customHeight="1">
      <c r="A1863" s="4"/>
      <c r="B1863" s="5"/>
      <c r="C1863" s="6"/>
      <c r="D1863" s="6"/>
      <c r="E1863" s="5"/>
      <c r="F1863" s="5"/>
      <c r="G1863" s="6"/>
      <c r="H1863" s="7"/>
      <c r="I1863" s="6"/>
      <c r="J1863" s="6"/>
      <c r="K1863" s="8"/>
      <c r="L1863" s="6"/>
      <c r="M1863" s="8"/>
      <c r="N1863" s="9"/>
      <c r="O1863" s="9"/>
      <c r="P1863" s="42"/>
      <c r="Q1863" s="42"/>
      <c r="R1863" s="11"/>
      <c r="S1863" s="7"/>
      <c r="T1863" s="7"/>
      <c r="U1863" s="12"/>
      <c r="V1863" s="12"/>
      <c r="W1863" s="13"/>
      <c r="X1863" s="13"/>
      <c r="Y1863" s="14"/>
    </row>
    <row r="1864" ht="12.75" customHeight="1">
      <c r="A1864" s="4"/>
      <c r="B1864" s="5"/>
      <c r="C1864" s="6"/>
      <c r="D1864" s="6"/>
      <c r="E1864" s="5"/>
      <c r="F1864" s="5"/>
      <c r="G1864" s="6"/>
      <c r="H1864" s="7"/>
      <c r="I1864" s="6"/>
      <c r="J1864" s="6"/>
      <c r="K1864" s="8"/>
      <c r="L1864" s="6"/>
      <c r="M1864" s="8"/>
      <c r="N1864" s="9"/>
      <c r="O1864" s="9"/>
      <c r="P1864" s="42"/>
      <c r="Q1864" s="42"/>
      <c r="R1864" s="11"/>
      <c r="S1864" s="7"/>
      <c r="T1864" s="7"/>
      <c r="U1864" s="12"/>
      <c r="V1864" s="12"/>
      <c r="W1864" s="13"/>
      <c r="X1864" s="13"/>
      <c r="Y1864" s="14"/>
    </row>
    <row r="1865" ht="12.75" customHeight="1">
      <c r="A1865" s="4"/>
      <c r="B1865" s="5"/>
      <c r="C1865" s="6"/>
      <c r="D1865" s="6"/>
      <c r="E1865" s="5"/>
      <c r="F1865" s="5"/>
      <c r="G1865" s="6"/>
      <c r="H1865" s="7"/>
      <c r="I1865" s="6"/>
      <c r="J1865" s="6"/>
      <c r="K1865" s="8"/>
      <c r="L1865" s="6"/>
      <c r="M1865" s="8"/>
      <c r="N1865" s="9"/>
      <c r="O1865" s="9"/>
      <c r="P1865" s="42"/>
      <c r="Q1865" s="42"/>
      <c r="R1865" s="11"/>
      <c r="S1865" s="7"/>
      <c r="T1865" s="7"/>
      <c r="U1865" s="12"/>
      <c r="V1865" s="12"/>
      <c r="W1865" s="13"/>
      <c r="X1865" s="13"/>
      <c r="Y1865" s="14"/>
    </row>
    <row r="1866" ht="12.75" customHeight="1">
      <c r="A1866" s="4"/>
      <c r="B1866" s="5"/>
      <c r="C1866" s="6"/>
      <c r="D1866" s="6"/>
      <c r="E1866" s="5"/>
      <c r="F1866" s="5"/>
      <c r="G1866" s="6"/>
      <c r="H1866" s="7"/>
      <c r="I1866" s="6"/>
      <c r="J1866" s="6"/>
      <c r="K1866" s="8"/>
      <c r="L1866" s="6"/>
      <c r="M1866" s="8"/>
      <c r="N1866" s="9"/>
      <c r="O1866" s="9"/>
      <c r="P1866" s="42"/>
      <c r="Q1866" s="42"/>
      <c r="R1866" s="11"/>
      <c r="S1866" s="7"/>
      <c r="T1866" s="7"/>
      <c r="U1866" s="12"/>
      <c r="V1866" s="12"/>
      <c r="W1866" s="13"/>
      <c r="X1866" s="13"/>
      <c r="Y1866" s="14"/>
    </row>
    <row r="1867" ht="12.75" customHeight="1">
      <c r="A1867" s="4"/>
      <c r="B1867" s="5"/>
      <c r="C1867" s="6"/>
      <c r="D1867" s="6"/>
      <c r="E1867" s="5"/>
      <c r="F1867" s="5"/>
      <c r="G1867" s="6"/>
      <c r="H1867" s="7"/>
      <c r="I1867" s="6"/>
      <c r="J1867" s="6"/>
      <c r="K1867" s="8"/>
      <c r="L1867" s="6"/>
      <c r="M1867" s="8"/>
      <c r="N1867" s="9"/>
      <c r="O1867" s="9"/>
      <c r="P1867" s="42"/>
      <c r="Q1867" s="42"/>
      <c r="R1867" s="11"/>
      <c r="S1867" s="7"/>
      <c r="T1867" s="7"/>
      <c r="U1867" s="12"/>
      <c r="V1867" s="12"/>
      <c r="W1867" s="13"/>
      <c r="X1867" s="13"/>
      <c r="Y1867" s="14"/>
    </row>
    <row r="1868" ht="12.75" customHeight="1">
      <c r="A1868" s="4"/>
      <c r="B1868" s="5"/>
      <c r="C1868" s="6"/>
      <c r="D1868" s="6"/>
      <c r="E1868" s="5"/>
      <c r="F1868" s="5"/>
      <c r="G1868" s="6"/>
      <c r="H1868" s="7"/>
      <c r="I1868" s="6"/>
      <c r="J1868" s="6"/>
      <c r="K1868" s="8"/>
      <c r="L1868" s="6"/>
      <c r="M1868" s="8"/>
      <c r="N1868" s="9"/>
      <c r="O1868" s="9"/>
      <c r="P1868" s="42"/>
      <c r="Q1868" s="42"/>
      <c r="R1868" s="11"/>
      <c r="S1868" s="7"/>
      <c r="T1868" s="7"/>
      <c r="U1868" s="12"/>
      <c r="V1868" s="12"/>
      <c r="W1868" s="13"/>
      <c r="X1868" s="13"/>
      <c r="Y1868" s="14"/>
    </row>
    <row r="1869" ht="12.75" customHeight="1">
      <c r="A1869" s="4"/>
      <c r="B1869" s="5"/>
      <c r="C1869" s="6"/>
      <c r="D1869" s="6"/>
      <c r="E1869" s="5"/>
      <c r="F1869" s="5"/>
      <c r="G1869" s="6"/>
      <c r="H1869" s="7"/>
      <c r="I1869" s="6"/>
      <c r="J1869" s="6"/>
      <c r="K1869" s="8"/>
      <c r="L1869" s="6"/>
      <c r="M1869" s="8"/>
      <c r="N1869" s="9"/>
      <c r="O1869" s="9"/>
      <c r="P1869" s="42"/>
      <c r="Q1869" s="42"/>
      <c r="R1869" s="11"/>
      <c r="S1869" s="7"/>
      <c r="T1869" s="7"/>
      <c r="U1869" s="12"/>
      <c r="V1869" s="12"/>
      <c r="W1869" s="13"/>
      <c r="X1869" s="13"/>
      <c r="Y1869" s="14"/>
    </row>
    <row r="1870" ht="12.75" customHeight="1">
      <c r="A1870" s="4"/>
      <c r="B1870" s="5"/>
      <c r="C1870" s="6"/>
      <c r="D1870" s="6"/>
      <c r="E1870" s="5"/>
      <c r="F1870" s="5"/>
      <c r="G1870" s="6"/>
      <c r="H1870" s="7"/>
      <c r="I1870" s="6"/>
      <c r="J1870" s="6"/>
      <c r="K1870" s="8"/>
      <c r="L1870" s="6"/>
      <c r="M1870" s="8"/>
      <c r="N1870" s="9"/>
      <c r="O1870" s="9"/>
      <c r="P1870" s="42"/>
      <c r="Q1870" s="42"/>
      <c r="R1870" s="11"/>
      <c r="S1870" s="7"/>
      <c r="T1870" s="7"/>
      <c r="U1870" s="12"/>
      <c r="V1870" s="12"/>
      <c r="W1870" s="13"/>
      <c r="X1870" s="13"/>
      <c r="Y1870" s="14"/>
    </row>
    <row r="1871" ht="12.75" customHeight="1">
      <c r="A1871" s="4"/>
      <c r="B1871" s="5"/>
      <c r="C1871" s="6"/>
      <c r="D1871" s="6"/>
      <c r="E1871" s="5"/>
      <c r="F1871" s="5"/>
      <c r="G1871" s="6"/>
      <c r="H1871" s="7"/>
      <c r="I1871" s="6"/>
      <c r="J1871" s="6"/>
      <c r="K1871" s="8"/>
      <c r="L1871" s="6"/>
      <c r="M1871" s="8"/>
      <c r="N1871" s="9"/>
      <c r="O1871" s="9"/>
      <c r="P1871" s="42"/>
      <c r="Q1871" s="42"/>
      <c r="R1871" s="11"/>
      <c r="S1871" s="7"/>
      <c r="T1871" s="7"/>
      <c r="U1871" s="12"/>
      <c r="V1871" s="12"/>
      <c r="W1871" s="13"/>
      <c r="X1871" s="13"/>
      <c r="Y1871" s="14"/>
    </row>
    <row r="1872" ht="12.75" customHeight="1">
      <c r="A1872" s="4"/>
      <c r="B1872" s="5"/>
      <c r="C1872" s="6"/>
      <c r="D1872" s="6"/>
      <c r="E1872" s="5"/>
      <c r="F1872" s="5"/>
      <c r="G1872" s="6"/>
      <c r="H1872" s="7"/>
      <c r="I1872" s="6"/>
      <c r="J1872" s="6"/>
      <c r="K1872" s="8"/>
      <c r="L1872" s="6"/>
      <c r="M1872" s="8"/>
      <c r="N1872" s="9"/>
      <c r="O1872" s="9"/>
      <c r="P1872" s="42"/>
      <c r="Q1872" s="42"/>
      <c r="R1872" s="11"/>
      <c r="S1872" s="7"/>
      <c r="T1872" s="7"/>
      <c r="U1872" s="12"/>
      <c r="V1872" s="12"/>
      <c r="W1872" s="13"/>
      <c r="X1872" s="13"/>
      <c r="Y1872" s="14"/>
    </row>
    <row r="1873" ht="12.75" customHeight="1">
      <c r="A1873" s="4"/>
      <c r="B1873" s="5"/>
      <c r="C1873" s="6"/>
      <c r="D1873" s="6"/>
      <c r="E1873" s="5"/>
      <c r="F1873" s="5"/>
      <c r="G1873" s="6"/>
      <c r="H1873" s="7"/>
      <c r="I1873" s="6"/>
      <c r="J1873" s="6"/>
      <c r="K1873" s="8"/>
      <c r="L1873" s="6"/>
      <c r="M1873" s="8"/>
      <c r="N1873" s="9"/>
      <c r="O1873" s="9"/>
      <c r="P1873" s="42"/>
      <c r="Q1873" s="42"/>
      <c r="R1873" s="11"/>
      <c r="S1873" s="7"/>
      <c r="T1873" s="7"/>
      <c r="U1873" s="12"/>
      <c r="V1873" s="12"/>
      <c r="W1873" s="13"/>
      <c r="X1873" s="13"/>
      <c r="Y1873" s="14"/>
    </row>
    <row r="1874" ht="12.75" customHeight="1">
      <c r="A1874" s="4"/>
      <c r="B1874" s="5"/>
      <c r="C1874" s="6"/>
      <c r="D1874" s="6"/>
      <c r="E1874" s="5"/>
      <c r="F1874" s="5"/>
      <c r="G1874" s="6"/>
      <c r="H1874" s="7"/>
      <c r="I1874" s="6"/>
      <c r="J1874" s="6"/>
      <c r="K1874" s="8"/>
      <c r="L1874" s="6"/>
      <c r="M1874" s="8"/>
      <c r="N1874" s="9"/>
      <c r="O1874" s="9"/>
      <c r="P1874" s="42"/>
      <c r="Q1874" s="42"/>
      <c r="R1874" s="11"/>
      <c r="S1874" s="7"/>
      <c r="T1874" s="7"/>
      <c r="U1874" s="12"/>
      <c r="V1874" s="12"/>
      <c r="W1874" s="13"/>
      <c r="X1874" s="13"/>
      <c r="Y1874" s="14"/>
    </row>
    <row r="1875" ht="12.75" customHeight="1">
      <c r="A1875" s="4"/>
      <c r="B1875" s="5"/>
      <c r="C1875" s="6"/>
      <c r="D1875" s="6"/>
      <c r="E1875" s="5"/>
      <c r="F1875" s="5"/>
      <c r="G1875" s="6"/>
      <c r="H1875" s="7"/>
      <c r="I1875" s="6"/>
      <c r="J1875" s="6"/>
      <c r="K1875" s="8"/>
      <c r="L1875" s="6"/>
      <c r="M1875" s="8"/>
      <c r="N1875" s="9"/>
      <c r="O1875" s="9"/>
      <c r="P1875" s="42"/>
      <c r="Q1875" s="42"/>
      <c r="R1875" s="11"/>
      <c r="S1875" s="7"/>
      <c r="T1875" s="7"/>
      <c r="U1875" s="12"/>
      <c r="V1875" s="12"/>
      <c r="W1875" s="13"/>
      <c r="X1875" s="13"/>
      <c r="Y1875" s="14"/>
    </row>
    <row r="1876" ht="12.75" customHeight="1">
      <c r="A1876" s="4"/>
      <c r="B1876" s="5"/>
      <c r="C1876" s="6"/>
      <c r="D1876" s="6"/>
      <c r="E1876" s="5"/>
      <c r="F1876" s="5"/>
      <c r="G1876" s="6"/>
      <c r="H1876" s="7"/>
      <c r="I1876" s="6"/>
      <c r="J1876" s="6"/>
      <c r="K1876" s="8"/>
      <c r="L1876" s="6"/>
      <c r="M1876" s="8"/>
      <c r="N1876" s="9"/>
      <c r="O1876" s="9"/>
      <c r="P1876" s="42"/>
      <c r="Q1876" s="42"/>
      <c r="R1876" s="11"/>
      <c r="S1876" s="7"/>
      <c r="T1876" s="7"/>
      <c r="U1876" s="12"/>
      <c r="V1876" s="12"/>
      <c r="W1876" s="13"/>
      <c r="X1876" s="13"/>
      <c r="Y1876" s="14"/>
    </row>
    <row r="1877" ht="12.75" customHeight="1">
      <c r="A1877" s="4"/>
      <c r="B1877" s="5"/>
      <c r="C1877" s="6"/>
      <c r="D1877" s="6"/>
      <c r="E1877" s="5"/>
      <c r="F1877" s="5"/>
      <c r="G1877" s="6"/>
      <c r="H1877" s="7"/>
      <c r="I1877" s="6"/>
      <c r="J1877" s="6"/>
      <c r="K1877" s="8"/>
      <c r="L1877" s="6"/>
      <c r="M1877" s="8"/>
      <c r="N1877" s="9"/>
      <c r="O1877" s="9"/>
      <c r="P1877" s="42"/>
      <c r="Q1877" s="42"/>
      <c r="R1877" s="11"/>
      <c r="S1877" s="7"/>
      <c r="T1877" s="7"/>
      <c r="U1877" s="12"/>
      <c r="V1877" s="12"/>
      <c r="W1877" s="13"/>
      <c r="X1877" s="13"/>
      <c r="Y1877" s="14"/>
    </row>
    <row r="1878" ht="12.75" customHeight="1">
      <c r="A1878" s="4"/>
      <c r="B1878" s="5"/>
      <c r="C1878" s="6"/>
      <c r="D1878" s="6"/>
      <c r="E1878" s="5"/>
      <c r="F1878" s="5"/>
      <c r="G1878" s="6"/>
      <c r="H1878" s="7"/>
      <c r="I1878" s="6"/>
      <c r="J1878" s="6"/>
      <c r="K1878" s="8"/>
      <c r="L1878" s="6"/>
      <c r="M1878" s="8"/>
      <c r="N1878" s="9"/>
      <c r="O1878" s="9"/>
      <c r="P1878" s="42"/>
      <c r="Q1878" s="42"/>
      <c r="R1878" s="11"/>
      <c r="S1878" s="7"/>
      <c r="T1878" s="7"/>
      <c r="U1878" s="12"/>
      <c r="V1878" s="12"/>
      <c r="W1878" s="13"/>
      <c r="X1878" s="13"/>
      <c r="Y1878" s="14"/>
    </row>
    <row r="1879" ht="12.75" customHeight="1">
      <c r="A1879" s="4"/>
      <c r="B1879" s="5"/>
      <c r="C1879" s="6"/>
      <c r="D1879" s="6"/>
      <c r="E1879" s="5"/>
      <c r="F1879" s="5"/>
      <c r="G1879" s="6"/>
      <c r="H1879" s="7"/>
      <c r="I1879" s="6"/>
      <c r="J1879" s="6"/>
      <c r="K1879" s="8"/>
      <c r="L1879" s="6"/>
      <c r="M1879" s="8"/>
      <c r="N1879" s="9"/>
      <c r="O1879" s="9"/>
      <c r="P1879" s="42"/>
      <c r="Q1879" s="42"/>
      <c r="R1879" s="11"/>
      <c r="S1879" s="7"/>
      <c r="T1879" s="7"/>
      <c r="U1879" s="12"/>
      <c r="V1879" s="12"/>
      <c r="W1879" s="13"/>
      <c r="X1879" s="13"/>
      <c r="Y1879" s="14"/>
    </row>
    <row r="1880" ht="12.75" customHeight="1">
      <c r="A1880" s="4"/>
      <c r="B1880" s="5"/>
      <c r="C1880" s="6"/>
      <c r="D1880" s="6"/>
      <c r="E1880" s="5"/>
      <c r="F1880" s="5"/>
      <c r="G1880" s="6"/>
      <c r="H1880" s="7"/>
      <c r="I1880" s="6"/>
      <c r="J1880" s="6"/>
      <c r="K1880" s="8"/>
      <c r="L1880" s="6"/>
      <c r="M1880" s="8"/>
      <c r="N1880" s="9"/>
      <c r="O1880" s="9"/>
      <c r="P1880" s="42"/>
      <c r="Q1880" s="42"/>
      <c r="R1880" s="11"/>
      <c r="S1880" s="7"/>
      <c r="T1880" s="7"/>
      <c r="U1880" s="12"/>
      <c r="V1880" s="12"/>
      <c r="W1880" s="13"/>
      <c r="X1880" s="13"/>
      <c r="Y1880" s="14"/>
    </row>
    <row r="1881" ht="12.75" customHeight="1">
      <c r="A1881" s="4"/>
      <c r="B1881" s="5"/>
      <c r="C1881" s="6"/>
      <c r="D1881" s="6"/>
      <c r="E1881" s="5"/>
      <c r="F1881" s="5"/>
      <c r="G1881" s="6"/>
      <c r="H1881" s="7"/>
      <c r="I1881" s="6"/>
      <c r="J1881" s="6"/>
      <c r="K1881" s="8"/>
      <c r="L1881" s="6"/>
      <c r="M1881" s="8"/>
      <c r="N1881" s="9"/>
      <c r="O1881" s="9"/>
      <c r="P1881" s="42"/>
      <c r="Q1881" s="42"/>
      <c r="R1881" s="11"/>
      <c r="S1881" s="7"/>
      <c r="T1881" s="7"/>
      <c r="U1881" s="12"/>
      <c r="V1881" s="12"/>
      <c r="W1881" s="13"/>
      <c r="X1881" s="13"/>
      <c r="Y1881" s="14"/>
    </row>
    <row r="1882" ht="12.75" customHeight="1">
      <c r="A1882" s="4"/>
      <c r="B1882" s="5"/>
      <c r="C1882" s="6"/>
      <c r="D1882" s="6"/>
      <c r="E1882" s="5"/>
      <c r="F1882" s="5"/>
      <c r="G1882" s="6"/>
      <c r="H1882" s="7"/>
      <c r="I1882" s="6"/>
      <c r="J1882" s="6"/>
      <c r="K1882" s="8"/>
      <c r="L1882" s="6"/>
      <c r="M1882" s="8"/>
      <c r="N1882" s="9"/>
      <c r="O1882" s="9"/>
      <c r="P1882" s="42"/>
      <c r="Q1882" s="42"/>
      <c r="R1882" s="11"/>
      <c r="S1882" s="7"/>
      <c r="T1882" s="7"/>
      <c r="U1882" s="12"/>
      <c r="V1882" s="12"/>
      <c r="W1882" s="13"/>
      <c r="X1882" s="13"/>
      <c r="Y1882" s="14"/>
    </row>
    <row r="1883" ht="12.75" customHeight="1">
      <c r="A1883" s="4"/>
      <c r="B1883" s="5"/>
      <c r="C1883" s="6"/>
      <c r="D1883" s="6"/>
      <c r="E1883" s="5"/>
      <c r="F1883" s="5"/>
      <c r="G1883" s="6"/>
      <c r="H1883" s="7"/>
      <c r="I1883" s="6"/>
      <c r="J1883" s="6"/>
      <c r="K1883" s="8"/>
      <c r="L1883" s="6"/>
      <c r="M1883" s="8"/>
      <c r="N1883" s="9"/>
      <c r="O1883" s="9"/>
      <c r="P1883" s="42"/>
      <c r="Q1883" s="42"/>
      <c r="R1883" s="11"/>
      <c r="S1883" s="7"/>
      <c r="T1883" s="7"/>
      <c r="U1883" s="12"/>
      <c r="V1883" s="12"/>
      <c r="W1883" s="13"/>
      <c r="X1883" s="13"/>
      <c r="Y1883" s="14"/>
    </row>
    <row r="1884" ht="12.75" customHeight="1">
      <c r="A1884" s="4"/>
      <c r="B1884" s="5"/>
      <c r="C1884" s="6"/>
      <c r="D1884" s="6"/>
      <c r="E1884" s="5"/>
      <c r="F1884" s="5"/>
      <c r="G1884" s="6"/>
      <c r="H1884" s="7"/>
      <c r="I1884" s="6"/>
      <c r="J1884" s="6"/>
      <c r="K1884" s="8"/>
      <c r="L1884" s="6"/>
      <c r="M1884" s="8"/>
      <c r="N1884" s="9"/>
      <c r="O1884" s="9"/>
      <c r="P1884" s="42"/>
      <c r="Q1884" s="42"/>
      <c r="R1884" s="11"/>
      <c r="S1884" s="7"/>
      <c r="T1884" s="7"/>
      <c r="U1884" s="12"/>
      <c r="V1884" s="12"/>
      <c r="W1884" s="13"/>
      <c r="X1884" s="13"/>
      <c r="Y1884" s="14"/>
    </row>
    <row r="1885" ht="12.75" customHeight="1">
      <c r="A1885" s="4"/>
      <c r="B1885" s="5"/>
      <c r="C1885" s="6"/>
      <c r="D1885" s="6"/>
      <c r="E1885" s="5"/>
      <c r="F1885" s="5"/>
      <c r="G1885" s="6"/>
      <c r="H1885" s="7"/>
      <c r="I1885" s="6"/>
      <c r="J1885" s="6"/>
      <c r="K1885" s="8"/>
      <c r="L1885" s="6"/>
      <c r="M1885" s="8"/>
      <c r="N1885" s="9"/>
      <c r="O1885" s="9"/>
      <c r="P1885" s="42"/>
      <c r="Q1885" s="42"/>
      <c r="R1885" s="11"/>
      <c r="S1885" s="7"/>
      <c r="T1885" s="7"/>
      <c r="U1885" s="12"/>
      <c r="V1885" s="12"/>
      <c r="W1885" s="13"/>
      <c r="X1885" s="13"/>
      <c r="Y1885" s="14"/>
    </row>
    <row r="1886" ht="12.75" customHeight="1">
      <c r="A1886" s="4"/>
      <c r="B1886" s="5"/>
      <c r="C1886" s="6"/>
      <c r="D1886" s="6"/>
      <c r="E1886" s="5"/>
      <c r="F1886" s="5"/>
      <c r="G1886" s="6"/>
      <c r="H1886" s="7"/>
      <c r="I1886" s="6"/>
      <c r="J1886" s="6"/>
      <c r="K1886" s="8"/>
      <c r="L1886" s="6"/>
      <c r="M1886" s="8"/>
      <c r="N1886" s="9"/>
      <c r="O1886" s="9"/>
      <c r="P1886" s="42"/>
      <c r="Q1886" s="42"/>
      <c r="R1886" s="11"/>
      <c r="S1886" s="7"/>
      <c r="T1886" s="7"/>
      <c r="U1886" s="12"/>
      <c r="V1886" s="12"/>
      <c r="W1886" s="13"/>
      <c r="X1886" s="13"/>
      <c r="Y1886" s="14"/>
    </row>
    <row r="1887" ht="12.75" customHeight="1">
      <c r="A1887" s="4"/>
      <c r="B1887" s="5"/>
      <c r="C1887" s="6"/>
      <c r="D1887" s="6"/>
      <c r="E1887" s="5"/>
      <c r="F1887" s="5"/>
      <c r="G1887" s="6"/>
      <c r="H1887" s="7"/>
      <c r="I1887" s="6"/>
      <c r="J1887" s="6"/>
      <c r="K1887" s="8"/>
      <c r="L1887" s="6"/>
      <c r="M1887" s="8"/>
      <c r="N1887" s="9"/>
      <c r="O1887" s="9"/>
      <c r="P1887" s="42"/>
      <c r="Q1887" s="42"/>
      <c r="R1887" s="11"/>
      <c r="S1887" s="7"/>
      <c r="T1887" s="7"/>
      <c r="U1887" s="12"/>
      <c r="V1887" s="12"/>
      <c r="W1887" s="13"/>
      <c r="X1887" s="13"/>
      <c r="Y1887" s="14"/>
    </row>
    <row r="1888" ht="12.75" customHeight="1">
      <c r="A1888" s="4"/>
      <c r="B1888" s="5"/>
      <c r="C1888" s="6"/>
      <c r="D1888" s="6"/>
      <c r="E1888" s="5"/>
      <c r="F1888" s="5"/>
      <c r="G1888" s="6"/>
      <c r="H1888" s="7"/>
      <c r="I1888" s="6"/>
      <c r="J1888" s="6"/>
      <c r="K1888" s="8"/>
      <c r="L1888" s="6"/>
      <c r="M1888" s="8"/>
      <c r="N1888" s="9"/>
      <c r="O1888" s="9"/>
      <c r="P1888" s="42"/>
      <c r="Q1888" s="42"/>
      <c r="R1888" s="11"/>
      <c r="S1888" s="7"/>
      <c r="T1888" s="7"/>
      <c r="U1888" s="12"/>
      <c r="V1888" s="12"/>
      <c r="W1888" s="13"/>
      <c r="X1888" s="13"/>
      <c r="Y1888" s="14"/>
    </row>
    <row r="1889" ht="12.75" customHeight="1">
      <c r="A1889" s="4"/>
      <c r="B1889" s="5"/>
      <c r="C1889" s="6"/>
      <c r="D1889" s="6"/>
      <c r="E1889" s="5"/>
      <c r="F1889" s="5"/>
      <c r="G1889" s="6"/>
      <c r="H1889" s="7"/>
      <c r="I1889" s="6"/>
      <c r="J1889" s="6"/>
      <c r="K1889" s="8"/>
      <c r="L1889" s="6"/>
      <c r="M1889" s="8"/>
      <c r="N1889" s="9"/>
      <c r="O1889" s="9"/>
      <c r="P1889" s="42"/>
      <c r="Q1889" s="42"/>
      <c r="R1889" s="11"/>
      <c r="S1889" s="7"/>
      <c r="T1889" s="7"/>
      <c r="U1889" s="12"/>
      <c r="V1889" s="12"/>
      <c r="W1889" s="13"/>
      <c r="X1889" s="13"/>
      <c r="Y1889" s="14"/>
    </row>
    <row r="1890" ht="12.75" customHeight="1">
      <c r="A1890" s="4"/>
      <c r="B1890" s="5"/>
      <c r="C1890" s="6"/>
      <c r="D1890" s="6"/>
      <c r="E1890" s="5"/>
      <c r="F1890" s="5"/>
      <c r="G1890" s="6"/>
      <c r="H1890" s="7"/>
      <c r="I1890" s="6"/>
      <c r="J1890" s="6"/>
      <c r="K1890" s="8"/>
      <c r="L1890" s="6"/>
      <c r="M1890" s="8"/>
      <c r="N1890" s="9"/>
      <c r="O1890" s="9"/>
      <c r="P1890" s="42"/>
      <c r="Q1890" s="42"/>
      <c r="R1890" s="11"/>
      <c r="S1890" s="7"/>
      <c r="T1890" s="7"/>
      <c r="U1890" s="12"/>
      <c r="V1890" s="12"/>
      <c r="W1890" s="13"/>
      <c r="X1890" s="13"/>
      <c r="Y1890" s="14"/>
    </row>
    <row r="1891" ht="12.75" customHeight="1">
      <c r="A1891" s="4"/>
      <c r="B1891" s="5"/>
      <c r="C1891" s="6"/>
      <c r="D1891" s="6"/>
      <c r="E1891" s="5"/>
      <c r="F1891" s="5"/>
      <c r="G1891" s="6"/>
      <c r="H1891" s="7"/>
      <c r="I1891" s="6"/>
      <c r="J1891" s="6"/>
      <c r="K1891" s="8"/>
      <c r="L1891" s="6"/>
      <c r="M1891" s="8"/>
      <c r="N1891" s="9"/>
      <c r="O1891" s="9"/>
      <c r="P1891" s="42"/>
      <c r="Q1891" s="42"/>
      <c r="R1891" s="11"/>
      <c r="S1891" s="7"/>
      <c r="T1891" s="7"/>
      <c r="U1891" s="12"/>
      <c r="V1891" s="12"/>
      <c r="W1891" s="13"/>
      <c r="X1891" s="13"/>
      <c r="Y1891" s="14"/>
    </row>
    <row r="1892" ht="12.75" customHeight="1">
      <c r="A1892" s="4"/>
      <c r="B1892" s="5"/>
      <c r="C1892" s="6"/>
      <c r="D1892" s="6"/>
      <c r="E1892" s="5"/>
      <c r="F1892" s="5"/>
      <c r="G1892" s="6"/>
      <c r="H1892" s="7"/>
      <c r="I1892" s="6"/>
      <c r="J1892" s="6"/>
      <c r="K1892" s="8"/>
      <c r="L1892" s="6"/>
      <c r="M1892" s="8"/>
      <c r="N1892" s="9"/>
      <c r="O1892" s="9"/>
      <c r="P1892" s="42"/>
      <c r="Q1892" s="42"/>
      <c r="R1892" s="11"/>
      <c r="S1892" s="7"/>
      <c r="T1892" s="7"/>
      <c r="U1892" s="12"/>
      <c r="V1892" s="12"/>
      <c r="W1892" s="13"/>
      <c r="X1892" s="13"/>
      <c r="Y1892" s="14"/>
    </row>
    <row r="1893" ht="12.75" customHeight="1">
      <c r="A1893" s="4"/>
      <c r="B1893" s="5"/>
      <c r="C1893" s="6"/>
      <c r="D1893" s="6"/>
      <c r="E1893" s="5"/>
      <c r="F1893" s="5"/>
      <c r="G1893" s="6"/>
      <c r="H1893" s="7"/>
      <c r="I1893" s="6"/>
      <c r="J1893" s="6"/>
      <c r="K1893" s="8"/>
      <c r="L1893" s="6"/>
      <c r="M1893" s="8"/>
      <c r="N1893" s="9"/>
      <c r="O1893" s="9"/>
      <c r="P1893" s="42"/>
      <c r="Q1893" s="42"/>
      <c r="R1893" s="11"/>
      <c r="S1893" s="7"/>
      <c r="T1893" s="7"/>
      <c r="U1893" s="12"/>
      <c r="V1893" s="12"/>
      <c r="W1893" s="13"/>
      <c r="X1893" s="13"/>
      <c r="Y1893" s="14"/>
    </row>
    <row r="1894" ht="12.75" customHeight="1">
      <c r="A1894" s="4"/>
      <c r="B1894" s="5"/>
      <c r="C1894" s="6"/>
      <c r="D1894" s="6"/>
      <c r="E1894" s="5"/>
      <c r="F1894" s="5"/>
      <c r="G1894" s="6"/>
      <c r="H1894" s="7"/>
      <c r="I1894" s="6"/>
      <c r="J1894" s="6"/>
      <c r="K1894" s="8"/>
      <c r="L1894" s="6"/>
      <c r="M1894" s="8"/>
      <c r="N1894" s="9"/>
      <c r="O1894" s="9"/>
      <c r="P1894" s="42"/>
      <c r="Q1894" s="42"/>
      <c r="R1894" s="11"/>
      <c r="S1894" s="7"/>
      <c r="T1894" s="7"/>
      <c r="U1894" s="12"/>
      <c r="V1894" s="12"/>
      <c r="W1894" s="13"/>
      <c r="X1894" s="13"/>
      <c r="Y1894" s="14"/>
    </row>
    <row r="1895" ht="12.75" customHeight="1">
      <c r="A1895" s="4"/>
      <c r="B1895" s="5"/>
      <c r="C1895" s="6"/>
      <c r="D1895" s="6"/>
      <c r="E1895" s="5"/>
      <c r="F1895" s="5"/>
      <c r="G1895" s="6"/>
      <c r="H1895" s="7"/>
      <c r="I1895" s="6"/>
      <c r="J1895" s="6"/>
      <c r="K1895" s="8"/>
      <c r="L1895" s="6"/>
      <c r="M1895" s="8"/>
      <c r="N1895" s="9"/>
      <c r="O1895" s="9"/>
      <c r="P1895" s="42"/>
      <c r="Q1895" s="42"/>
      <c r="R1895" s="11"/>
      <c r="S1895" s="7"/>
      <c r="T1895" s="7"/>
      <c r="U1895" s="12"/>
      <c r="V1895" s="12"/>
      <c r="W1895" s="13"/>
      <c r="X1895" s="13"/>
      <c r="Y1895" s="14"/>
    </row>
    <row r="1896" ht="12.75" customHeight="1">
      <c r="A1896" s="4"/>
      <c r="B1896" s="5"/>
      <c r="C1896" s="6"/>
      <c r="D1896" s="6"/>
      <c r="E1896" s="5"/>
      <c r="F1896" s="5"/>
      <c r="G1896" s="6"/>
      <c r="H1896" s="7"/>
      <c r="I1896" s="6"/>
      <c r="J1896" s="6"/>
      <c r="K1896" s="8"/>
      <c r="L1896" s="6"/>
      <c r="M1896" s="8"/>
      <c r="N1896" s="9"/>
      <c r="O1896" s="9"/>
      <c r="P1896" s="42"/>
      <c r="Q1896" s="42"/>
      <c r="R1896" s="11"/>
      <c r="S1896" s="7"/>
      <c r="T1896" s="7"/>
      <c r="U1896" s="12"/>
      <c r="V1896" s="12"/>
      <c r="W1896" s="13"/>
      <c r="X1896" s="13"/>
      <c r="Y1896" s="14"/>
    </row>
    <row r="1897" ht="12.75" customHeight="1">
      <c r="A1897" s="4"/>
      <c r="B1897" s="5"/>
      <c r="C1897" s="6"/>
      <c r="D1897" s="6"/>
      <c r="E1897" s="5"/>
      <c r="F1897" s="5"/>
      <c r="G1897" s="6"/>
      <c r="H1897" s="7"/>
      <c r="I1897" s="6"/>
      <c r="J1897" s="6"/>
      <c r="K1897" s="8"/>
      <c r="L1897" s="6"/>
      <c r="M1897" s="8"/>
      <c r="N1897" s="9"/>
      <c r="O1897" s="9"/>
      <c r="P1897" s="42"/>
      <c r="Q1897" s="42"/>
      <c r="R1897" s="11"/>
      <c r="S1897" s="7"/>
      <c r="T1897" s="7"/>
      <c r="U1897" s="12"/>
      <c r="V1897" s="12"/>
      <c r="W1897" s="13"/>
      <c r="X1897" s="13"/>
      <c r="Y1897" s="14"/>
    </row>
    <row r="1898" ht="12.75" customHeight="1">
      <c r="A1898" s="4"/>
      <c r="B1898" s="5"/>
      <c r="C1898" s="6"/>
      <c r="D1898" s="6"/>
      <c r="E1898" s="5"/>
      <c r="F1898" s="5"/>
      <c r="G1898" s="6"/>
      <c r="H1898" s="7"/>
      <c r="I1898" s="6"/>
      <c r="J1898" s="6"/>
      <c r="K1898" s="8"/>
      <c r="L1898" s="6"/>
      <c r="M1898" s="8"/>
      <c r="N1898" s="9"/>
      <c r="O1898" s="9"/>
      <c r="P1898" s="42"/>
      <c r="Q1898" s="42"/>
      <c r="R1898" s="11"/>
      <c r="S1898" s="7"/>
      <c r="T1898" s="7"/>
      <c r="U1898" s="12"/>
      <c r="V1898" s="12"/>
      <c r="W1898" s="13"/>
      <c r="X1898" s="13"/>
      <c r="Y1898" s="14"/>
    </row>
    <row r="1899" ht="12.75" customHeight="1">
      <c r="A1899" s="4"/>
      <c r="B1899" s="5"/>
      <c r="C1899" s="6"/>
      <c r="D1899" s="6"/>
      <c r="E1899" s="5"/>
      <c r="F1899" s="5"/>
      <c r="G1899" s="6"/>
      <c r="H1899" s="7"/>
      <c r="I1899" s="6"/>
      <c r="J1899" s="6"/>
      <c r="K1899" s="8"/>
      <c r="L1899" s="6"/>
      <c r="M1899" s="8"/>
      <c r="N1899" s="9"/>
      <c r="O1899" s="9"/>
      <c r="P1899" s="42"/>
      <c r="Q1899" s="42"/>
      <c r="R1899" s="11"/>
      <c r="S1899" s="7"/>
      <c r="T1899" s="7"/>
      <c r="U1899" s="12"/>
      <c r="V1899" s="12"/>
      <c r="W1899" s="13"/>
      <c r="X1899" s="13"/>
      <c r="Y1899" s="14"/>
    </row>
    <row r="1900" ht="12.75" customHeight="1">
      <c r="A1900" s="4"/>
      <c r="B1900" s="5"/>
      <c r="C1900" s="6"/>
      <c r="D1900" s="6"/>
      <c r="E1900" s="5"/>
      <c r="F1900" s="5"/>
      <c r="G1900" s="6"/>
      <c r="H1900" s="7"/>
      <c r="I1900" s="6"/>
      <c r="J1900" s="6"/>
      <c r="K1900" s="8"/>
      <c r="L1900" s="6"/>
      <c r="M1900" s="8"/>
      <c r="N1900" s="9"/>
      <c r="O1900" s="9"/>
      <c r="P1900" s="42"/>
      <c r="Q1900" s="42"/>
      <c r="R1900" s="11"/>
      <c r="S1900" s="7"/>
      <c r="T1900" s="7"/>
      <c r="U1900" s="12"/>
      <c r="V1900" s="12"/>
      <c r="W1900" s="13"/>
      <c r="X1900" s="13"/>
      <c r="Y1900" s="14"/>
    </row>
    <row r="1901" ht="12.75" customHeight="1">
      <c r="A1901" s="4"/>
      <c r="B1901" s="5"/>
      <c r="C1901" s="6"/>
      <c r="D1901" s="6"/>
      <c r="E1901" s="5"/>
      <c r="F1901" s="5"/>
      <c r="G1901" s="6"/>
      <c r="H1901" s="7"/>
      <c r="I1901" s="6"/>
      <c r="J1901" s="6"/>
      <c r="K1901" s="8"/>
      <c r="L1901" s="6"/>
      <c r="M1901" s="8"/>
      <c r="N1901" s="9"/>
      <c r="O1901" s="9"/>
      <c r="P1901" s="42"/>
      <c r="Q1901" s="42"/>
      <c r="R1901" s="11"/>
      <c r="S1901" s="7"/>
      <c r="T1901" s="7"/>
      <c r="U1901" s="12"/>
      <c r="V1901" s="12"/>
      <c r="W1901" s="13"/>
      <c r="X1901" s="13"/>
      <c r="Y1901" s="14"/>
    </row>
    <row r="1902" ht="12.75" customHeight="1">
      <c r="A1902" s="4"/>
      <c r="B1902" s="5"/>
      <c r="C1902" s="6"/>
      <c r="D1902" s="6"/>
      <c r="E1902" s="5"/>
      <c r="F1902" s="5"/>
      <c r="G1902" s="6"/>
      <c r="H1902" s="7"/>
      <c r="I1902" s="6"/>
      <c r="J1902" s="6"/>
      <c r="K1902" s="8"/>
      <c r="L1902" s="6"/>
      <c r="M1902" s="8"/>
      <c r="N1902" s="9"/>
      <c r="O1902" s="9"/>
      <c r="P1902" s="42"/>
      <c r="Q1902" s="42"/>
      <c r="R1902" s="11"/>
      <c r="S1902" s="7"/>
      <c r="T1902" s="7"/>
      <c r="U1902" s="12"/>
      <c r="V1902" s="12"/>
      <c r="W1902" s="13"/>
      <c r="X1902" s="13"/>
      <c r="Y1902" s="14"/>
    </row>
    <row r="1903" ht="12.75" customHeight="1">
      <c r="A1903" s="4"/>
      <c r="B1903" s="5"/>
      <c r="C1903" s="6"/>
      <c r="D1903" s="6"/>
      <c r="E1903" s="5"/>
      <c r="F1903" s="5"/>
      <c r="G1903" s="6"/>
      <c r="H1903" s="7"/>
      <c r="I1903" s="6"/>
      <c r="J1903" s="6"/>
      <c r="K1903" s="8"/>
      <c r="L1903" s="6"/>
      <c r="M1903" s="8"/>
      <c r="N1903" s="9"/>
      <c r="O1903" s="9"/>
      <c r="P1903" s="42"/>
      <c r="Q1903" s="42"/>
      <c r="R1903" s="11"/>
      <c r="S1903" s="7"/>
      <c r="T1903" s="7"/>
      <c r="U1903" s="12"/>
      <c r="V1903" s="12"/>
      <c r="W1903" s="13"/>
      <c r="X1903" s="13"/>
      <c r="Y1903" s="14"/>
    </row>
    <row r="1904" ht="12.75" customHeight="1">
      <c r="A1904" s="4"/>
      <c r="B1904" s="5"/>
      <c r="C1904" s="6"/>
      <c r="D1904" s="6"/>
      <c r="E1904" s="5"/>
      <c r="F1904" s="5"/>
      <c r="G1904" s="6"/>
      <c r="H1904" s="7"/>
      <c r="I1904" s="6"/>
      <c r="J1904" s="6"/>
      <c r="K1904" s="8"/>
      <c r="L1904" s="6"/>
      <c r="M1904" s="8"/>
      <c r="N1904" s="9"/>
      <c r="O1904" s="9"/>
      <c r="P1904" s="42"/>
      <c r="Q1904" s="42"/>
      <c r="R1904" s="11"/>
      <c r="S1904" s="7"/>
      <c r="T1904" s="7"/>
      <c r="U1904" s="12"/>
      <c r="V1904" s="12"/>
      <c r="W1904" s="13"/>
      <c r="X1904" s="13"/>
      <c r="Y1904" s="14"/>
    </row>
    <row r="1905" ht="12.75" customHeight="1">
      <c r="A1905" s="4"/>
      <c r="B1905" s="5"/>
      <c r="C1905" s="6"/>
      <c r="D1905" s="6"/>
      <c r="E1905" s="5"/>
      <c r="F1905" s="5"/>
      <c r="G1905" s="6"/>
      <c r="H1905" s="7"/>
      <c r="I1905" s="6"/>
      <c r="J1905" s="6"/>
      <c r="K1905" s="8"/>
      <c r="L1905" s="6"/>
      <c r="M1905" s="8"/>
      <c r="N1905" s="9"/>
      <c r="O1905" s="9"/>
      <c r="P1905" s="42"/>
      <c r="Q1905" s="42"/>
      <c r="R1905" s="11"/>
      <c r="S1905" s="7"/>
      <c r="T1905" s="7"/>
      <c r="U1905" s="12"/>
      <c r="V1905" s="12"/>
      <c r="W1905" s="13"/>
      <c r="X1905" s="13"/>
      <c r="Y1905" s="14"/>
    </row>
    <row r="1906" ht="12.75" customHeight="1">
      <c r="A1906" s="4"/>
      <c r="B1906" s="5"/>
      <c r="C1906" s="6"/>
      <c r="D1906" s="6"/>
      <c r="E1906" s="5"/>
      <c r="F1906" s="5"/>
      <c r="G1906" s="6"/>
      <c r="H1906" s="7"/>
      <c r="I1906" s="6"/>
      <c r="J1906" s="6"/>
      <c r="K1906" s="8"/>
      <c r="L1906" s="6"/>
      <c r="M1906" s="8"/>
      <c r="N1906" s="9"/>
      <c r="O1906" s="9"/>
      <c r="P1906" s="42"/>
      <c r="Q1906" s="42"/>
      <c r="R1906" s="11"/>
      <c r="S1906" s="7"/>
      <c r="T1906" s="7"/>
      <c r="U1906" s="12"/>
      <c r="V1906" s="12"/>
      <c r="W1906" s="13"/>
      <c r="X1906" s="13"/>
      <c r="Y1906" s="14"/>
    </row>
    <row r="1907" ht="12.75" customHeight="1">
      <c r="A1907" s="4"/>
      <c r="B1907" s="5"/>
      <c r="C1907" s="6"/>
      <c r="D1907" s="6"/>
      <c r="E1907" s="5"/>
      <c r="F1907" s="5"/>
      <c r="G1907" s="6"/>
      <c r="H1907" s="7"/>
      <c r="I1907" s="6"/>
      <c r="J1907" s="6"/>
      <c r="K1907" s="8"/>
      <c r="L1907" s="6"/>
      <c r="M1907" s="8"/>
      <c r="N1907" s="9"/>
      <c r="O1907" s="9"/>
      <c r="P1907" s="42"/>
      <c r="Q1907" s="42"/>
      <c r="R1907" s="11"/>
      <c r="S1907" s="7"/>
      <c r="T1907" s="7"/>
      <c r="U1907" s="12"/>
      <c r="V1907" s="12"/>
      <c r="W1907" s="13"/>
      <c r="X1907" s="13"/>
      <c r="Y1907" s="14"/>
    </row>
    <row r="1908" ht="12.75" customHeight="1">
      <c r="A1908" s="4"/>
      <c r="B1908" s="5"/>
      <c r="C1908" s="6"/>
      <c r="D1908" s="6"/>
      <c r="E1908" s="5"/>
      <c r="F1908" s="5"/>
      <c r="G1908" s="6"/>
      <c r="H1908" s="7"/>
      <c r="I1908" s="6"/>
      <c r="J1908" s="6"/>
      <c r="K1908" s="8"/>
      <c r="L1908" s="6"/>
      <c r="M1908" s="8"/>
      <c r="N1908" s="9"/>
      <c r="O1908" s="9"/>
      <c r="P1908" s="42"/>
      <c r="Q1908" s="42"/>
      <c r="R1908" s="11"/>
      <c r="S1908" s="7"/>
      <c r="T1908" s="7"/>
      <c r="U1908" s="12"/>
      <c r="V1908" s="12"/>
      <c r="W1908" s="13"/>
      <c r="X1908" s="13"/>
      <c r="Y1908" s="14"/>
    </row>
    <row r="1909" ht="12.75" customHeight="1">
      <c r="A1909" s="4"/>
      <c r="B1909" s="5"/>
      <c r="C1909" s="6"/>
      <c r="D1909" s="6"/>
      <c r="E1909" s="5"/>
      <c r="F1909" s="5"/>
      <c r="G1909" s="6"/>
      <c r="H1909" s="7"/>
      <c r="I1909" s="6"/>
      <c r="J1909" s="6"/>
      <c r="K1909" s="8"/>
      <c r="L1909" s="6"/>
      <c r="M1909" s="8"/>
      <c r="N1909" s="9"/>
      <c r="O1909" s="9"/>
      <c r="P1909" s="42"/>
      <c r="Q1909" s="42"/>
      <c r="R1909" s="11"/>
      <c r="S1909" s="7"/>
      <c r="T1909" s="7"/>
      <c r="U1909" s="12"/>
      <c r="V1909" s="12"/>
      <c r="W1909" s="13"/>
      <c r="X1909" s="13"/>
      <c r="Y1909" s="14"/>
    </row>
    <row r="1910" ht="12.75" customHeight="1">
      <c r="A1910" s="4"/>
      <c r="B1910" s="5"/>
      <c r="C1910" s="6"/>
      <c r="D1910" s="6"/>
      <c r="E1910" s="5"/>
      <c r="F1910" s="5"/>
      <c r="G1910" s="6"/>
      <c r="H1910" s="7"/>
      <c r="I1910" s="6"/>
      <c r="J1910" s="6"/>
      <c r="K1910" s="8"/>
      <c r="L1910" s="6"/>
      <c r="M1910" s="8"/>
      <c r="N1910" s="9"/>
      <c r="O1910" s="9"/>
      <c r="P1910" s="42"/>
      <c r="Q1910" s="42"/>
      <c r="R1910" s="11"/>
      <c r="S1910" s="7"/>
      <c r="T1910" s="7"/>
      <c r="U1910" s="12"/>
      <c r="V1910" s="12"/>
      <c r="W1910" s="13"/>
      <c r="X1910" s="13"/>
      <c r="Y1910" s="14"/>
    </row>
    <row r="1911" ht="12.75" customHeight="1">
      <c r="A1911" s="4"/>
      <c r="B1911" s="5"/>
      <c r="C1911" s="6"/>
      <c r="D1911" s="6"/>
      <c r="E1911" s="5"/>
      <c r="F1911" s="5"/>
      <c r="G1911" s="6"/>
      <c r="H1911" s="7"/>
      <c r="I1911" s="6"/>
      <c r="J1911" s="6"/>
      <c r="K1911" s="8"/>
      <c r="L1911" s="6"/>
      <c r="M1911" s="8"/>
      <c r="N1911" s="9"/>
      <c r="O1911" s="9"/>
      <c r="P1911" s="42"/>
      <c r="Q1911" s="42"/>
      <c r="R1911" s="11"/>
      <c r="S1911" s="7"/>
      <c r="T1911" s="7"/>
      <c r="U1911" s="12"/>
      <c r="V1911" s="12"/>
      <c r="W1911" s="13"/>
      <c r="X1911" s="13"/>
      <c r="Y1911" s="14"/>
    </row>
    <row r="1912" ht="12.75" customHeight="1">
      <c r="A1912" s="4"/>
      <c r="B1912" s="5"/>
      <c r="C1912" s="6"/>
      <c r="D1912" s="6"/>
      <c r="E1912" s="5"/>
      <c r="F1912" s="5"/>
      <c r="G1912" s="6"/>
      <c r="H1912" s="7"/>
      <c r="I1912" s="6"/>
      <c r="J1912" s="6"/>
      <c r="K1912" s="8"/>
      <c r="L1912" s="6"/>
      <c r="M1912" s="8"/>
      <c r="N1912" s="9"/>
      <c r="O1912" s="9"/>
      <c r="P1912" s="42"/>
      <c r="Q1912" s="42"/>
      <c r="R1912" s="11"/>
      <c r="S1912" s="7"/>
      <c r="T1912" s="7"/>
      <c r="U1912" s="12"/>
      <c r="V1912" s="12"/>
      <c r="W1912" s="13"/>
      <c r="X1912" s="13"/>
      <c r="Y1912" s="14"/>
    </row>
    <row r="1913" ht="12.75" customHeight="1">
      <c r="A1913" s="4"/>
      <c r="B1913" s="5"/>
      <c r="C1913" s="6"/>
      <c r="D1913" s="6"/>
      <c r="E1913" s="5"/>
      <c r="F1913" s="5"/>
      <c r="G1913" s="6"/>
      <c r="H1913" s="7"/>
      <c r="I1913" s="6"/>
      <c r="J1913" s="6"/>
      <c r="K1913" s="8"/>
      <c r="L1913" s="6"/>
      <c r="M1913" s="8"/>
      <c r="N1913" s="9"/>
      <c r="O1913" s="9"/>
      <c r="P1913" s="42"/>
      <c r="Q1913" s="42"/>
      <c r="R1913" s="11"/>
      <c r="S1913" s="7"/>
      <c r="T1913" s="7"/>
      <c r="U1913" s="12"/>
      <c r="V1913" s="12"/>
      <c r="W1913" s="13"/>
      <c r="X1913" s="13"/>
      <c r="Y1913" s="14"/>
    </row>
    <row r="1914" ht="12.75" customHeight="1">
      <c r="A1914" s="4"/>
      <c r="B1914" s="5"/>
      <c r="C1914" s="6"/>
      <c r="D1914" s="6"/>
      <c r="E1914" s="5"/>
      <c r="F1914" s="5"/>
      <c r="G1914" s="6"/>
      <c r="H1914" s="7"/>
      <c r="I1914" s="6"/>
      <c r="J1914" s="6"/>
      <c r="K1914" s="8"/>
      <c r="L1914" s="6"/>
      <c r="M1914" s="8"/>
      <c r="N1914" s="9"/>
      <c r="O1914" s="9"/>
      <c r="P1914" s="42"/>
      <c r="Q1914" s="42"/>
      <c r="R1914" s="11"/>
      <c r="S1914" s="7"/>
      <c r="T1914" s="7"/>
      <c r="U1914" s="12"/>
      <c r="V1914" s="12"/>
      <c r="W1914" s="13"/>
      <c r="X1914" s="13"/>
      <c r="Y1914" s="14"/>
    </row>
    <row r="1915" ht="12.75" customHeight="1">
      <c r="A1915" s="4"/>
      <c r="B1915" s="5"/>
      <c r="C1915" s="6"/>
      <c r="D1915" s="6"/>
      <c r="E1915" s="5"/>
      <c r="F1915" s="5"/>
      <c r="G1915" s="6"/>
      <c r="H1915" s="7"/>
      <c r="I1915" s="6"/>
      <c r="J1915" s="6"/>
      <c r="K1915" s="8"/>
      <c r="L1915" s="6"/>
      <c r="M1915" s="8"/>
      <c r="N1915" s="9"/>
      <c r="O1915" s="9"/>
      <c r="P1915" s="42"/>
      <c r="Q1915" s="42"/>
      <c r="R1915" s="11"/>
      <c r="S1915" s="7"/>
      <c r="T1915" s="7"/>
      <c r="U1915" s="12"/>
      <c r="V1915" s="12"/>
      <c r="W1915" s="13"/>
      <c r="X1915" s="13"/>
      <c r="Y1915" s="14"/>
    </row>
    <row r="1916" ht="12.75" customHeight="1">
      <c r="A1916" s="4"/>
      <c r="B1916" s="5"/>
      <c r="C1916" s="6"/>
      <c r="D1916" s="6"/>
      <c r="E1916" s="5"/>
      <c r="F1916" s="5"/>
      <c r="G1916" s="6"/>
      <c r="H1916" s="7"/>
      <c r="I1916" s="6"/>
      <c r="J1916" s="6"/>
      <c r="K1916" s="8"/>
      <c r="L1916" s="6"/>
      <c r="M1916" s="8"/>
      <c r="N1916" s="9"/>
      <c r="O1916" s="9"/>
      <c r="P1916" s="42"/>
      <c r="Q1916" s="42"/>
      <c r="R1916" s="11"/>
      <c r="S1916" s="7"/>
      <c r="T1916" s="7"/>
      <c r="U1916" s="12"/>
      <c r="V1916" s="12"/>
      <c r="W1916" s="13"/>
      <c r="X1916" s="13"/>
      <c r="Y1916" s="14"/>
    </row>
    <row r="1917" ht="12.75" customHeight="1">
      <c r="A1917" s="4"/>
      <c r="B1917" s="5"/>
      <c r="C1917" s="6"/>
      <c r="D1917" s="6"/>
      <c r="E1917" s="5"/>
      <c r="F1917" s="5"/>
      <c r="G1917" s="6"/>
      <c r="H1917" s="7"/>
      <c r="I1917" s="6"/>
      <c r="J1917" s="6"/>
      <c r="K1917" s="8"/>
      <c r="L1917" s="6"/>
      <c r="M1917" s="8"/>
      <c r="N1917" s="9"/>
      <c r="O1917" s="9"/>
      <c r="P1917" s="42"/>
      <c r="Q1917" s="42"/>
      <c r="R1917" s="11"/>
      <c r="S1917" s="7"/>
      <c r="T1917" s="7"/>
      <c r="U1917" s="12"/>
      <c r="V1917" s="12"/>
      <c r="W1917" s="13"/>
      <c r="X1917" s="13"/>
      <c r="Y1917" s="14"/>
    </row>
    <row r="1918" ht="12.75" customHeight="1">
      <c r="A1918" s="4"/>
      <c r="B1918" s="5"/>
      <c r="C1918" s="6"/>
      <c r="D1918" s="6"/>
      <c r="E1918" s="5"/>
      <c r="F1918" s="5"/>
      <c r="G1918" s="6"/>
      <c r="H1918" s="7"/>
      <c r="I1918" s="6"/>
      <c r="J1918" s="6"/>
      <c r="K1918" s="8"/>
      <c r="L1918" s="6"/>
      <c r="M1918" s="8"/>
      <c r="N1918" s="9"/>
      <c r="O1918" s="9"/>
      <c r="P1918" s="42"/>
      <c r="Q1918" s="42"/>
      <c r="R1918" s="11"/>
      <c r="S1918" s="7"/>
      <c r="T1918" s="7"/>
      <c r="U1918" s="12"/>
      <c r="V1918" s="12"/>
      <c r="W1918" s="13"/>
      <c r="X1918" s="13"/>
      <c r="Y1918" s="14"/>
    </row>
    <row r="1919" ht="12.75" customHeight="1">
      <c r="A1919" s="4"/>
      <c r="B1919" s="5"/>
      <c r="C1919" s="6"/>
      <c r="D1919" s="6"/>
      <c r="E1919" s="5"/>
      <c r="F1919" s="5"/>
      <c r="G1919" s="6"/>
      <c r="H1919" s="7"/>
      <c r="I1919" s="6"/>
      <c r="J1919" s="6"/>
      <c r="K1919" s="8"/>
      <c r="L1919" s="6"/>
      <c r="M1919" s="8"/>
      <c r="N1919" s="9"/>
      <c r="O1919" s="9"/>
      <c r="P1919" s="42"/>
      <c r="Q1919" s="42"/>
      <c r="R1919" s="11"/>
      <c r="S1919" s="7"/>
      <c r="T1919" s="7"/>
      <c r="U1919" s="12"/>
      <c r="V1919" s="12"/>
      <c r="W1919" s="13"/>
      <c r="X1919" s="13"/>
      <c r="Y1919" s="14"/>
    </row>
    <row r="1920" ht="12.75" customHeight="1">
      <c r="A1920" s="4"/>
      <c r="B1920" s="5"/>
      <c r="C1920" s="6"/>
      <c r="D1920" s="6"/>
      <c r="E1920" s="5"/>
      <c r="F1920" s="5"/>
      <c r="G1920" s="6"/>
      <c r="H1920" s="7"/>
      <c r="I1920" s="6"/>
      <c r="J1920" s="6"/>
      <c r="K1920" s="8"/>
      <c r="L1920" s="6"/>
      <c r="M1920" s="8"/>
      <c r="N1920" s="9"/>
      <c r="O1920" s="9"/>
      <c r="P1920" s="42"/>
      <c r="Q1920" s="42"/>
      <c r="R1920" s="11"/>
      <c r="S1920" s="7"/>
      <c r="T1920" s="7"/>
      <c r="U1920" s="12"/>
      <c r="V1920" s="12"/>
      <c r="W1920" s="13"/>
      <c r="X1920" s="13"/>
      <c r="Y1920" s="14"/>
    </row>
    <row r="1921" ht="12.75" customHeight="1">
      <c r="A1921" s="4"/>
      <c r="B1921" s="5"/>
      <c r="C1921" s="6"/>
      <c r="D1921" s="6"/>
      <c r="E1921" s="5"/>
      <c r="F1921" s="5"/>
      <c r="G1921" s="6"/>
      <c r="H1921" s="7"/>
      <c r="I1921" s="6"/>
      <c r="J1921" s="6"/>
      <c r="K1921" s="8"/>
      <c r="L1921" s="6"/>
      <c r="M1921" s="8"/>
      <c r="N1921" s="9"/>
      <c r="O1921" s="9"/>
      <c r="P1921" s="42"/>
      <c r="Q1921" s="42"/>
      <c r="R1921" s="11"/>
      <c r="S1921" s="7"/>
      <c r="T1921" s="7"/>
      <c r="U1921" s="12"/>
      <c r="V1921" s="12"/>
      <c r="W1921" s="13"/>
      <c r="X1921" s="13"/>
      <c r="Y1921" s="14"/>
    </row>
    <row r="1922" ht="12.75" customHeight="1">
      <c r="A1922" s="4"/>
      <c r="B1922" s="5"/>
      <c r="C1922" s="6"/>
      <c r="D1922" s="6"/>
      <c r="E1922" s="5"/>
      <c r="F1922" s="5"/>
      <c r="G1922" s="6"/>
      <c r="H1922" s="7"/>
      <c r="I1922" s="6"/>
      <c r="J1922" s="6"/>
      <c r="K1922" s="8"/>
      <c r="L1922" s="6"/>
      <c r="M1922" s="8"/>
      <c r="N1922" s="9"/>
      <c r="O1922" s="9"/>
      <c r="P1922" s="42"/>
      <c r="Q1922" s="42"/>
      <c r="R1922" s="11"/>
      <c r="S1922" s="7"/>
      <c r="T1922" s="7"/>
      <c r="U1922" s="12"/>
      <c r="V1922" s="12"/>
      <c r="W1922" s="13"/>
      <c r="X1922" s="13"/>
      <c r="Y1922" s="14"/>
    </row>
    <row r="1923" ht="12.75" customHeight="1">
      <c r="A1923" s="4"/>
      <c r="B1923" s="5"/>
      <c r="C1923" s="6"/>
      <c r="D1923" s="6"/>
      <c r="E1923" s="5"/>
      <c r="F1923" s="5"/>
      <c r="G1923" s="6"/>
      <c r="H1923" s="7"/>
      <c r="I1923" s="6"/>
      <c r="J1923" s="6"/>
      <c r="K1923" s="8"/>
      <c r="L1923" s="6"/>
      <c r="M1923" s="8"/>
      <c r="N1923" s="9"/>
      <c r="O1923" s="9"/>
      <c r="P1923" s="42"/>
      <c r="Q1923" s="42"/>
      <c r="R1923" s="11"/>
      <c r="S1923" s="7"/>
      <c r="T1923" s="7"/>
      <c r="U1923" s="12"/>
      <c r="V1923" s="12"/>
      <c r="W1923" s="13"/>
      <c r="X1923" s="13"/>
      <c r="Y1923" s="14"/>
    </row>
    <row r="1924" ht="12.75" customHeight="1">
      <c r="A1924" s="4"/>
      <c r="B1924" s="5"/>
      <c r="C1924" s="6"/>
      <c r="D1924" s="6"/>
      <c r="E1924" s="5"/>
      <c r="F1924" s="5"/>
      <c r="G1924" s="6"/>
      <c r="H1924" s="7"/>
      <c r="I1924" s="6"/>
      <c r="J1924" s="6"/>
      <c r="K1924" s="8"/>
      <c r="L1924" s="6"/>
      <c r="M1924" s="8"/>
      <c r="N1924" s="9"/>
      <c r="O1924" s="9"/>
      <c r="P1924" s="42"/>
      <c r="Q1924" s="42"/>
      <c r="R1924" s="11"/>
      <c r="S1924" s="7"/>
      <c r="T1924" s="7"/>
      <c r="U1924" s="12"/>
      <c r="V1924" s="12"/>
      <c r="W1924" s="13"/>
      <c r="X1924" s="13"/>
      <c r="Y1924" s="14"/>
    </row>
    <row r="1925" ht="12.75" customHeight="1">
      <c r="A1925" s="4"/>
      <c r="B1925" s="5"/>
      <c r="C1925" s="6"/>
      <c r="D1925" s="6"/>
      <c r="E1925" s="5"/>
      <c r="F1925" s="5"/>
      <c r="G1925" s="6"/>
      <c r="H1925" s="7"/>
      <c r="I1925" s="6"/>
      <c r="J1925" s="6"/>
      <c r="K1925" s="8"/>
      <c r="L1925" s="6"/>
      <c r="M1925" s="8"/>
      <c r="N1925" s="9"/>
      <c r="O1925" s="9"/>
      <c r="P1925" s="42"/>
      <c r="Q1925" s="42"/>
      <c r="R1925" s="11"/>
      <c r="S1925" s="7"/>
      <c r="T1925" s="7"/>
      <c r="U1925" s="12"/>
      <c r="V1925" s="12"/>
      <c r="W1925" s="13"/>
      <c r="X1925" s="13"/>
      <c r="Y1925" s="14"/>
    </row>
    <row r="1926" ht="12.75" customHeight="1">
      <c r="A1926" s="4"/>
      <c r="B1926" s="5"/>
      <c r="C1926" s="6"/>
      <c r="D1926" s="6"/>
      <c r="E1926" s="5"/>
      <c r="F1926" s="5"/>
      <c r="G1926" s="6"/>
      <c r="H1926" s="7"/>
      <c r="I1926" s="6"/>
      <c r="J1926" s="6"/>
      <c r="K1926" s="8"/>
      <c r="L1926" s="6"/>
      <c r="M1926" s="8"/>
      <c r="N1926" s="9"/>
      <c r="O1926" s="9"/>
      <c r="P1926" s="42"/>
      <c r="Q1926" s="42"/>
      <c r="R1926" s="11"/>
      <c r="S1926" s="7"/>
      <c r="T1926" s="7"/>
      <c r="U1926" s="12"/>
      <c r="V1926" s="12"/>
      <c r="W1926" s="13"/>
      <c r="X1926" s="13"/>
      <c r="Y1926" s="14"/>
    </row>
    <row r="1927" ht="12.75" customHeight="1">
      <c r="A1927" s="4"/>
      <c r="B1927" s="5"/>
      <c r="C1927" s="6"/>
      <c r="D1927" s="6"/>
      <c r="E1927" s="5"/>
      <c r="F1927" s="5"/>
      <c r="G1927" s="6"/>
      <c r="H1927" s="7"/>
      <c r="I1927" s="6"/>
      <c r="J1927" s="6"/>
      <c r="K1927" s="8"/>
      <c r="L1927" s="6"/>
      <c r="M1927" s="8"/>
      <c r="N1927" s="9"/>
      <c r="O1927" s="9"/>
      <c r="P1927" s="42"/>
      <c r="Q1927" s="42"/>
      <c r="R1927" s="11"/>
      <c r="S1927" s="7"/>
      <c r="T1927" s="7"/>
      <c r="U1927" s="12"/>
      <c r="V1927" s="12"/>
      <c r="W1927" s="13"/>
      <c r="X1927" s="13"/>
      <c r="Y1927" s="14"/>
    </row>
    <row r="1928" ht="12.75" customHeight="1">
      <c r="A1928" s="4"/>
      <c r="B1928" s="5"/>
      <c r="C1928" s="6"/>
      <c r="D1928" s="6"/>
      <c r="E1928" s="5"/>
      <c r="F1928" s="5"/>
      <c r="G1928" s="6"/>
      <c r="H1928" s="7"/>
      <c r="I1928" s="6"/>
      <c r="J1928" s="6"/>
      <c r="K1928" s="8"/>
      <c r="L1928" s="6"/>
      <c r="M1928" s="8"/>
      <c r="N1928" s="9"/>
      <c r="O1928" s="9"/>
      <c r="P1928" s="42"/>
      <c r="Q1928" s="42"/>
      <c r="R1928" s="11"/>
      <c r="S1928" s="7"/>
      <c r="T1928" s="7"/>
      <c r="U1928" s="12"/>
      <c r="V1928" s="12"/>
      <c r="W1928" s="13"/>
      <c r="X1928" s="13"/>
      <c r="Y1928" s="14"/>
    </row>
    <row r="1929" ht="12.75" customHeight="1">
      <c r="A1929" s="4"/>
      <c r="B1929" s="5"/>
      <c r="C1929" s="6"/>
      <c r="D1929" s="6"/>
      <c r="E1929" s="5"/>
      <c r="F1929" s="5"/>
      <c r="G1929" s="6"/>
      <c r="H1929" s="7"/>
      <c r="I1929" s="6"/>
      <c r="J1929" s="6"/>
      <c r="K1929" s="8"/>
      <c r="L1929" s="6"/>
      <c r="M1929" s="8"/>
      <c r="N1929" s="9"/>
      <c r="O1929" s="9"/>
      <c r="P1929" s="42"/>
      <c r="Q1929" s="42"/>
      <c r="R1929" s="11"/>
      <c r="S1929" s="7"/>
      <c r="T1929" s="7"/>
      <c r="U1929" s="12"/>
      <c r="V1929" s="12"/>
      <c r="W1929" s="13"/>
      <c r="X1929" s="13"/>
      <c r="Y1929" s="14"/>
    </row>
    <row r="1930" ht="12.75" customHeight="1">
      <c r="A1930" s="4"/>
      <c r="B1930" s="5"/>
      <c r="C1930" s="6"/>
      <c r="D1930" s="6"/>
      <c r="E1930" s="5"/>
      <c r="F1930" s="5"/>
      <c r="G1930" s="6"/>
      <c r="H1930" s="7"/>
      <c r="I1930" s="6"/>
      <c r="J1930" s="6"/>
      <c r="K1930" s="8"/>
      <c r="L1930" s="6"/>
      <c r="M1930" s="8"/>
      <c r="N1930" s="9"/>
      <c r="O1930" s="9"/>
      <c r="P1930" s="42"/>
      <c r="Q1930" s="42"/>
      <c r="R1930" s="11"/>
      <c r="S1930" s="7"/>
      <c r="T1930" s="7"/>
      <c r="U1930" s="12"/>
      <c r="V1930" s="12"/>
      <c r="W1930" s="13"/>
      <c r="X1930" s="13"/>
      <c r="Y1930" s="14"/>
    </row>
    <row r="1931" ht="12.75" customHeight="1">
      <c r="A1931" s="4"/>
      <c r="B1931" s="5"/>
      <c r="C1931" s="6"/>
      <c r="D1931" s="6"/>
      <c r="E1931" s="5"/>
      <c r="F1931" s="5"/>
      <c r="G1931" s="6"/>
      <c r="H1931" s="7"/>
      <c r="I1931" s="6"/>
      <c r="J1931" s="6"/>
      <c r="K1931" s="8"/>
      <c r="L1931" s="6"/>
      <c r="M1931" s="8"/>
      <c r="N1931" s="9"/>
      <c r="O1931" s="9"/>
      <c r="P1931" s="42"/>
      <c r="Q1931" s="42"/>
      <c r="R1931" s="11"/>
      <c r="S1931" s="7"/>
      <c r="T1931" s="7"/>
      <c r="U1931" s="12"/>
      <c r="V1931" s="12"/>
      <c r="W1931" s="13"/>
      <c r="X1931" s="13"/>
      <c r="Y1931" s="14"/>
    </row>
    <row r="1932" ht="12.75" customHeight="1">
      <c r="A1932" s="4"/>
      <c r="B1932" s="5"/>
      <c r="C1932" s="6"/>
      <c r="D1932" s="6"/>
      <c r="E1932" s="5"/>
      <c r="F1932" s="5"/>
      <c r="G1932" s="6"/>
      <c r="H1932" s="7"/>
      <c r="I1932" s="6"/>
      <c r="J1932" s="6"/>
      <c r="K1932" s="8"/>
      <c r="L1932" s="6"/>
      <c r="M1932" s="8"/>
      <c r="N1932" s="9"/>
      <c r="O1932" s="9"/>
      <c r="P1932" s="42"/>
      <c r="Q1932" s="42"/>
      <c r="R1932" s="11"/>
      <c r="S1932" s="7"/>
      <c r="T1932" s="7"/>
      <c r="U1932" s="12"/>
      <c r="V1932" s="12"/>
      <c r="W1932" s="13"/>
      <c r="X1932" s="13"/>
      <c r="Y1932" s="14"/>
    </row>
    <row r="1933" ht="12.75" customHeight="1">
      <c r="A1933" s="4"/>
      <c r="B1933" s="5"/>
      <c r="C1933" s="6"/>
      <c r="D1933" s="6"/>
      <c r="E1933" s="5"/>
      <c r="F1933" s="5"/>
      <c r="G1933" s="6"/>
      <c r="H1933" s="7"/>
      <c r="I1933" s="6"/>
      <c r="J1933" s="6"/>
      <c r="K1933" s="8"/>
      <c r="L1933" s="6"/>
      <c r="M1933" s="8"/>
      <c r="N1933" s="9"/>
      <c r="O1933" s="9"/>
      <c r="P1933" s="42"/>
      <c r="Q1933" s="42"/>
      <c r="R1933" s="11"/>
      <c r="S1933" s="7"/>
      <c r="T1933" s="7"/>
      <c r="U1933" s="12"/>
      <c r="V1933" s="12"/>
      <c r="W1933" s="13"/>
      <c r="X1933" s="13"/>
      <c r="Y1933" s="14"/>
    </row>
    <row r="1934" ht="12.75" customHeight="1">
      <c r="A1934" s="4"/>
      <c r="B1934" s="5"/>
      <c r="C1934" s="6"/>
      <c r="D1934" s="6"/>
      <c r="E1934" s="5"/>
      <c r="F1934" s="5"/>
      <c r="G1934" s="6"/>
      <c r="H1934" s="7"/>
      <c r="I1934" s="6"/>
      <c r="J1934" s="6"/>
      <c r="K1934" s="8"/>
      <c r="L1934" s="6"/>
      <c r="M1934" s="8"/>
      <c r="N1934" s="9"/>
      <c r="O1934" s="9"/>
      <c r="P1934" s="42"/>
      <c r="Q1934" s="42"/>
      <c r="R1934" s="11"/>
      <c r="S1934" s="7"/>
      <c r="T1934" s="7"/>
      <c r="U1934" s="12"/>
      <c r="V1934" s="12"/>
      <c r="W1934" s="13"/>
      <c r="X1934" s="13"/>
      <c r="Y1934" s="14"/>
    </row>
    <row r="1935" ht="12.75" customHeight="1">
      <c r="A1935" s="4"/>
      <c r="B1935" s="5"/>
      <c r="C1935" s="6"/>
      <c r="D1935" s="6"/>
      <c r="E1935" s="5"/>
      <c r="F1935" s="5"/>
      <c r="G1935" s="6"/>
      <c r="H1935" s="7"/>
      <c r="I1935" s="6"/>
      <c r="J1935" s="6"/>
      <c r="K1935" s="8"/>
      <c r="L1935" s="6"/>
      <c r="M1935" s="8"/>
      <c r="N1935" s="9"/>
      <c r="O1935" s="9"/>
      <c r="P1935" s="42"/>
      <c r="Q1935" s="42"/>
      <c r="R1935" s="11"/>
      <c r="S1935" s="7"/>
      <c r="T1935" s="7"/>
      <c r="U1935" s="12"/>
      <c r="V1935" s="12"/>
      <c r="W1935" s="13"/>
      <c r="X1935" s="13"/>
      <c r="Y1935" s="14"/>
    </row>
    <row r="1936" ht="12.75" customHeight="1">
      <c r="A1936" s="4"/>
      <c r="B1936" s="5"/>
      <c r="C1936" s="6"/>
      <c r="D1936" s="6"/>
      <c r="E1936" s="5"/>
      <c r="F1936" s="5"/>
      <c r="G1936" s="6"/>
      <c r="H1936" s="7"/>
      <c r="I1936" s="6"/>
      <c r="J1936" s="6"/>
      <c r="K1936" s="8"/>
      <c r="L1936" s="6"/>
      <c r="M1936" s="8"/>
      <c r="N1936" s="9"/>
      <c r="O1936" s="9"/>
      <c r="P1936" s="42"/>
      <c r="Q1936" s="42"/>
      <c r="R1936" s="11"/>
      <c r="S1936" s="7"/>
      <c r="T1936" s="7"/>
      <c r="U1936" s="12"/>
      <c r="V1936" s="12"/>
      <c r="W1936" s="13"/>
      <c r="X1936" s="13"/>
      <c r="Y1936" s="14"/>
    </row>
    <row r="1937" ht="12.75" customHeight="1">
      <c r="A1937" s="4"/>
      <c r="B1937" s="5"/>
      <c r="C1937" s="6"/>
      <c r="D1937" s="6"/>
      <c r="E1937" s="5"/>
      <c r="F1937" s="5"/>
      <c r="G1937" s="6"/>
      <c r="H1937" s="7"/>
      <c r="I1937" s="6"/>
      <c r="J1937" s="6"/>
      <c r="K1937" s="8"/>
      <c r="L1937" s="6"/>
      <c r="M1937" s="8"/>
      <c r="N1937" s="9"/>
      <c r="O1937" s="9"/>
      <c r="P1937" s="42"/>
      <c r="Q1937" s="42"/>
      <c r="R1937" s="11"/>
      <c r="S1937" s="7"/>
      <c r="T1937" s="7"/>
      <c r="U1937" s="12"/>
      <c r="V1937" s="12"/>
      <c r="W1937" s="13"/>
      <c r="X1937" s="13"/>
      <c r="Y1937" s="14"/>
    </row>
    <row r="1938" ht="12.75" customHeight="1">
      <c r="A1938" s="4"/>
      <c r="B1938" s="5"/>
      <c r="C1938" s="6"/>
      <c r="D1938" s="6"/>
      <c r="E1938" s="5"/>
      <c r="F1938" s="5"/>
      <c r="G1938" s="6"/>
      <c r="H1938" s="7"/>
      <c r="I1938" s="6"/>
      <c r="J1938" s="6"/>
      <c r="K1938" s="8"/>
      <c r="L1938" s="6"/>
      <c r="M1938" s="8"/>
      <c r="N1938" s="9"/>
      <c r="O1938" s="9"/>
      <c r="P1938" s="42"/>
      <c r="Q1938" s="42"/>
      <c r="R1938" s="11"/>
      <c r="S1938" s="7"/>
      <c r="T1938" s="7"/>
      <c r="U1938" s="12"/>
      <c r="V1938" s="12"/>
      <c r="W1938" s="13"/>
      <c r="X1938" s="13"/>
      <c r="Y1938" s="14"/>
    </row>
    <row r="1939" ht="12.75" customHeight="1">
      <c r="A1939" s="4"/>
      <c r="B1939" s="5"/>
      <c r="C1939" s="6"/>
      <c r="D1939" s="6"/>
      <c r="E1939" s="5"/>
      <c r="F1939" s="5"/>
      <c r="G1939" s="6"/>
      <c r="H1939" s="7"/>
      <c r="I1939" s="6"/>
      <c r="J1939" s="6"/>
      <c r="K1939" s="8"/>
      <c r="L1939" s="6"/>
      <c r="M1939" s="8"/>
      <c r="N1939" s="9"/>
      <c r="O1939" s="9"/>
      <c r="P1939" s="42"/>
      <c r="Q1939" s="42"/>
      <c r="R1939" s="11"/>
      <c r="S1939" s="7"/>
      <c r="T1939" s="7"/>
      <c r="U1939" s="12"/>
      <c r="V1939" s="12"/>
      <c r="W1939" s="13"/>
      <c r="X1939" s="13"/>
      <c r="Y1939" s="14"/>
    </row>
    <row r="1940" ht="12.75" customHeight="1">
      <c r="A1940" s="4"/>
      <c r="B1940" s="5"/>
      <c r="C1940" s="6"/>
      <c r="D1940" s="6"/>
      <c r="E1940" s="5"/>
      <c r="F1940" s="5"/>
      <c r="G1940" s="6"/>
      <c r="H1940" s="7"/>
      <c r="I1940" s="6"/>
      <c r="J1940" s="6"/>
      <c r="K1940" s="8"/>
      <c r="L1940" s="6"/>
      <c r="M1940" s="8"/>
      <c r="N1940" s="9"/>
      <c r="O1940" s="9"/>
      <c r="P1940" s="42"/>
      <c r="Q1940" s="42"/>
      <c r="R1940" s="11"/>
      <c r="S1940" s="7"/>
      <c r="T1940" s="7"/>
      <c r="U1940" s="12"/>
      <c r="V1940" s="12"/>
      <c r="W1940" s="13"/>
      <c r="X1940" s="13"/>
      <c r="Y1940" s="14"/>
    </row>
    <row r="1941" ht="12.75" customHeight="1">
      <c r="A1941" s="4"/>
      <c r="B1941" s="5"/>
      <c r="C1941" s="6"/>
      <c r="D1941" s="6"/>
      <c r="E1941" s="5"/>
      <c r="F1941" s="5"/>
      <c r="G1941" s="6"/>
      <c r="H1941" s="7"/>
      <c r="I1941" s="6"/>
      <c r="J1941" s="6"/>
      <c r="K1941" s="8"/>
      <c r="L1941" s="6"/>
      <c r="M1941" s="8"/>
      <c r="N1941" s="9"/>
      <c r="O1941" s="9"/>
      <c r="P1941" s="42"/>
      <c r="Q1941" s="42"/>
      <c r="R1941" s="11"/>
      <c r="S1941" s="7"/>
      <c r="T1941" s="7"/>
      <c r="U1941" s="12"/>
      <c r="V1941" s="12"/>
      <c r="W1941" s="13"/>
      <c r="X1941" s="13"/>
      <c r="Y1941" s="14"/>
    </row>
    <row r="1942" ht="12.75" customHeight="1">
      <c r="A1942" s="4"/>
      <c r="B1942" s="5"/>
      <c r="C1942" s="6"/>
      <c r="D1942" s="6"/>
      <c r="E1942" s="5"/>
      <c r="F1942" s="5"/>
      <c r="G1942" s="6"/>
      <c r="H1942" s="7"/>
      <c r="I1942" s="6"/>
      <c r="J1942" s="6"/>
      <c r="K1942" s="8"/>
      <c r="L1942" s="6"/>
      <c r="M1942" s="8"/>
      <c r="N1942" s="9"/>
      <c r="O1942" s="9"/>
      <c r="P1942" s="42"/>
      <c r="Q1942" s="42"/>
      <c r="R1942" s="11"/>
      <c r="S1942" s="7"/>
      <c r="T1942" s="7"/>
      <c r="U1942" s="12"/>
      <c r="V1942" s="12"/>
      <c r="W1942" s="13"/>
      <c r="X1942" s="13"/>
      <c r="Y1942" s="14"/>
    </row>
    <row r="1943" ht="12.75" customHeight="1">
      <c r="A1943" s="4"/>
      <c r="B1943" s="5"/>
      <c r="C1943" s="6"/>
      <c r="D1943" s="6"/>
      <c r="E1943" s="5"/>
      <c r="F1943" s="5"/>
      <c r="G1943" s="6"/>
      <c r="H1943" s="7"/>
      <c r="I1943" s="6"/>
      <c r="J1943" s="6"/>
      <c r="K1943" s="8"/>
      <c r="L1943" s="6"/>
      <c r="M1943" s="8"/>
      <c r="N1943" s="9"/>
      <c r="O1943" s="9"/>
      <c r="P1943" s="42"/>
      <c r="Q1943" s="42"/>
      <c r="R1943" s="11"/>
      <c r="S1943" s="7"/>
      <c r="T1943" s="7"/>
      <c r="U1943" s="12"/>
      <c r="V1943" s="12"/>
      <c r="W1943" s="13"/>
      <c r="X1943" s="13"/>
      <c r="Y1943" s="14"/>
    </row>
    <row r="1944" ht="12.75" customHeight="1">
      <c r="A1944" s="4"/>
      <c r="B1944" s="5"/>
      <c r="C1944" s="6"/>
      <c r="D1944" s="6"/>
      <c r="E1944" s="5"/>
      <c r="F1944" s="5"/>
      <c r="G1944" s="6"/>
      <c r="H1944" s="7"/>
      <c r="I1944" s="6"/>
      <c r="J1944" s="6"/>
      <c r="K1944" s="8"/>
      <c r="L1944" s="6"/>
      <c r="M1944" s="8"/>
      <c r="N1944" s="9"/>
      <c r="O1944" s="9"/>
      <c r="P1944" s="42"/>
      <c r="Q1944" s="42"/>
      <c r="R1944" s="11"/>
      <c r="S1944" s="7"/>
      <c r="T1944" s="7"/>
      <c r="U1944" s="12"/>
      <c r="V1944" s="12"/>
      <c r="W1944" s="13"/>
      <c r="X1944" s="13"/>
      <c r="Y1944" s="14"/>
    </row>
    <row r="1945" ht="12.75" customHeight="1">
      <c r="A1945" s="4"/>
      <c r="B1945" s="5"/>
      <c r="C1945" s="6"/>
      <c r="D1945" s="6"/>
      <c r="E1945" s="5"/>
      <c r="F1945" s="5"/>
      <c r="G1945" s="6"/>
      <c r="H1945" s="7"/>
      <c r="I1945" s="6"/>
      <c r="J1945" s="6"/>
      <c r="K1945" s="8"/>
      <c r="L1945" s="6"/>
      <c r="M1945" s="8"/>
      <c r="N1945" s="9"/>
      <c r="O1945" s="9"/>
      <c r="P1945" s="42"/>
      <c r="Q1945" s="42"/>
      <c r="R1945" s="11"/>
      <c r="S1945" s="7"/>
      <c r="T1945" s="7"/>
      <c r="U1945" s="12"/>
      <c r="V1945" s="12"/>
      <c r="W1945" s="13"/>
      <c r="X1945" s="13"/>
      <c r="Y1945" s="14"/>
    </row>
    <row r="1946" ht="12.75" customHeight="1">
      <c r="A1946" s="4"/>
      <c r="B1946" s="5"/>
      <c r="C1946" s="6"/>
      <c r="D1946" s="6"/>
      <c r="E1946" s="5"/>
      <c r="F1946" s="5"/>
      <c r="G1946" s="6"/>
      <c r="H1946" s="7"/>
      <c r="I1946" s="6"/>
      <c r="J1946" s="6"/>
      <c r="K1946" s="8"/>
      <c r="L1946" s="6"/>
      <c r="M1946" s="8"/>
      <c r="N1946" s="9"/>
      <c r="O1946" s="9"/>
      <c r="P1946" s="42"/>
      <c r="Q1946" s="42"/>
      <c r="R1946" s="11"/>
      <c r="S1946" s="7"/>
      <c r="T1946" s="7"/>
      <c r="U1946" s="12"/>
      <c r="V1946" s="12"/>
      <c r="W1946" s="13"/>
      <c r="X1946" s="13"/>
      <c r="Y1946" s="14"/>
    </row>
    <row r="1947" ht="12.75" customHeight="1">
      <c r="A1947" s="4"/>
      <c r="B1947" s="5"/>
      <c r="C1947" s="6"/>
      <c r="D1947" s="6"/>
      <c r="E1947" s="5"/>
      <c r="F1947" s="5"/>
      <c r="G1947" s="6"/>
      <c r="H1947" s="7"/>
      <c r="I1947" s="6"/>
      <c r="J1947" s="6"/>
      <c r="K1947" s="8"/>
      <c r="L1947" s="6"/>
      <c r="M1947" s="8"/>
      <c r="N1947" s="9"/>
      <c r="O1947" s="9"/>
      <c r="P1947" s="42"/>
      <c r="Q1947" s="42"/>
      <c r="R1947" s="11"/>
      <c r="S1947" s="7"/>
      <c r="T1947" s="7"/>
      <c r="U1947" s="12"/>
      <c r="V1947" s="12"/>
      <c r="W1947" s="13"/>
      <c r="X1947" s="13"/>
      <c r="Y1947" s="14"/>
    </row>
    <row r="1948" ht="12.75" customHeight="1">
      <c r="A1948" s="4"/>
      <c r="B1948" s="5"/>
      <c r="C1948" s="6"/>
      <c r="D1948" s="6"/>
      <c r="E1948" s="5"/>
      <c r="F1948" s="5"/>
      <c r="G1948" s="6"/>
      <c r="H1948" s="7"/>
      <c r="I1948" s="6"/>
      <c r="J1948" s="6"/>
      <c r="K1948" s="8"/>
      <c r="L1948" s="6"/>
      <c r="M1948" s="8"/>
      <c r="N1948" s="9"/>
      <c r="O1948" s="9"/>
      <c r="P1948" s="42"/>
      <c r="Q1948" s="42"/>
      <c r="R1948" s="11"/>
      <c r="S1948" s="7"/>
      <c r="T1948" s="7"/>
      <c r="U1948" s="12"/>
      <c r="V1948" s="12"/>
      <c r="W1948" s="13"/>
      <c r="X1948" s="13"/>
      <c r="Y1948" s="14"/>
    </row>
    <row r="1949" ht="12.75" customHeight="1">
      <c r="A1949" s="4"/>
      <c r="B1949" s="5"/>
      <c r="C1949" s="6"/>
      <c r="D1949" s="6"/>
      <c r="E1949" s="5"/>
      <c r="F1949" s="5"/>
      <c r="G1949" s="6"/>
      <c r="H1949" s="7"/>
      <c r="I1949" s="6"/>
      <c r="J1949" s="6"/>
      <c r="K1949" s="8"/>
      <c r="L1949" s="6"/>
      <c r="M1949" s="8"/>
      <c r="N1949" s="9"/>
      <c r="O1949" s="9"/>
      <c r="P1949" s="42"/>
      <c r="Q1949" s="42"/>
      <c r="R1949" s="11"/>
      <c r="S1949" s="7"/>
      <c r="T1949" s="7"/>
      <c r="U1949" s="12"/>
      <c r="V1949" s="12"/>
      <c r="W1949" s="13"/>
      <c r="X1949" s="13"/>
      <c r="Y1949" s="14"/>
    </row>
    <row r="1950" ht="12.75" customHeight="1">
      <c r="A1950" s="4"/>
      <c r="B1950" s="5"/>
      <c r="C1950" s="6"/>
      <c r="D1950" s="6"/>
      <c r="E1950" s="5"/>
      <c r="F1950" s="5"/>
      <c r="G1950" s="6"/>
      <c r="H1950" s="7"/>
      <c r="I1950" s="6"/>
      <c r="J1950" s="6"/>
      <c r="K1950" s="8"/>
      <c r="L1950" s="6"/>
      <c r="M1950" s="8"/>
      <c r="N1950" s="9"/>
      <c r="O1950" s="9"/>
      <c r="P1950" s="42"/>
      <c r="Q1950" s="42"/>
      <c r="R1950" s="11"/>
      <c r="S1950" s="7"/>
      <c r="T1950" s="7"/>
      <c r="U1950" s="12"/>
      <c r="V1950" s="12"/>
      <c r="W1950" s="13"/>
      <c r="X1950" s="13"/>
      <c r="Y1950" s="14"/>
    </row>
    <row r="1951" ht="12.75" customHeight="1">
      <c r="A1951" s="4"/>
      <c r="B1951" s="5"/>
      <c r="C1951" s="6"/>
      <c r="D1951" s="6"/>
      <c r="E1951" s="5"/>
      <c r="F1951" s="5"/>
      <c r="G1951" s="6"/>
      <c r="H1951" s="7"/>
      <c r="I1951" s="6"/>
      <c r="J1951" s="6"/>
      <c r="K1951" s="8"/>
      <c r="L1951" s="6"/>
      <c r="M1951" s="8"/>
      <c r="N1951" s="9"/>
      <c r="O1951" s="9"/>
      <c r="P1951" s="42"/>
      <c r="Q1951" s="42"/>
      <c r="R1951" s="11"/>
      <c r="S1951" s="7"/>
      <c r="T1951" s="7"/>
      <c r="U1951" s="12"/>
      <c r="V1951" s="12"/>
      <c r="W1951" s="13"/>
      <c r="X1951" s="13"/>
      <c r="Y1951" s="14"/>
    </row>
    <row r="1952" ht="12.75" customHeight="1">
      <c r="A1952" s="4"/>
      <c r="B1952" s="5"/>
      <c r="C1952" s="6"/>
      <c r="D1952" s="6"/>
      <c r="E1952" s="5"/>
      <c r="F1952" s="5"/>
      <c r="G1952" s="6"/>
      <c r="H1952" s="7"/>
      <c r="I1952" s="6"/>
      <c r="J1952" s="6"/>
      <c r="K1952" s="8"/>
      <c r="L1952" s="6"/>
      <c r="M1952" s="8"/>
      <c r="N1952" s="9"/>
      <c r="O1952" s="9"/>
      <c r="P1952" s="42"/>
      <c r="Q1952" s="42"/>
      <c r="R1952" s="11"/>
      <c r="S1952" s="7"/>
      <c r="T1952" s="7"/>
      <c r="U1952" s="12"/>
      <c r="V1952" s="12"/>
      <c r="W1952" s="13"/>
      <c r="X1952" s="13"/>
      <c r="Y1952" s="14"/>
    </row>
    <row r="1953" ht="12.75" customHeight="1">
      <c r="A1953" s="4"/>
      <c r="B1953" s="5"/>
      <c r="C1953" s="6"/>
      <c r="D1953" s="6"/>
      <c r="E1953" s="5"/>
      <c r="F1953" s="5"/>
      <c r="G1953" s="6"/>
      <c r="H1953" s="7"/>
      <c r="I1953" s="6"/>
      <c r="J1953" s="6"/>
      <c r="K1953" s="8"/>
      <c r="L1953" s="6"/>
      <c r="M1953" s="8"/>
      <c r="N1953" s="9"/>
      <c r="O1953" s="9"/>
      <c r="P1953" s="42"/>
      <c r="Q1953" s="42"/>
      <c r="R1953" s="11"/>
      <c r="S1953" s="7"/>
      <c r="T1953" s="7"/>
      <c r="U1953" s="12"/>
      <c r="V1953" s="12"/>
      <c r="W1953" s="13"/>
      <c r="X1953" s="13"/>
      <c r="Y1953" s="14"/>
    </row>
    <row r="1954" ht="12.75" customHeight="1">
      <c r="A1954" s="4"/>
      <c r="B1954" s="5"/>
      <c r="C1954" s="6"/>
      <c r="D1954" s="6"/>
      <c r="E1954" s="5"/>
      <c r="F1954" s="5"/>
      <c r="G1954" s="6"/>
      <c r="H1954" s="7"/>
      <c r="I1954" s="6"/>
      <c r="J1954" s="6"/>
      <c r="K1954" s="8"/>
      <c r="L1954" s="6"/>
      <c r="M1954" s="8"/>
      <c r="N1954" s="9"/>
      <c r="O1954" s="9"/>
      <c r="P1954" s="42"/>
      <c r="Q1954" s="42"/>
      <c r="R1954" s="11"/>
      <c r="S1954" s="7"/>
      <c r="T1954" s="7"/>
      <c r="U1954" s="12"/>
      <c r="V1954" s="12"/>
      <c r="W1954" s="13"/>
      <c r="X1954" s="13"/>
      <c r="Y1954" s="14"/>
    </row>
    <row r="1955" ht="12.75" customHeight="1">
      <c r="A1955" s="4"/>
      <c r="B1955" s="5"/>
      <c r="C1955" s="6"/>
      <c r="D1955" s="6"/>
      <c r="E1955" s="5"/>
      <c r="F1955" s="5"/>
      <c r="G1955" s="6"/>
      <c r="H1955" s="7"/>
      <c r="I1955" s="6"/>
      <c r="J1955" s="6"/>
      <c r="K1955" s="8"/>
      <c r="L1955" s="6"/>
      <c r="M1955" s="8"/>
      <c r="N1955" s="9"/>
      <c r="O1955" s="9"/>
      <c r="P1955" s="42"/>
      <c r="Q1955" s="42"/>
      <c r="R1955" s="11"/>
      <c r="S1955" s="7"/>
      <c r="T1955" s="7"/>
      <c r="U1955" s="12"/>
      <c r="V1955" s="12"/>
      <c r="W1955" s="13"/>
      <c r="X1955" s="13"/>
      <c r="Y1955" s="14"/>
    </row>
    <row r="1956" ht="12.75" customHeight="1">
      <c r="A1956" s="4"/>
      <c r="B1956" s="5"/>
      <c r="C1956" s="6"/>
      <c r="D1956" s="6"/>
      <c r="E1956" s="5"/>
      <c r="F1956" s="5"/>
      <c r="G1956" s="6"/>
      <c r="H1956" s="7"/>
      <c r="I1956" s="6"/>
      <c r="J1956" s="6"/>
      <c r="K1956" s="8"/>
      <c r="L1956" s="6"/>
      <c r="M1956" s="8"/>
      <c r="N1956" s="9"/>
      <c r="O1956" s="9"/>
      <c r="P1956" s="42"/>
      <c r="Q1956" s="42"/>
      <c r="R1956" s="11"/>
      <c r="S1956" s="7"/>
      <c r="T1956" s="7"/>
      <c r="U1956" s="12"/>
      <c r="V1956" s="12"/>
      <c r="W1956" s="13"/>
      <c r="X1956" s="13"/>
      <c r="Y1956" s="14"/>
    </row>
    <row r="1957" ht="12.75" customHeight="1">
      <c r="A1957" s="4"/>
      <c r="B1957" s="5"/>
      <c r="C1957" s="6"/>
      <c r="D1957" s="6"/>
      <c r="E1957" s="5"/>
      <c r="F1957" s="5"/>
      <c r="G1957" s="6"/>
      <c r="H1957" s="7"/>
      <c r="I1957" s="6"/>
      <c r="J1957" s="6"/>
      <c r="K1957" s="8"/>
      <c r="L1957" s="6"/>
      <c r="M1957" s="8"/>
      <c r="N1957" s="9"/>
      <c r="O1957" s="9"/>
      <c r="P1957" s="42"/>
      <c r="Q1957" s="42"/>
      <c r="R1957" s="11"/>
      <c r="S1957" s="7"/>
      <c r="T1957" s="7"/>
      <c r="U1957" s="12"/>
      <c r="V1957" s="12"/>
      <c r="W1957" s="13"/>
      <c r="X1957" s="13"/>
      <c r="Y1957" s="14"/>
    </row>
    <row r="1958" ht="12.75" customHeight="1">
      <c r="A1958" s="4"/>
      <c r="B1958" s="5"/>
      <c r="C1958" s="6"/>
      <c r="D1958" s="6"/>
      <c r="E1958" s="5"/>
      <c r="F1958" s="5"/>
      <c r="G1958" s="6"/>
      <c r="H1958" s="7"/>
      <c r="I1958" s="6"/>
      <c r="J1958" s="6"/>
      <c r="K1958" s="8"/>
      <c r="L1958" s="6"/>
      <c r="M1958" s="8"/>
      <c r="N1958" s="9"/>
      <c r="O1958" s="9"/>
      <c r="P1958" s="42"/>
      <c r="Q1958" s="42"/>
      <c r="R1958" s="11"/>
      <c r="S1958" s="7"/>
      <c r="T1958" s="7"/>
      <c r="U1958" s="12"/>
      <c r="V1958" s="12"/>
      <c r="W1958" s="13"/>
      <c r="X1958" s="13"/>
      <c r="Y1958" s="14"/>
    </row>
    <row r="1959" ht="12.75" customHeight="1">
      <c r="A1959" s="4"/>
      <c r="B1959" s="5"/>
      <c r="C1959" s="6"/>
      <c r="D1959" s="6"/>
      <c r="E1959" s="5"/>
      <c r="F1959" s="5"/>
      <c r="G1959" s="6"/>
      <c r="H1959" s="7"/>
      <c r="I1959" s="6"/>
      <c r="J1959" s="6"/>
      <c r="K1959" s="8"/>
      <c r="L1959" s="6"/>
      <c r="M1959" s="8"/>
      <c r="N1959" s="9"/>
      <c r="O1959" s="9"/>
      <c r="P1959" s="42"/>
      <c r="Q1959" s="42"/>
      <c r="R1959" s="11"/>
      <c r="S1959" s="7"/>
      <c r="T1959" s="7"/>
      <c r="U1959" s="12"/>
      <c r="V1959" s="12"/>
      <c r="W1959" s="13"/>
      <c r="X1959" s="13"/>
      <c r="Y1959" s="14"/>
    </row>
    <row r="1960" ht="12.75" customHeight="1">
      <c r="A1960" s="4"/>
      <c r="B1960" s="5"/>
      <c r="C1960" s="6"/>
      <c r="D1960" s="6"/>
      <c r="E1960" s="5"/>
      <c r="F1960" s="5"/>
      <c r="G1960" s="6"/>
      <c r="H1960" s="7"/>
      <c r="I1960" s="6"/>
      <c r="J1960" s="6"/>
      <c r="K1960" s="8"/>
      <c r="L1960" s="6"/>
      <c r="M1960" s="8"/>
      <c r="N1960" s="9"/>
      <c r="O1960" s="9"/>
      <c r="P1960" s="42"/>
      <c r="Q1960" s="42"/>
      <c r="R1960" s="11"/>
      <c r="S1960" s="7"/>
      <c r="T1960" s="7"/>
      <c r="U1960" s="12"/>
      <c r="V1960" s="12"/>
      <c r="W1960" s="13"/>
      <c r="X1960" s="13"/>
      <c r="Y1960" s="14"/>
    </row>
    <row r="1961" ht="12.75" customHeight="1">
      <c r="A1961" s="4"/>
      <c r="B1961" s="5"/>
      <c r="C1961" s="6"/>
      <c r="D1961" s="6"/>
      <c r="E1961" s="5"/>
      <c r="F1961" s="5"/>
      <c r="G1961" s="6"/>
      <c r="H1961" s="7"/>
      <c r="I1961" s="6"/>
      <c r="J1961" s="6"/>
      <c r="K1961" s="8"/>
      <c r="L1961" s="6"/>
      <c r="M1961" s="8"/>
      <c r="N1961" s="9"/>
      <c r="O1961" s="9"/>
      <c r="P1961" s="42"/>
      <c r="Q1961" s="42"/>
      <c r="R1961" s="11"/>
      <c r="S1961" s="7"/>
      <c r="T1961" s="7"/>
      <c r="U1961" s="12"/>
      <c r="V1961" s="12"/>
      <c r="W1961" s="13"/>
      <c r="X1961" s="13"/>
      <c r="Y1961" s="14"/>
    </row>
    <row r="1962" ht="12.75" customHeight="1">
      <c r="A1962" s="4"/>
      <c r="B1962" s="5"/>
      <c r="C1962" s="6"/>
      <c r="D1962" s="6"/>
      <c r="E1962" s="5"/>
      <c r="F1962" s="5"/>
      <c r="G1962" s="6"/>
      <c r="H1962" s="7"/>
      <c r="I1962" s="6"/>
      <c r="J1962" s="6"/>
      <c r="K1962" s="8"/>
      <c r="L1962" s="6"/>
      <c r="M1962" s="8"/>
      <c r="N1962" s="9"/>
      <c r="O1962" s="9"/>
      <c r="P1962" s="42"/>
      <c r="Q1962" s="42"/>
      <c r="R1962" s="11"/>
      <c r="S1962" s="7"/>
      <c r="T1962" s="7"/>
      <c r="U1962" s="12"/>
      <c r="V1962" s="12"/>
      <c r="W1962" s="13"/>
      <c r="X1962" s="13"/>
      <c r="Y1962" s="14"/>
    </row>
    <row r="1963" ht="12.75" customHeight="1">
      <c r="A1963" s="4"/>
      <c r="B1963" s="5"/>
      <c r="C1963" s="6"/>
      <c r="D1963" s="6"/>
      <c r="E1963" s="5"/>
      <c r="F1963" s="5"/>
      <c r="G1963" s="6"/>
      <c r="H1963" s="7"/>
      <c r="I1963" s="6"/>
      <c r="J1963" s="6"/>
      <c r="K1963" s="8"/>
      <c r="L1963" s="6"/>
      <c r="M1963" s="8"/>
      <c r="N1963" s="9"/>
      <c r="O1963" s="9"/>
      <c r="P1963" s="42"/>
      <c r="Q1963" s="42"/>
      <c r="R1963" s="11"/>
      <c r="S1963" s="7"/>
      <c r="T1963" s="7"/>
      <c r="U1963" s="12"/>
      <c r="V1963" s="12"/>
      <c r="W1963" s="13"/>
      <c r="X1963" s="13"/>
      <c r="Y1963" s="14"/>
    </row>
    <row r="1964" ht="12.75" customHeight="1">
      <c r="A1964" s="4"/>
      <c r="B1964" s="5"/>
      <c r="C1964" s="6"/>
      <c r="D1964" s="6"/>
      <c r="E1964" s="5"/>
      <c r="F1964" s="5"/>
      <c r="G1964" s="6"/>
      <c r="H1964" s="7"/>
      <c r="I1964" s="6"/>
      <c r="J1964" s="6"/>
      <c r="K1964" s="8"/>
      <c r="L1964" s="6"/>
      <c r="M1964" s="8"/>
      <c r="N1964" s="9"/>
      <c r="O1964" s="9"/>
      <c r="P1964" s="42"/>
      <c r="Q1964" s="42"/>
      <c r="R1964" s="11"/>
      <c r="S1964" s="7"/>
      <c r="T1964" s="7"/>
      <c r="U1964" s="12"/>
      <c r="V1964" s="12"/>
      <c r="W1964" s="13"/>
      <c r="X1964" s="13"/>
      <c r="Y1964" s="14"/>
    </row>
    <row r="1965" ht="12.75" customHeight="1">
      <c r="A1965" s="4"/>
      <c r="B1965" s="5"/>
      <c r="C1965" s="6"/>
      <c r="D1965" s="6"/>
      <c r="E1965" s="5"/>
      <c r="F1965" s="5"/>
      <c r="G1965" s="6"/>
      <c r="H1965" s="7"/>
      <c r="I1965" s="6"/>
      <c r="J1965" s="6"/>
      <c r="K1965" s="8"/>
      <c r="L1965" s="6"/>
      <c r="M1965" s="8"/>
      <c r="N1965" s="9"/>
      <c r="O1965" s="9"/>
      <c r="P1965" s="42"/>
      <c r="Q1965" s="42"/>
      <c r="R1965" s="11"/>
      <c r="S1965" s="7"/>
      <c r="T1965" s="7"/>
      <c r="U1965" s="12"/>
      <c r="V1965" s="12"/>
      <c r="W1965" s="13"/>
      <c r="X1965" s="13"/>
      <c r="Y1965" s="14"/>
    </row>
    <row r="1966" ht="12.75" customHeight="1">
      <c r="A1966" s="4"/>
      <c r="B1966" s="5"/>
      <c r="C1966" s="6"/>
      <c r="D1966" s="6"/>
      <c r="E1966" s="5"/>
      <c r="F1966" s="5"/>
      <c r="G1966" s="6"/>
      <c r="H1966" s="7"/>
      <c r="I1966" s="6"/>
      <c r="J1966" s="6"/>
      <c r="K1966" s="8"/>
      <c r="L1966" s="6"/>
      <c r="M1966" s="8"/>
      <c r="N1966" s="9"/>
      <c r="O1966" s="9"/>
      <c r="P1966" s="42"/>
      <c r="Q1966" s="42"/>
      <c r="R1966" s="11"/>
      <c r="S1966" s="7"/>
      <c r="T1966" s="7"/>
      <c r="U1966" s="12"/>
      <c r="V1966" s="12"/>
      <c r="W1966" s="13"/>
      <c r="X1966" s="13"/>
      <c r="Y1966" s="14"/>
    </row>
    <row r="1967" ht="12.75" customHeight="1">
      <c r="A1967" s="4"/>
      <c r="B1967" s="5"/>
      <c r="C1967" s="6"/>
      <c r="D1967" s="6"/>
      <c r="E1967" s="5"/>
      <c r="F1967" s="5"/>
      <c r="G1967" s="6"/>
      <c r="H1967" s="7"/>
      <c r="I1967" s="6"/>
      <c r="J1967" s="6"/>
      <c r="K1967" s="8"/>
      <c r="L1967" s="6"/>
      <c r="M1967" s="8"/>
      <c r="N1967" s="9"/>
      <c r="O1967" s="9"/>
      <c r="P1967" s="42"/>
      <c r="Q1967" s="42"/>
      <c r="R1967" s="11"/>
      <c r="S1967" s="7"/>
      <c r="T1967" s="7"/>
      <c r="U1967" s="12"/>
      <c r="V1967" s="12"/>
      <c r="W1967" s="13"/>
      <c r="X1967" s="13"/>
      <c r="Y1967" s="14"/>
    </row>
    <row r="1968" ht="12.75" customHeight="1">
      <c r="A1968" s="4"/>
      <c r="B1968" s="5"/>
      <c r="C1968" s="6"/>
      <c r="D1968" s="6"/>
      <c r="E1968" s="5"/>
      <c r="F1968" s="5"/>
      <c r="G1968" s="6"/>
      <c r="H1968" s="7"/>
      <c r="I1968" s="6"/>
      <c r="J1968" s="6"/>
      <c r="K1968" s="8"/>
      <c r="L1968" s="6"/>
      <c r="M1968" s="8"/>
      <c r="N1968" s="9"/>
      <c r="O1968" s="9"/>
      <c r="P1968" s="42"/>
      <c r="Q1968" s="42"/>
      <c r="R1968" s="11"/>
      <c r="S1968" s="7"/>
      <c r="T1968" s="7"/>
      <c r="U1968" s="12"/>
      <c r="V1968" s="12"/>
      <c r="W1968" s="13"/>
      <c r="X1968" s="13"/>
      <c r="Y1968" s="14"/>
    </row>
    <row r="1969" ht="12.75" customHeight="1">
      <c r="A1969" s="4"/>
      <c r="B1969" s="5"/>
      <c r="C1969" s="6"/>
      <c r="D1969" s="6"/>
      <c r="E1969" s="5"/>
      <c r="F1969" s="5"/>
      <c r="G1969" s="6"/>
      <c r="H1969" s="7"/>
      <c r="I1969" s="6"/>
      <c r="J1969" s="6"/>
      <c r="K1969" s="8"/>
      <c r="L1969" s="6"/>
      <c r="M1969" s="8"/>
      <c r="N1969" s="9"/>
      <c r="O1969" s="9"/>
      <c r="P1969" s="42"/>
      <c r="Q1969" s="42"/>
      <c r="R1969" s="11"/>
      <c r="S1969" s="7"/>
      <c r="T1969" s="7"/>
      <c r="U1969" s="12"/>
      <c r="V1969" s="12"/>
      <c r="W1969" s="13"/>
      <c r="X1969" s="13"/>
      <c r="Y1969" s="14"/>
    </row>
    <row r="1970" ht="12.75" customHeight="1">
      <c r="A1970" s="4"/>
      <c r="B1970" s="5"/>
      <c r="C1970" s="6"/>
      <c r="D1970" s="6"/>
      <c r="E1970" s="5"/>
      <c r="F1970" s="5"/>
      <c r="G1970" s="6"/>
      <c r="H1970" s="7"/>
      <c r="I1970" s="6"/>
      <c r="J1970" s="6"/>
      <c r="K1970" s="8"/>
      <c r="L1970" s="6"/>
      <c r="M1970" s="8"/>
      <c r="N1970" s="9"/>
      <c r="O1970" s="9"/>
      <c r="P1970" s="42"/>
      <c r="Q1970" s="42"/>
      <c r="R1970" s="11"/>
      <c r="S1970" s="7"/>
      <c r="T1970" s="7"/>
      <c r="U1970" s="12"/>
      <c r="V1970" s="12"/>
      <c r="W1970" s="13"/>
      <c r="X1970" s="13"/>
      <c r="Y1970" s="14"/>
    </row>
    <row r="1971" ht="12.75" customHeight="1">
      <c r="A1971" s="4"/>
      <c r="B1971" s="5"/>
      <c r="C1971" s="6"/>
      <c r="D1971" s="6"/>
      <c r="E1971" s="5"/>
      <c r="F1971" s="5"/>
      <c r="G1971" s="6"/>
      <c r="H1971" s="7"/>
      <c r="I1971" s="6"/>
      <c r="J1971" s="6"/>
      <c r="K1971" s="8"/>
      <c r="L1971" s="6"/>
      <c r="M1971" s="8"/>
      <c r="N1971" s="9"/>
      <c r="O1971" s="9"/>
      <c r="P1971" s="42"/>
      <c r="Q1971" s="42"/>
      <c r="R1971" s="11"/>
      <c r="S1971" s="7"/>
      <c r="T1971" s="7"/>
      <c r="U1971" s="12"/>
      <c r="V1971" s="12"/>
      <c r="W1971" s="13"/>
      <c r="X1971" s="13"/>
      <c r="Y1971" s="14"/>
    </row>
    <row r="1972" ht="12.75" customHeight="1">
      <c r="A1972" s="4"/>
      <c r="B1972" s="5"/>
      <c r="C1972" s="6"/>
      <c r="D1972" s="6"/>
      <c r="E1972" s="5"/>
      <c r="F1972" s="5"/>
      <c r="G1972" s="6"/>
      <c r="H1972" s="7"/>
      <c r="I1972" s="6"/>
      <c r="J1972" s="6"/>
      <c r="K1972" s="8"/>
      <c r="L1972" s="6"/>
      <c r="M1972" s="8"/>
      <c r="N1972" s="9"/>
      <c r="O1972" s="9"/>
      <c r="P1972" s="42"/>
      <c r="Q1972" s="42"/>
      <c r="R1972" s="11"/>
      <c r="S1972" s="7"/>
      <c r="T1972" s="7"/>
      <c r="U1972" s="12"/>
      <c r="V1972" s="12"/>
      <c r="W1972" s="13"/>
      <c r="X1972" s="13"/>
      <c r="Y1972" s="14"/>
    </row>
    <row r="1973" ht="12.75" customHeight="1">
      <c r="A1973" s="4"/>
      <c r="B1973" s="5"/>
      <c r="C1973" s="6"/>
      <c r="D1973" s="6"/>
      <c r="E1973" s="5"/>
      <c r="F1973" s="5"/>
      <c r="G1973" s="6"/>
      <c r="H1973" s="7"/>
      <c r="I1973" s="6"/>
      <c r="J1973" s="6"/>
      <c r="K1973" s="8"/>
      <c r="L1973" s="6"/>
      <c r="M1973" s="8"/>
      <c r="N1973" s="9"/>
      <c r="O1973" s="9"/>
      <c r="P1973" s="42"/>
      <c r="Q1973" s="42"/>
      <c r="R1973" s="11"/>
      <c r="S1973" s="7"/>
      <c r="T1973" s="7"/>
      <c r="U1973" s="12"/>
      <c r="V1973" s="12"/>
      <c r="W1973" s="13"/>
      <c r="X1973" s="13"/>
      <c r="Y1973" s="14"/>
    </row>
    <row r="1974" ht="12.75" customHeight="1">
      <c r="A1974" s="4"/>
      <c r="B1974" s="5"/>
      <c r="C1974" s="6"/>
      <c r="D1974" s="6"/>
      <c r="E1974" s="5"/>
      <c r="F1974" s="5"/>
      <c r="G1974" s="6"/>
      <c r="H1974" s="7"/>
      <c r="I1974" s="6"/>
      <c r="J1974" s="6"/>
      <c r="K1974" s="8"/>
      <c r="L1974" s="6"/>
      <c r="M1974" s="8"/>
      <c r="N1974" s="9"/>
      <c r="O1974" s="9"/>
      <c r="P1974" s="42"/>
      <c r="Q1974" s="42"/>
      <c r="R1974" s="11"/>
      <c r="S1974" s="7"/>
      <c r="T1974" s="7"/>
      <c r="U1974" s="12"/>
      <c r="V1974" s="12"/>
      <c r="W1974" s="13"/>
      <c r="X1974" s="13"/>
      <c r="Y1974" s="14"/>
    </row>
    <row r="1975" ht="12.75" customHeight="1">
      <c r="A1975" s="4"/>
      <c r="B1975" s="5"/>
      <c r="C1975" s="6"/>
      <c r="D1975" s="6"/>
      <c r="E1975" s="5"/>
      <c r="F1975" s="5"/>
      <c r="G1975" s="6"/>
      <c r="H1975" s="7"/>
      <c r="I1975" s="6"/>
      <c r="J1975" s="6"/>
      <c r="K1975" s="8"/>
      <c r="L1975" s="6"/>
      <c r="M1975" s="8"/>
      <c r="N1975" s="9"/>
      <c r="O1975" s="9"/>
      <c r="P1975" s="42"/>
      <c r="Q1975" s="42"/>
      <c r="R1975" s="11"/>
      <c r="S1975" s="7"/>
      <c r="T1975" s="7"/>
      <c r="U1975" s="12"/>
      <c r="V1975" s="12"/>
      <c r="W1975" s="13"/>
      <c r="X1975" s="13"/>
      <c r="Y1975" s="14"/>
    </row>
    <row r="1976" ht="12.75" customHeight="1">
      <c r="A1976" s="4"/>
      <c r="B1976" s="5"/>
      <c r="C1976" s="6"/>
      <c r="D1976" s="6"/>
      <c r="E1976" s="5"/>
      <c r="F1976" s="5"/>
      <c r="G1976" s="6"/>
      <c r="H1976" s="7"/>
      <c r="I1976" s="6"/>
      <c r="J1976" s="6"/>
      <c r="K1976" s="8"/>
      <c r="L1976" s="6"/>
      <c r="M1976" s="8"/>
      <c r="N1976" s="9"/>
      <c r="O1976" s="9"/>
      <c r="P1976" s="42"/>
      <c r="Q1976" s="42"/>
      <c r="R1976" s="11"/>
      <c r="S1976" s="7"/>
      <c r="T1976" s="7"/>
      <c r="U1976" s="12"/>
      <c r="V1976" s="12"/>
      <c r="W1976" s="13"/>
      <c r="X1976" s="13"/>
      <c r="Y1976" s="14"/>
    </row>
    <row r="1977" ht="12.75" customHeight="1">
      <c r="A1977" s="4"/>
      <c r="B1977" s="5"/>
      <c r="C1977" s="6"/>
      <c r="D1977" s="6"/>
      <c r="E1977" s="5"/>
      <c r="F1977" s="5"/>
      <c r="G1977" s="6"/>
      <c r="H1977" s="7"/>
      <c r="I1977" s="6"/>
      <c r="J1977" s="6"/>
      <c r="K1977" s="8"/>
      <c r="L1977" s="6"/>
      <c r="M1977" s="8"/>
      <c r="N1977" s="9"/>
      <c r="O1977" s="9"/>
      <c r="P1977" s="42"/>
      <c r="Q1977" s="42"/>
      <c r="R1977" s="11"/>
      <c r="S1977" s="7"/>
      <c r="T1977" s="7"/>
      <c r="U1977" s="12"/>
      <c r="V1977" s="12"/>
      <c r="W1977" s="13"/>
      <c r="X1977" s="13"/>
      <c r="Y1977" s="14"/>
    </row>
    <row r="1978" ht="12.75" customHeight="1">
      <c r="A1978" s="4"/>
      <c r="B1978" s="5"/>
      <c r="C1978" s="6"/>
      <c r="D1978" s="6"/>
      <c r="E1978" s="5"/>
      <c r="F1978" s="5"/>
      <c r="G1978" s="6"/>
      <c r="H1978" s="7"/>
      <c r="I1978" s="6"/>
      <c r="J1978" s="6"/>
      <c r="K1978" s="8"/>
      <c r="L1978" s="6"/>
      <c r="M1978" s="8"/>
      <c r="N1978" s="9"/>
      <c r="O1978" s="9"/>
      <c r="P1978" s="42"/>
      <c r="Q1978" s="42"/>
      <c r="R1978" s="11"/>
      <c r="S1978" s="7"/>
      <c r="T1978" s="7"/>
      <c r="U1978" s="12"/>
      <c r="V1978" s="12"/>
      <c r="W1978" s="13"/>
      <c r="X1978" s="13"/>
      <c r="Y1978" s="14"/>
    </row>
    <row r="1979" ht="12.75" customHeight="1">
      <c r="A1979" s="4"/>
      <c r="B1979" s="5"/>
      <c r="C1979" s="6"/>
      <c r="D1979" s="6"/>
      <c r="E1979" s="5"/>
      <c r="F1979" s="5"/>
      <c r="G1979" s="6"/>
      <c r="H1979" s="7"/>
      <c r="I1979" s="6"/>
      <c r="J1979" s="6"/>
      <c r="K1979" s="8"/>
      <c r="L1979" s="6"/>
      <c r="M1979" s="8"/>
      <c r="N1979" s="9"/>
      <c r="O1979" s="9"/>
      <c r="P1979" s="42"/>
      <c r="Q1979" s="42"/>
      <c r="R1979" s="11"/>
      <c r="S1979" s="7"/>
      <c r="T1979" s="7"/>
      <c r="U1979" s="12"/>
      <c r="V1979" s="12"/>
      <c r="W1979" s="13"/>
      <c r="X1979" s="13"/>
      <c r="Y1979" s="14"/>
    </row>
    <row r="1980" ht="12.75" customHeight="1">
      <c r="A1980" s="4"/>
      <c r="B1980" s="5"/>
      <c r="C1980" s="6"/>
      <c r="D1980" s="6"/>
      <c r="E1980" s="5"/>
      <c r="F1980" s="5"/>
      <c r="G1980" s="6"/>
      <c r="H1980" s="7"/>
      <c r="I1980" s="6"/>
      <c r="J1980" s="6"/>
      <c r="K1980" s="8"/>
      <c r="L1980" s="6"/>
      <c r="M1980" s="8"/>
      <c r="N1980" s="9"/>
      <c r="O1980" s="9"/>
      <c r="P1980" s="42"/>
      <c r="Q1980" s="42"/>
      <c r="R1980" s="11"/>
      <c r="S1980" s="7"/>
      <c r="T1980" s="7"/>
      <c r="U1980" s="12"/>
      <c r="V1980" s="12"/>
      <c r="W1980" s="13"/>
      <c r="X1980" s="13"/>
      <c r="Y1980" s="14"/>
    </row>
    <row r="1981" ht="12.75" customHeight="1">
      <c r="A1981" s="4"/>
      <c r="B1981" s="5"/>
      <c r="C1981" s="6"/>
      <c r="D1981" s="6"/>
      <c r="E1981" s="5"/>
      <c r="F1981" s="5"/>
      <c r="G1981" s="6"/>
      <c r="H1981" s="7"/>
      <c r="I1981" s="6"/>
      <c r="J1981" s="6"/>
      <c r="K1981" s="8"/>
      <c r="L1981" s="6"/>
      <c r="M1981" s="8"/>
      <c r="N1981" s="9"/>
      <c r="O1981" s="9"/>
      <c r="P1981" s="42"/>
      <c r="Q1981" s="42"/>
      <c r="R1981" s="11"/>
      <c r="S1981" s="7"/>
      <c r="T1981" s="7"/>
      <c r="U1981" s="12"/>
      <c r="V1981" s="12"/>
      <c r="W1981" s="13"/>
      <c r="X1981" s="13"/>
      <c r="Y1981" s="14"/>
    </row>
    <row r="1982" ht="12.75" customHeight="1">
      <c r="A1982" s="4"/>
      <c r="B1982" s="5"/>
      <c r="C1982" s="6"/>
      <c r="D1982" s="6"/>
      <c r="E1982" s="5"/>
      <c r="F1982" s="5"/>
      <c r="G1982" s="6"/>
      <c r="H1982" s="7"/>
      <c r="I1982" s="6"/>
      <c r="J1982" s="6"/>
      <c r="K1982" s="8"/>
      <c r="L1982" s="6"/>
      <c r="M1982" s="8"/>
      <c r="N1982" s="9"/>
      <c r="O1982" s="9"/>
      <c r="P1982" s="42"/>
      <c r="Q1982" s="42"/>
      <c r="R1982" s="11"/>
      <c r="S1982" s="7"/>
      <c r="T1982" s="7"/>
      <c r="U1982" s="12"/>
      <c r="V1982" s="12"/>
      <c r="W1982" s="13"/>
      <c r="X1982" s="13"/>
      <c r="Y1982" s="14"/>
    </row>
    <row r="1983" ht="12.75" customHeight="1">
      <c r="A1983" s="4"/>
      <c r="B1983" s="5"/>
      <c r="C1983" s="6"/>
      <c r="D1983" s="6"/>
      <c r="E1983" s="5"/>
      <c r="F1983" s="5"/>
      <c r="G1983" s="6"/>
      <c r="H1983" s="7"/>
      <c r="I1983" s="6"/>
      <c r="J1983" s="6"/>
      <c r="K1983" s="8"/>
      <c r="L1983" s="6"/>
      <c r="M1983" s="8"/>
      <c r="N1983" s="9"/>
      <c r="O1983" s="9"/>
      <c r="P1983" s="42"/>
      <c r="Q1983" s="42"/>
      <c r="R1983" s="11"/>
      <c r="S1983" s="7"/>
      <c r="T1983" s="7"/>
      <c r="U1983" s="12"/>
      <c r="V1983" s="12"/>
      <c r="W1983" s="13"/>
      <c r="X1983" s="13"/>
      <c r="Y1983" s="14"/>
    </row>
    <row r="1984" ht="12.75" customHeight="1">
      <c r="A1984" s="4"/>
      <c r="B1984" s="5"/>
      <c r="C1984" s="6"/>
      <c r="D1984" s="6"/>
      <c r="E1984" s="5"/>
      <c r="F1984" s="5"/>
      <c r="G1984" s="6"/>
      <c r="H1984" s="7"/>
      <c r="I1984" s="6"/>
      <c r="J1984" s="6"/>
      <c r="K1984" s="8"/>
      <c r="L1984" s="6"/>
      <c r="M1984" s="8"/>
      <c r="N1984" s="9"/>
      <c r="O1984" s="9"/>
      <c r="P1984" s="42"/>
      <c r="Q1984" s="42"/>
      <c r="R1984" s="11"/>
      <c r="S1984" s="7"/>
      <c r="T1984" s="7"/>
      <c r="U1984" s="12"/>
      <c r="V1984" s="12"/>
      <c r="W1984" s="13"/>
      <c r="X1984" s="13"/>
      <c r="Y1984" s="14"/>
    </row>
    <row r="1985" ht="12.75" customHeight="1">
      <c r="A1985" s="4"/>
      <c r="B1985" s="5"/>
      <c r="C1985" s="6"/>
      <c r="D1985" s="6"/>
      <c r="E1985" s="5"/>
      <c r="F1985" s="5"/>
      <c r="G1985" s="6"/>
      <c r="H1985" s="7"/>
      <c r="I1985" s="6"/>
      <c r="J1985" s="6"/>
      <c r="K1985" s="8"/>
      <c r="L1985" s="6"/>
      <c r="M1985" s="8"/>
      <c r="N1985" s="9"/>
      <c r="O1985" s="9"/>
      <c r="P1985" s="42"/>
      <c r="Q1985" s="42"/>
      <c r="R1985" s="11"/>
      <c r="S1985" s="7"/>
      <c r="T1985" s="7"/>
      <c r="U1985" s="12"/>
      <c r="V1985" s="12"/>
      <c r="W1985" s="13"/>
      <c r="X1985" s="13"/>
      <c r="Y1985" s="14"/>
    </row>
    <row r="1986" ht="12.75" customHeight="1">
      <c r="A1986" s="4"/>
      <c r="B1986" s="5"/>
      <c r="C1986" s="6"/>
      <c r="D1986" s="6"/>
      <c r="E1986" s="5"/>
      <c r="F1986" s="5"/>
      <c r="G1986" s="6"/>
      <c r="H1986" s="7"/>
      <c r="I1986" s="6"/>
      <c r="J1986" s="6"/>
      <c r="K1986" s="8"/>
      <c r="L1986" s="6"/>
      <c r="M1986" s="8"/>
      <c r="N1986" s="9"/>
      <c r="O1986" s="9"/>
      <c r="P1986" s="42"/>
      <c r="Q1986" s="42"/>
      <c r="R1986" s="11"/>
      <c r="S1986" s="7"/>
      <c r="T1986" s="7"/>
      <c r="U1986" s="12"/>
      <c r="V1986" s="12"/>
      <c r="W1986" s="13"/>
      <c r="X1986" s="13"/>
      <c r="Y1986" s="14"/>
    </row>
    <row r="1987" ht="12.75" customHeight="1">
      <c r="A1987" s="4"/>
      <c r="B1987" s="5"/>
      <c r="C1987" s="6"/>
      <c r="D1987" s="6"/>
      <c r="E1987" s="5"/>
      <c r="F1987" s="5"/>
      <c r="G1987" s="6"/>
      <c r="H1987" s="7"/>
      <c r="I1987" s="6"/>
      <c r="J1987" s="6"/>
      <c r="K1987" s="8"/>
      <c r="L1987" s="6"/>
      <c r="M1987" s="8"/>
      <c r="N1987" s="9"/>
      <c r="O1987" s="9"/>
      <c r="P1987" s="42"/>
      <c r="Q1987" s="42"/>
      <c r="R1987" s="11"/>
      <c r="S1987" s="7"/>
      <c r="T1987" s="7"/>
      <c r="U1987" s="12"/>
      <c r="V1987" s="12"/>
      <c r="W1987" s="13"/>
      <c r="X1987" s="13"/>
      <c r="Y1987" s="14"/>
    </row>
    <row r="1988" ht="12.75" customHeight="1">
      <c r="A1988" s="4"/>
      <c r="B1988" s="5"/>
      <c r="C1988" s="6"/>
      <c r="D1988" s="6"/>
      <c r="E1988" s="5"/>
      <c r="F1988" s="5"/>
      <c r="G1988" s="6"/>
      <c r="H1988" s="7"/>
      <c r="I1988" s="6"/>
      <c r="J1988" s="6"/>
      <c r="K1988" s="8"/>
      <c r="L1988" s="6"/>
      <c r="M1988" s="8"/>
      <c r="N1988" s="9"/>
      <c r="O1988" s="9"/>
      <c r="P1988" s="42"/>
      <c r="Q1988" s="42"/>
      <c r="R1988" s="11"/>
      <c r="S1988" s="7"/>
      <c r="T1988" s="7"/>
      <c r="U1988" s="12"/>
      <c r="V1988" s="12"/>
      <c r="W1988" s="13"/>
      <c r="X1988" s="13"/>
      <c r="Y1988" s="14"/>
    </row>
    <row r="1989" ht="12.75" customHeight="1">
      <c r="A1989" s="4"/>
      <c r="B1989" s="5"/>
      <c r="C1989" s="6"/>
      <c r="D1989" s="6"/>
      <c r="E1989" s="5"/>
      <c r="F1989" s="5"/>
      <c r="G1989" s="6"/>
      <c r="H1989" s="7"/>
      <c r="I1989" s="6"/>
      <c r="J1989" s="6"/>
      <c r="K1989" s="8"/>
      <c r="L1989" s="6"/>
      <c r="M1989" s="8"/>
      <c r="N1989" s="9"/>
      <c r="O1989" s="9"/>
      <c r="P1989" s="42"/>
      <c r="Q1989" s="42"/>
      <c r="R1989" s="11"/>
      <c r="S1989" s="7"/>
      <c r="T1989" s="7"/>
      <c r="U1989" s="12"/>
      <c r="V1989" s="12"/>
      <c r="W1989" s="13"/>
      <c r="X1989" s="13"/>
      <c r="Y1989" s="14"/>
    </row>
    <row r="1990" ht="12.75" customHeight="1">
      <c r="A1990" s="4"/>
      <c r="B1990" s="5"/>
      <c r="C1990" s="6"/>
      <c r="D1990" s="6"/>
      <c r="E1990" s="5"/>
      <c r="F1990" s="5"/>
      <c r="G1990" s="6"/>
      <c r="H1990" s="7"/>
      <c r="I1990" s="6"/>
      <c r="J1990" s="6"/>
      <c r="K1990" s="8"/>
      <c r="L1990" s="6"/>
      <c r="M1990" s="8"/>
      <c r="N1990" s="9"/>
      <c r="O1990" s="9"/>
      <c r="P1990" s="42"/>
      <c r="Q1990" s="42"/>
      <c r="R1990" s="11"/>
      <c r="S1990" s="7"/>
      <c r="T1990" s="7"/>
      <c r="U1990" s="12"/>
      <c r="V1990" s="12"/>
      <c r="W1990" s="13"/>
      <c r="X1990" s="13"/>
      <c r="Y1990" s="14"/>
    </row>
    <row r="1991" ht="12.75" customHeight="1">
      <c r="A1991" s="4"/>
      <c r="B1991" s="5"/>
      <c r="C1991" s="6"/>
      <c r="D1991" s="6"/>
      <c r="E1991" s="5"/>
      <c r="F1991" s="5"/>
      <c r="G1991" s="6"/>
      <c r="H1991" s="7"/>
      <c r="I1991" s="6"/>
      <c r="J1991" s="6"/>
      <c r="K1991" s="8"/>
      <c r="L1991" s="6"/>
      <c r="M1991" s="8"/>
      <c r="N1991" s="9"/>
      <c r="O1991" s="9"/>
      <c r="P1991" s="42"/>
      <c r="Q1991" s="42"/>
      <c r="R1991" s="11"/>
      <c r="S1991" s="7"/>
      <c r="T1991" s="7"/>
      <c r="U1991" s="12"/>
      <c r="V1991" s="12"/>
      <c r="W1991" s="13"/>
      <c r="X1991" s="13"/>
      <c r="Y1991" s="14"/>
    </row>
    <row r="1992" ht="12.75" customHeight="1">
      <c r="A1992" s="4"/>
      <c r="B1992" s="5"/>
      <c r="C1992" s="6"/>
      <c r="D1992" s="6"/>
      <c r="E1992" s="5"/>
      <c r="F1992" s="5"/>
      <c r="G1992" s="6"/>
      <c r="H1992" s="7"/>
      <c r="I1992" s="6"/>
      <c r="J1992" s="6"/>
      <c r="K1992" s="8"/>
      <c r="L1992" s="6"/>
      <c r="M1992" s="8"/>
      <c r="N1992" s="9"/>
      <c r="O1992" s="9"/>
      <c r="P1992" s="42"/>
      <c r="Q1992" s="42"/>
      <c r="R1992" s="11"/>
      <c r="S1992" s="7"/>
      <c r="T1992" s="7"/>
      <c r="U1992" s="12"/>
      <c r="V1992" s="12"/>
      <c r="W1992" s="13"/>
      <c r="X1992" s="13"/>
      <c r="Y1992" s="14"/>
    </row>
    <row r="1993" ht="12.75" customHeight="1">
      <c r="A1993" s="4"/>
      <c r="B1993" s="5"/>
      <c r="C1993" s="6"/>
      <c r="D1993" s="6"/>
      <c r="E1993" s="5"/>
      <c r="F1993" s="5"/>
      <c r="G1993" s="6"/>
      <c r="H1993" s="7"/>
      <c r="I1993" s="6"/>
      <c r="J1993" s="6"/>
      <c r="K1993" s="8"/>
      <c r="L1993" s="6"/>
      <c r="M1993" s="8"/>
      <c r="N1993" s="9"/>
      <c r="O1993" s="9"/>
      <c r="P1993" s="42"/>
      <c r="Q1993" s="42"/>
      <c r="R1993" s="11"/>
      <c r="S1993" s="7"/>
      <c r="T1993" s="7"/>
      <c r="U1993" s="12"/>
      <c r="V1993" s="12"/>
      <c r="W1993" s="13"/>
      <c r="X1993" s="13"/>
      <c r="Y1993" s="14"/>
    </row>
    <row r="1994" ht="12.75" customHeight="1">
      <c r="A1994" s="4"/>
      <c r="B1994" s="5"/>
      <c r="C1994" s="6"/>
      <c r="D1994" s="6"/>
      <c r="E1994" s="5"/>
      <c r="F1994" s="5"/>
      <c r="G1994" s="6"/>
      <c r="H1994" s="7"/>
      <c r="I1994" s="6"/>
      <c r="J1994" s="6"/>
      <c r="K1994" s="8"/>
      <c r="L1994" s="6"/>
      <c r="M1994" s="8"/>
      <c r="N1994" s="9"/>
      <c r="O1994" s="9"/>
      <c r="P1994" s="42"/>
      <c r="Q1994" s="42"/>
      <c r="R1994" s="11"/>
      <c r="S1994" s="7"/>
      <c r="T1994" s="7"/>
      <c r="U1994" s="12"/>
      <c r="V1994" s="12"/>
      <c r="W1994" s="13"/>
      <c r="X1994" s="13"/>
      <c r="Y1994" s="14"/>
    </row>
    <row r="1995" ht="12.75" customHeight="1">
      <c r="A1995" s="4"/>
      <c r="B1995" s="5"/>
      <c r="C1995" s="6"/>
      <c r="D1995" s="6"/>
      <c r="E1995" s="5"/>
      <c r="F1995" s="5"/>
      <c r="G1995" s="6"/>
      <c r="H1995" s="7"/>
      <c r="I1995" s="6"/>
      <c r="J1995" s="6"/>
      <c r="K1995" s="8"/>
      <c r="L1995" s="6"/>
      <c r="M1995" s="8"/>
      <c r="N1995" s="9"/>
      <c r="O1995" s="9"/>
      <c r="P1995" s="42"/>
      <c r="Q1995" s="42"/>
      <c r="R1995" s="11"/>
      <c r="S1995" s="7"/>
      <c r="T1995" s="7"/>
      <c r="U1995" s="12"/>
      <c r="V1995" s="12"/>
      <c r="W1995" s="13"/>
      <c r="X1995" s="13"/>
      <c r="Y1995" s="14"/>
    </row>
    <row r="1996" ht="12.75" customHeight="1">
      <c r="A1996" s="4"/>
      <c r="B1996" s="5"/>
      <c r="C1996" s="6"/>
      <c r="D1996" s="6"/>
      <c r="E1996" s="5"/>
      <c r="F1996" s="5"/>
      <c r="G1996" s="6"/>
      <c r="H1996" s="7"/>
      <c r="I1996" s="6"/>
      <c r="J1996" s="6"/>
      <c r="K1996" s="8"/>
      <c r="L1996" s="6"/>
      <c r="M1996" s="8"/>
      <c r="N1996" s="9"/>
      <c r="O1996" s="9"/>
      <c r="P1996" s="42"/>
      <c r="Q1996" s="42"/>
      <c r="R1996" s="11"/>
      <c r="S1996" s="7"/>
      <c r="T1996" s="7"/>
      <c r="U1996" s="12"/>
      <c r="V1996" s="12"/>
      <c r="W1996" s="13"/>
      <c r="X1996" s="13"/>
      <c r="Y1996" s="14"/>
    </row>
    <row r="1997" ht="12.75" customHeight="1">
      <c r="A1997" s="4"/>
      <c r="B1997" s="5"/>
      <c r="C1997" s="6"/>
      <c r="D1997" s="6"/>
      <c r="E1997" s="5"/>
      <c r="F1997" s="5"/>
      <c r="G1997" s="6"/>
      <c r="H1997" s="7"/>
      <c r="I1997" s="6"/>
      <c r="J1997" s="6"/>
      <c r="K1997" s="8"/>
      <c r="L1997" s="6"/>
      <c r="M1997" s="8"/>
      <c r="N1997" s="9"/>
      <c r="O1997" s="9"/>
      <c r="P1997" s="42"/>
      <c r="Q1997" s="42"/>
      <c r="R1997" s="11"/>
      <c r="S1997" s="7"/>
      <c r="T1997" s="7"/>
      <c r="U1997" s="12"/>
      <c r="V1997" s="12"/>
      <c r="W1997" s="13"/>
      <c r="X1997" s="13"/>
      <c r="Y1997" s="14"/>
    </row>
    <row r="1998" ht="12.75" customHeight="1">
      <c r="A1998" s="4"/>
      <c r="B1998" s="5"/>
      <c r="C1998" s="6"/>
      <c r="D1998" s="6"/>
      <c r="E1998" s="5"/>
      <c r="F1998" s="5"/>
      <c r="G1998" s="6"/>
      <c r="H1998" s="7"/>
      <c r="I1998" s="6"/>
      <c r="J1998" s="6"/>
      <c r="K1998" s="8"/>
      <c r="L1998" s="6"/>
      <c r="M1998" s="8"/>
      <c r="N1998" s="9"/>
      <c r="O1998" s="9"/>
      <c r="P1998" s="42"/>
      <c r="Q1998" s="42"/>
      <c r="R1998" s="11"/>
      <c r="S1998" s="7"/>
      <c r="T1998" s="7"/>
      <c r="U1998" s="12"/>
      <c r="V1998" s="12"/>
      <c r="W1998" s="13"/>
      <c r="X1998" s="13"/>
      <c r="Y1998" s="14"/>
    </row>
    <row r="1999" ht="12.75" customHeight="1">
      <c r="A1999" s="4"/>
      <c r="B1999" s="5"/>
      <c r="C1999" s="6"/>
      <c r="D1999" s="6"/>
      <c r="E1999" s="5"/>
      <c r="F1999" s="5"/>
      <c r="G1999" s="6"/>
      <c r="H1999" s="7"/>
      <c r="I1999" s="6"/>
      <c r="J1999" s="6"/>
      <c r="K1999" s="8"/>
      <c r="L1999" s="6"/>
      <c r="M1999" s="8"/>
      <c r="N1999" s="9"/>
      <c r="O1999" s="9"/>
      <c r="P1999" s="42"/>
      <c r="Q1999" s="42"/>
      <c r="R1999" s="11"/>
      <c r="S1999" s="7"/>
      <c r="T1999" s="7"/>
      <c r="U1999" s="12"/>
      <c r="V1999" s="12"/>
      <c r="W1999" s="13"/>
      <c r="X1999" s="13"/>
      <c r="Y1999" s="14"/>
    </row>
    <row r="2000" ht="12.75" customHeight="1">
      <c r="A2000" s="4"/>
      <c r="B2000" s="5"/>
      <c r="C2000" s="6"/>
      <c r="D2000" s="6"/>
      <c r="E2000" s="5"/>
      <c r="F2000" s="5"/>
      <c r="G2000" s="6"/>
      <c r="H2000" s="7"/>
      <c r="I2000" s="6"/>
      <c r="J2000" s="6"/>
      <c r="K2000" s="8"/>
      <c r="L2000" s="6"/>
      <c r="M2000" s="8"/>
      <c r="N2000" s="9"/>
      <c r="O2000" s="9"/>
      <c r="P2000" s="42"/>
      <c r="Q2000" s="42"/>
      <c r="R2000" s="11"/>
      <c r="S2000" s="7"/>
      <c r="T2000" s="7"/>
      <c r="U2000" s="12"/>
      <c r="V2000" s="12"/>
      <c r="W2000" s="13"/>
      <c r="X2000" s="13"/>
      <c r="Y2000" s="14"/>
    </row>
    <row r="2001" ht="12.75" customHeight="1">
      <c r="A2001" s="4"/>
      <c r="B2001" s="5"/>
      <c r="C2001" s="6"/>
      <c r="D2001" s="6"/>
      <c r="E2001" s="5"/>
      <c r="F2001" s="5"/>
      <c r="G2001" s="6"/>
      <c r="H2001" s="7"/>
      <c r="I2001" s="6"/>
      <c r="J2001" s="6"/>
      <c r="K2001" s="8"/>
      <c r="L2001" s="6"/>
      <c r="M2001" s="8"/>
      <c r="N2001" s="9"/>
      <c r="O2001" s="9"/>
      <c r="P2001" s="42"/>
      <c r="Q2001" s="42"/>
      <c r="R2001" s="11"/>
      <c r="S2001" s="7"/>
      <c r="T2001" s="7"/>
      <c r="U2001" s="12"/>
      <c r="V2001" s="12"/>
      <c r="W2001" s="13"/>
      <c r="X2001" s="13"/>
      <c r="Y2001" s="14"/>
    </row>
    <row r="2002" ht="12.75" customHeight="1">
      <c r="A2002" s="4"/>
      <c r="B2002" s="5"/>
      <c r="C2002" s="6"/>
      <c r="D2002" s="6"/>
      <c r="E2002" s="5"/>
      <c r="F2002" s="5"/>
      <c r="G2002" s="6"/>
      <c r="H2002" s="7"/>
      <c r="I2002" s="6"/>
      <c r="J2002" s="6"/>
      <c r="K2002" s="8"/>
      <c r="L2002" s="6"/>
      <c r="M2002" s="8"/>
      <c r="N2002" s="9"/>
      <c r="O2002" s="9"/>
      <c r="P2002" s="42"/>
      <c r="Q2002" s="42"/>
      <c r="R2002" s="11"/>
      <c r="S2002" s="7"/>
      <c r="T2002" s="7"/>
      <c r="U2002" s="12"/>
      <c r="V2002" s="12"/>
      <c r="W2002" s="13"/>
      <c r="X2002" s="13"/>
      <c r="Y2002" s="14"/>
    </row>
    <row r="2003" ht="12.75" customHeight="1">
      <c r="A2003" s="4"/>
      <c r="B2003" s="5"/>
      <c r="C2003" s="6"/>
      <c r="D2003" s="6"/>
      <c r="E2003" s="5"/>
      <c r="F2003" s="5"/>
      <c r="G2003" s="6"/>
      <c r="H2003" s="7"/>
      <c r="I2003" s="6"/>
      <c r="J2003" s="6"/>
      <c r="K2003" s="8"/>
      <c r="L2003" s="6"/>
      <c r="M2003" s="8"/>
      <c r="N2003" s="9"/>
      <c r="O2003" s="9"/>
      <c r="P2003" s="42"/>
      <c r="Q2003" s="42"/>
      <c r="R2003" s="11"/>
      <c r="S2003" s="7"/>
      <c r="T2003" s="7"/>
      <c r="U2003" s="12"/>
      <c r="V2003" s="12"/>
      <c r="W2003" s="13"/>
      <c r="X2003" s="13"/>
      <c r="Y2003" s="14"/>
    </row>
    <row r="2004" ht="12.75" customHeight="1">
      <c r="A2004" s="4"/>
      <c r="B2004" s="5"/>
      <c r="C2004" s="6"/>
      <c r="D2004" s="6"/>
      <c r="E2004" s="5"/>
      <c r="F2004" s="5"/>
      <c r="G2004" s="6"/>
      <c r="H2004" s="7"/>
      <c r="I2004" s="6"/>
      <c r="J2004" s="6"/>
      <c r="K2004" s="8"/>
      <c r="L2004" s="6"/>
      <c r="M2004" s="8"/>
      <c r="N2004" s="9"/>
      <c r="O2004" s="9"/>
      <c r="P2004" s="42"/>
      <c r="Q2004" s="42"/>
      <c r="R2004" s="11"/>
      <c r="S2004" s="7"/>
      <c r="T2004" s="7"/>
      <c r="U2004" s="12"/>
      <c r="V2004" s="12"/>
      <c r="W2004" s="13"/>
      <c r="X2004" s="13"/>
      <c r="Y2004" s="14"/>
    </row>
    <row r="2005" ht="12.75" customHeight="1">
      <c r="A2005" s="4"/>
      <c r="B2005" s="5"/>
      <c r="C2005" s="6"/>
      <c r="D2005" s="6"/>
      <c r="E2005" s="5"/>
      <c r="F2005" s="5"/>
      <c r="G2005" s="6"/>
      <c r="H2005" s="7"/>
      <c r="I2005" s="6"/>
      <c r="J2005" s="6"/>
      <c r="K2005" s="8"/>
      <c r="L2005" s="6"/>
      <c r="M2005" s="8"/>
      <c r="N2005" s="9"/>
      <c r="O2005" s="9"/>
      <c r="P2005" s="42"/>
      <c r="Q2005" s="42"/>
      <c r="R2005" s="11"/>
      <c r="S2005" s="7"/>
      <c r="T2005" s="7"/>
      <c r="U2005" s="12"/>
      <c r="V2005" s="12"/>
      <c r="W2005" s="13"/>
      <c r="X2005" s="13"/>
      <c r="Y2005" s="14"/>
    </row>
    <row r="2006" ht="12.75" customHeight="1">
      <c r="A2006" s="4"/>
      <c r="B2006" s="5"/>
      <c r="C2006" s="6"/>
      <c r="D2006" s="6"/>
      <c r="E2006" s="5"/>
      <c r="F2006" s="5"/>
      <c r="G2006" s="6"/>
      <c r="H2006" s="7"/>
      <c r="I2006" s="6"/>
      <c r="J2006" s="6"/>
      <c r="K2006" s="8"/>
      <c r="L2006" s="6"/>
      <c r="M2006" s="8"/>
      <c r="N2006" s="9"/>
      <c r="O2006" s="9"/>
      <c r="P2006" s="42"/>
      <c r="Q2006" s="42"/>
      <c r="R2006" s="11"/>
      <c r="S2006" s="7"/>
      <c r="T2006" s="7"/>
      <c r="U2006" s="12"/>
      <c r="V2006" s="12"/>
      <c r="W2006" s="13"/>
      <c r="X2006" s="13"/>
      <c r="Y2006" s="14"/>
    </row>
    <row r="2007" ht="12.75" customHeight="1">
      <c r="A2007" s="4"/>
      <c r="B2007" s="5"/>
      <c r="C2007" s="6"/>
      <c r="D2007" s="6"/>
      <c r="E2007" s="5"/>
      <c r="F2007" s="5"/>
      <c r="G2007" s="6"/>
      <c r="H2007" s="7"/>
      <c r="I2007" s="6"/>
      <c r="J2007" s="6"/>
      <c r="K2007" s="8"/>
      <c r="L2007" s="6"/>
      <c r="M2007" s="8"/>
      <c r="N2007" s="9"/>
      <c r="O2007" s="9"/>
      <c r="P2007" s="42"/>
      <c r="Q2007" s="42"/>
      <c r="R2007" s="11"/>
      <c r="S2007" s="7"/>
      <c r="T2007" s="7"/>
      <c r="U2007" s="12"/>
      <c r="V2007" s="12"/>
      <c r="W2007" s="13"/>
      <c r="X2007" s="13"/>
      <c r="Y2007" s="14"/>
    </row>
    <row r="2008" ht="12.75" customHeight="1">
      <c r="A2008" s="4"/>
      <c r="B2008" s="5"/>
      <c r="C2008" s="6"/>
      <c r="D2008" s="6"/>
      <c r="E2008" s="5"/>
      <c r="F2008" s="5"/>
      <c r="G2008" s="6"/>
      <c r="H2008" s="7"/>
      <c r="I2008" s="6"/>
      <c r="J2008" s="6"/>
      <c r="K2008" s="8"/>
      <c r="L2008" s="6"/>
      <c r="M2008" s="8"/>
      <c r="N2008" s="9"/>
      <c r="O2008" s="9"/>
      <c r="P2008" s="42"/>
      <c r="Q2008" s="42"/>
      <c r="R2008" s="11"/>
      <c r="S2008" s="7"/>
      <c r="T2008" s="7"/>
      <c r="U2008" s="12"/>
      <c r="V2008" s="12"/>
      <c r="W2008" s="13"/>
      <c r="X2008" s="13"/>
      <c r="Y2008" s="14"/>
    </row>
    <row r="2009" ht="12.75" customHeight="1">
      <c r="A2009" s="4"/>
      <c r="B2009" s="5"/>
      <c r="C2009" s="6"/>
      <c r="D2009" s="6"/>
      <c r="E2009" s="5"/>
      <c r="F2009" s="5"/>
      <c r="G2009" s="6"/>
      <c r="H2009" s="7"/>
      <c r="I2009" s="6"/>
      <c r="J2009" s="6"/>
      <c r="K2009" s="8"/>
      <c r="L2009" s="6"/>
      <c r="M2009" s="8"/>
      <c r="N2009" s="9"/>
      <c r="O2009" s="9"/>
      <c r="P2009" s="42"/>
      <c r="Q2009" s="42"/>
      <c r="R2009" s="11"/>
      <c r="S2009" s="7"/>
      <c r="T2009" s="7"/>
      <c r="U2009" s="12"/>
      <c r="V2009" s="12"/>
      <c r="W2009" s="13"/>
      <c r="X2009" s="13"/>
      <c r="Y2009" s="14"/>
    </row>
    <row r="2010" ht="12.75" customHeight="1">
      <c r="A2010" s="4"/>
      <c r="B2010" s="5"/>
      <c r="C2010" s="6"/>
      <c r="D2010" s="6"/>
      <c r="E2010" s="5"/>
      <c r="F2010" s="5"/>
      <c r="G2010" s="6"/>
      <c r="H2010" s="7"/>
      <c r="I2010" s="6"/>
      <c r="J2010" s="6"/>
      <c r="K2010" s="8"/>
      <c r="L2010" s="6"/>
      <c r="M2010" s="8"/>
      <c r="N2010" s="9"/>
      <c r="O2010" s="9"/>
      <c r="P2010" s="42"/>
      <c r="Q2010" s="42"/>
      <c r="R2010" s="11"/>
      <c r="S2010" s="7"/>
      <c r="T2010" s="7"/>
      <c r="U2010" s="12"/>
      <c r="V2010" s="12"/>
      <c r="W2010" s="13"/>
      <c r="X2010" s="13"/>
      <c r="Y2010" s="14"/>
    </row>
    <row r="2011" ht="12.75" customHeight="1">
      <c r="A2011" s="4"/>
      <c r="B2011" s="5"/>
      <c r="C2011" s="6"/>
      <c r="D2011" s="6"/>
      <c r="E2011" s="5"/>
      <c r="F2011" s="5"/>
      <c r="G2011" s="6"/>
      <c r="H2011" s="7"/>
      <c r="I2011" s="6"/>
      <c r="J2011" s="6"/>
      <c r="K2011" s="8"/>
      <c r="L2011" s="6"/>
      <c r="M2011" s="8"/>
      <c r="N2011" s="9"/>
      <c r="O2011" s="9"/>
      <c r="P2011" s="42"/>
      <c r="Q2011" s="42"/>
      <c r="R2011" s="11"/>
      <c r="S2011" s="7"/>
      <c r="T2011" s="7"/>
      <c r="U2011" s="12"/>
      <c r="V2011" s="12"/>
      <c r="W2011" s="13"/>
      <c r="X2011" s="13"/>
      <c r="Y2011" s="14"/>
    </row>
    <row r="2012" ht="12.75" customHeight="1">
      <c r="A2012" s="4"/>
      <c r="B2012" s="5"/>
      <c r="C2012" s="6"/>
      <c r="D2012" s="6"/>
      <c r="E2012" s="5"/>
      <c r="F2012" s="5"/>
      <c r="G2012" s="6"/>
      <c r="H2012" s="7"/>
      <c r="I2012" s="6"/>
      <c r="J2012" s="6"/>
      <c r="K2012" s="8"/>
      <c r="L2012" s="6"/>
      <c r="M2012" s="8"/>
      <c r="N2012" s="9"/>
      <c r="O2012" s="9"/>
      <c r="P2012" s="42"/>
      <c r="Q2012" s="42"/>
      <c r="R2012" s="11"/>
      <c r="S2012" s="7"/>
      <c r="T2012" s="7"/>
      <c r="U2012" s="12"/>
      <c r="V2012" s="12"/>
      <c r="W2012" s="13"/>
      <c r="X2012" s="13"/>
      <c r="Y2012" s="14"/>
    </row>
    <row r="2013" ht="12.75" customHeight="1">
      <c r="A2013" s="4"/>
      <c r="B2013" s="5"/>
      <c r="C2013" s="6"/>
      <c r="D2013" s="6"/>
      <c r="E2013" s="5"/>
      <c r="F2013" s="5"/>
      <c r="G2013" s="6"/>
      <c r="H2013" s="7"/>
      <c r="I2013" s="6"/>
      <c r="J2013" s="6"/>
      <c r="K2013" s="8"/>
      <c r="L2013" s="6"/>
      <c r="M2013" s="8"/>
      <c r="N2013" s="9"/>
      <c r="O2013" s="9"/>
      <c r="P2013" s="42"/>
      <c r="Q2013" s="42"/>
      <c r="R2013" s="11"/>
      <c r="S2013" s="7"/>
      <c r="T2013" s="7"/>
      <c r="U2013" s="12"/>
      <c r="V2013" s="12"/>
      <c r="W2013" s="13"/>
      <c r="X2013" s="13"/>
      <c r="Y2013" s="14"/>
    </row>
    <row r="2014" ht="12.75" customHeight="1">
      <c r="A2014" s="4"/>
      <c r="B2014" s="5"/>
      <c r="C2014" s="6"/>
      <c r="D2014" s="6"/>
      <c r="E2014" s="5"/>
      <c r="F2014" s="5"/>
      <c r="G2014" s="6"/>
      <c r="H2014" s="7"/>
      <c r="I2014" s="6"/>
      <c r="J2014" s="6"/>
      <c r="K2014" s="8"/>
      <c r="L2014" s="6"/>
      <c r="M2014" s="8"/>
      <c r="N2014" s="9"/>
      <c r="O2014" s="9"/>
      <c r="P2014" s="42"/>
      <c r="Q2014" s="42"/>
      <c r="R2014" s="11"/>
      <c r="S2014" s="7"/>
      <c r="T2014" s="7"/>
      <c r="U2014" s="12"/>
      <c r="V2014" s="12"/>
      <c r="W2014" s="13"/>
      <c r="X2014" s="13"/>
      <c r="Y2014" s="14"/>
    </row>
    <row r="2015" ht="12.75" customHeight="1">
      <c r="A2015" s="4"/>
      <c r="B2015" s="5"/>
      <c r="C2015" s="6"/>
      <c r="D2015" s="6"/>
      <c r="E2015" s="5"/>
      <c r="F2015" s="5"/>
      <c r="G2015" s="6"/>
      <c r="H2015" s="7"/>
      <c r="I2015" s="6"/>
      <c r="J2015" s="6"/>
      <c r="K2015" s="8"/>
      <c r="L2015" s="6"/>
      <c r="M2015" s="8"/>
      <c r="N2015" s="9"/>
      <c r="O2015" s="9"/>
      <c r="P2015" s="42"/>
      <c r="Q2015" s="42"/>
      <c r="R2015" s="11"/>
      <c r="S2015" s="7"/>
      <c r="T2015" s="7"/>
      <c r="U2015" s="12"/>
      <c r="V2015" s="12"/>
      <c r="W2015" s="13"/>
      <c r="X2015" s="13"/>
      <c r="Y2015" s="14"/>
    </row>
    <row r="2016" ht="12.75" customHeight="1">
      <c r="A2016" s="4"/>
      <c r="B2016" s="5"/>
      <c r="C2016" s="6"/>
      <c r="D2016" s="6"/>
      <c r="E2016" s="5"/>
      <c r="F2016" s="5"/>
      <c r="G2016" s="6"/>
      <c r="H2016" s="7"/>
      <c r="I2016" s="6"/>
      <c r="J2016" s="6"/>
      <c r="K2016" s="8"/>
      <c r="L2016" s="6"/>
      <c r="M2016" s="8"/>
      <c r="N2016" s="9"/>
      <c r="O2016" s="9"/>
      <c r="P2016" s="42"/>
      <c r="Q2016" s="42"/>
      <c r="R2016" s="11"/>
      <c r="S2016" s="7"/>
      <c r="T2016" s="7"/>
      <c r="U2016" s="12"/>
      <c r="V2016" s="12"/>
      <c r="W2016" s="13"/>
      <c r="X2016" s="13"/>
      <c r="Y2016" s="14"/>
    </row>
    <row r="2017" ht="12.75" customHeight="1">
      <c r="A2017" s="4"/>
      <c r="B2017" s="5"/>
      <c r="C2017" s="6"/>
      <c r="D2017" s="6"/>
      <c r="E2017" s="5"/>
      <c r="F2017" s="5"/>
      <c r="G2017" s="6"/>
      <c r="H2017" s="7"/>
      <c r="I2017" s="6"/>
      <c r="J2017" s="6"/>
      <c r="K2017" s="8"/>
      <c r="L2017" s="6"/>
      <c r="M2017" s="8"/>
      <c r="N2017" s="9"/>
      <c r="O2017" s="9"/>
      <c r="P2017" s="42"/>
      <c r="Q2017" s="42"/>
      <c r="R2017" s="11"/>
      <c r="S2017" s="7"/>
      <c r="T2017" s="7"/>
      <c r="U2017" s="12"/>
      <c r="V2017" s="12"/>
      <c r="W2017" s="13"/>
      <c r="X2017" s="13"/>
      <c r="Y2017" s="14"/>
    </row>
    <row r="2018" ht="12.75" customHeight="1">
      <c r="A2018" s="4"/>
      <c r="B2018" s="5"/>
      <c r="C2018" s="6"/>
      <c r="D2018" s="6"/>
      <c r="E2018" s="5"/>
      <c r="F2018" s="5"/>
      <c r="G2018" s="6"/>
      <c r="H2018" s="7"/>
      <c r="I2018" s="6"/>
      <c r="J2018" s="6"/>
      <c r="K2018" s="8"/>
      <c r="L2018" s="6"/>
      <c r="M2018" s="8"/>
      <c r="N2018" s="9"/>
      <c r="O2018" s="9"/>
      <c r="P2018" s="42"/>
      <c r="Q2018" s="42"/>
      <c r="R2018" s="11"/>
      <c r="S2018" s="7"/>
      <c r="T2018" s="7"/>
      <c r="U2018" s="12"/>
      <c r="V2018" s="12"/>
      <c r="W2018" s="13"/>
      <c r="X2018" s="13"/>
      <c r="Y2018" s="14"/>
    </row>
    <row r="2019" ht="12.75" customHeight="1">
      <c r="A2019" s="4"/>
      <c r="B2019" s="5"/>
      <c r="C2019" s="6"/>
      <c r="D2019" s="6"/>
      <c r="E2019" s="5"/>
      <c r="F2019" s="5"/>
      <c r="G2019" s="6"/>
      <c r="H2019" s="7"/>
      <c r="I2019" s="6"/>
      <c r="J2019" s="6"/>
      <c r="K2019" s="8"/>
      <c r="L2019" s="6"/>
      <c r="M2019" s="8"/>
      <c r="N2019" s="9"/>
      <c r="O2019" s="9"/>
      <c r="P2019" s="42"/>
      <c r="Q2019" s="42"/>
      <c r="R2019" s="11"/>
      <c r="S2019" s="7"/>
      <c r="T2019" s="7"/>
      <c r="U2019" s="12"/>
      <c r="V2019" s="12"/>
      <c r="W2019" s="13"/>
      <c r="X2019" s="13"/>
      <c r="Y2019" s="14"/>
    </row>
    <row r="2020" ht="12.75" customHeight="1">
      <c r="A2020" s="4"/>
      <c r="B2020" s="5"/>
      <c r="C2020" s="6"/>
      <c r="D2020" s="6"/>
      <c r="E2020" s="5"/>
      <c r="F2020" s="5"/>
      <c r="G2020" s="6"/>
      <c r="H2020" s="7"/>
      <c r="I2020" s="6"/>
      <c r="J2020" s="6"/>
      <c r="K2020" s="8"/>
      <c r="L2020" s="6"/>
      <c r="M2020" s="8"/>
      <c r="N2020" s="9"/>
      <c r="O2020" s="9"/>
      <c r="P2020" s="42"/>
      <c r="Q2020" s="42"/>
      <c r="R2020" s="11"/>
      <c r="S2020" s="7"/>
      <c r="T2020" s="7"/>
      <c r="U2020" s="12"/>
      <c r="V2020" s="12"/>
      <c r="W2020" s="13"/>
      <c r="X2020" s="13"/>
      <c r="Y2020" s="14"/>
    </row>
    <row r="2021" ht="12.75" customHeight="1">
      <c r="A2021" s="4"/>
      <c r="B2021" s="5"/>
      <c r="C2021" s="6"/>
      <c r="D2021" s="6"/>
      <c r="E2021" s="5"/>
      <c r="F2021" s="5"/>
      <c r="G2021" s="6"/>
      <c r="H2021" s="7"/>
      <c r="I2021" s="6"/>
      <c r="J2021" s="6"/>
      <c r="K2021" s="8"/>
      <c r="L2021" s="6"/>
      <c r="M2021" s="8"/>
      <c r="N2021" s="9"/>
      <c r="O2021" s="9"/>
      <c r="P2021" s="42"/>
      <c r="Q2021" s="42"/>
      <c r="R2021" s="11"/>
      <c r="S2021" s="7"/>
      <c r="T2021" s="7"/>
      <c r="U2021" s="12"/>
      <c r="V2021" s="12"/>
      <c r="W2021" s="13"/>
      <c r="X2021" s="13"/>
      <c r="Y2021" s="14"/>
    </row>
    <row r="2022" ht="12.75" customHeight="1">
      <c r="A2022" s="4"/>
      <c r="B2022" s="5"/>
      <c r="C2022" s="6"/>
      <c r="D2022" s="6"/>
      <c r="E2022" s="5"/>
      <c r="F2022" s="5"/>
      <c r="G2022" s="6"/>
      <c r="H2022" s="7"/>
      <c r="I2022" s="6"/>
      <c r="J2022" s="6"/>
      <c r="K2022" s="8"/>
      <c r="L2022" s="6"/>
      <c r="M2022" s="8"/>
      <c r="N2022" s="9"/>
      <c r="O2022" s="9"/>
      <c r="P2022" s="42"/>
      <c r="Q2022" s="42"/>
      <c r="R2022" s="11"/>
      <c r="S2022" s="7"/>
      <c r="T2022" s="7"/>
      <c r="U2022" s="12"/>
      <c r="V2022" s="12"/>
      <c r="W2022" s="13"/>
      <c r="X2022" s="13"/>
      <c r="Y2022" s="14"/>
    </row>
    <row r="2023" ht="12.75" customHeight="1">
      <c r="A2023" s="4"/>
      <c r="B2023" s="5"/>
      <c r="C2023" s="6"/>
      <c r="D2023" s="6"/>
      <c r="E2023" s="5"/>
      <c r="F2023" s="5"/>
      <c r="G2023" s="6"/>
      <c r="H2023" s="7"/>
      <c r="I2023" s="6"/>
      <c r="J2023" s="6"/>
      <c r="K2023" s="8"/>
      <c r="L2023" s="6"/>
      <c r="M2023" s="8"/>
      <c r="N2023" s="9"/>
      <c r="O2023" s="9"/>
      <c r="P2023" s="42"/>
      <c r="Q2023" s="42"/>
      <c r="R2023" s="11"/>
      <c r="S2023" s="7"/>
      <c r="T2023" s="7"/>
      <c r="U2023" s="12"/>
      <c r="V2023" s="12"/>
      <c r="W2023" s="13"/>
      <c r="X2023" s="13"/>
      <c r="Y2023" s="14"/>
    </row>
    <row r="2024" ht="12.75" customHeight="1">
      <c r="A2024" s="4"/>
      <c r="B2024" s="5"/>
      <c r="C2024" s="6"/>
      <c r="D2024" s="6"/>
      <c r="E2024" s="5"/>
      <c r="F2024" s="5"/>
      <c r="G2024" s="6"/>
      <c r="H2024" s="7"/>
      <c r="I2024" s="6"/>
      <c r="J2024" s="6"/>
      <c r="K2024" s="8"/>
      <c r="L2024" s="6"/>
      <c r="M2024" s="8"/>
      <c r="N2024" s="9"/>
      <c r="O2024" s="9"/>
      <c r="P2024" s="42"/>
      <c r="Q2024" s="42"/>
      <c r="R2024" s="11"/>
      <c r="S2024" s="7"/>
      <c r="T2024" s="7"/>
      <c r="U2024" s="12"/>
      <c r="V2024" s="12"/>
      <c r="W2024" s="13"/>
      <c r="X2024" s="13"/>
      <c r="Y2024" s="14"/>
    </row>
    <row r="2025" ht="12.75" customHeight="1">
      <c r="A2025" s="4"/>
      <c r="B2025" s="5"/>
      <c r="C2025" s="6"/>
      <c r="D2025" s="6"/>
      <c r="E2025" s="5"/>
      <c r="F2025" s="5"/>
      <c r="G2025" s="6"/>
      <c r="H2025" s="7"/>
      <c r="I2025" s="6"/>
      <c r="J2025" s="6"/>
      <c r="K2025" s="8"/>
      <c r="L2025" s="6"/>
      <c r="M2025" s="8"/>
      <c r="N2025" s="9"/>
      <c r="O2025" s="9"/>
      <c r="P2025" s="42"/>
      <c r="Q2025" s="42"/>
      <c r="R2025" s="11"/>
      <c r="S2025" s="7"/>
      <c r="T2025" s="7"/>
      <c r="U2025" s="12"/>
      <c r="V2025" s="12"/>
      <c r="W2025" s="13"/>
      <c r="X2025" s="13"/>
      <c r="Y2025" s="14"/>
    </row>
    <row r="2026" ht="12.75" customHeight="1">
      <c r="A2026" s="4"/>
      <c r="B2026" s="5"/>
      <c r="C2026" s="6"/>
      <c r="D2026" s="6"/>
      <c r="E2026" s="5"/>
      <c r="F2026" s="5"/>
      <c r="G2026" s="6"/>
      <c r="H2026" s="7"/>
      <c r="I2026" s="6"/>
      <c r="J2026" s="6"/>
      <c r="K2026" s="8"/>
      <c r="L2026" s="6"/>
      <c r="M2026" s="8"/>
      <c r="N2026" s="9"/>
      <c r="O2026" s="9"/>
      <c r="P2026" s="42"/>
      <c r="Q2026" s="42"/>
      <c r="R2026" s="11"/>
      <c r="S2026" s="7"/>
      <c r="T2026" s="7"/>
      <c r="U2026" s="12"/>
      <c r="V2026" s="12"/>
      <c r="W2026" s="13"/>
      <c r="X2026" s="13"/>
      <c r="Y2026" s="14"/>
    </row>
    <row r="2027" ht="12.75" customHeight="1">
      <c r="A2027" s="4"/>
      <c r="B2027" s="5"/>
      <c r="C2027" s="6"/>
      <c r="D2027" s="6"/>
      <c r="E2027" s="5"/>
      <c r="F2027" s="5"/>
      <c r="G2027" s="6"/>
      <c r="H2027" s="7"/>
      <c r="I2027" s="6"/>
      <c r="J2027" s="6"/>
      <c r="K2027" s="8"/>
      <c r="L2027" s="6"/>
      <c r="M2027" s="8"/>
      <c r="N2027" s="9"/>
      <c r="O2027" s="9"/>
      <c r="P2027" s="42"/>
      <c r="Q2027" s="42"/>
      <c r="R2027" s="11"/>
      <c r="S2027" s="7"/>
      <c r="T2027" s="7"/>
      <c r="U2027" s="12"/>
      <c r="V2027" s="12"/>
      <c r="W2027" s="13"/>
      <c r="X2027" s="13"/>
      <c r="Y2027" s="14"/>
    </row>
    <row r="2028" ht="12.75" customHeight="1">
      <c r="A2028" s="4"/>
      <c r="B2028" s="5"/>
      <c r="C2028" s="6"/>
      <c r="D2028" s="6"/>
      <c r="E2028" s="5"/>
      <c r="F2028" s="5"/>
      <c r="G2028" s="6"/>
      <c r="H2028" s="7"/>
      <c r="I2028" s="6"/>
      <c r="J2028" s="6"/>
      <c r="K2028" s="8"/>
      <c r="L2028" s="6"/>
      <c r="M2028" s="8"/>
      <c r="N2028" s="9"/>
      <c r="O2028" s="9"/>
      <c r="P2028" s="42"/>
      <c r="Q2028" s="42"/>
      <c r="R2028" s="11"/>
      <c r="S2028" s="7"/>
      <c r="T2028" s="7"/>
      <c r="U2028" s="12"/>
      <c r="V2028" s="12"/>
      <c r="W2028" s="13"/>
      <c r="X2028" s="13"/>
      <c r="Y2028" s="14"/>
    </row>
    <row r="2029" ht="12.75" customHeight="1">
      <c r="A2029" s="4"/>
      <c r="B2029" s="5"/>
      <c r="C2029" s="6"/>
      <c r="D2029" s="6"/>
      <c r="E2029" s="5"/>
      <c r="F2029" s="5"/>
      <c r="G2029" s="6"/>
      <c r="H2029" s="7"/>
      <c r="I2029" s="6"/>
      <c r="J2029" s="6"/>
      <c r="K2029" s="8"/>
      <c r="L2029" s="6"/>
      <c r="M2029" s="8"/>
      <c r="N2029" s="9"/>
      <c r="O2029" s="9"/>
      <c r="P2029" s="42"/>
      <c r="Q2029" s="42"/>
      <c r="R2029" s="11"/>
      <c r="S2029" s="7"/>
      <c r="T2029" s="7"/>
      <c r="U2029" s="12"/>
      <c r="V2029" s="12"/>
      <c r="W2029" s="13"/>
      <c r="X2029" s="13"/>
      <c r="Y2029" s="14"/>
    </row>
    <row r="2030" ht="12.75" customHeight="1">
      <c r="A2030" s="4"/>
      <c r="B2030" s="5"/>
      <c r="C2030" s="6"/>
      <c r="D2030" s="6"/>
      <c r="E2030" s="5"/>
      <c r="F2030" s="5"/>
      <c r="G2030" s="6"/>
      <c r="H2030" s="7"/>
      <c r="I2030" s="6"/>
      <c r="J2030" s="6"/>
      <c r="K2030" s="8"/>
      <c r="L2030" s="6"/>
      <c r="M2030" s="8"/>
      <c r="N2030" s="9"/>
      <c r="O2030" s="9"/>
      <c r="P2030" s="42"/>
      <c r="Q2030" s="42"/>
      <c r="R2030" s="11"/>
      <c r="S2030" s="7"/>
      <c r="T2030" s="7"/>
      <c r="U2030" s="12"/>
      <c r="V2030" s="12"/>
      <c r="W2030" s="13"/>
      <c r="X2030" s="13"/>
      <c r="Y2030" s="14"/>
    </row>
    <row r="2031" ht="12.75" customHeight="1">
      <c r="A2031" s="4"/>
      <c r="B2031" s="5"/>
      <c r="C2031" s="6"/>
      <c r="D2031" s="6"/>
      <c r="E2031" s="5"/>
      <c r="F2031" s="5"/>
      <c r="G2031" s="6"/>
      <c r="H2031" s="7"/>
      <c r="I2031" s="6"/>
      <c r="J2031" s="6"/>
      <c r="K2031" s="8"/>
      <c r="L2031" s="6"/>
      <c r="M2031" s="8"/>
      <c r="N2031" s="9"/>
      <c r="O2031" s="9"/>
      <c r="P2031" s="42"/>
      <c r="Q2031" s="42"/>
      <c r="R2031" s="11"/>
      <c r="S2031" s="7"/>
      <c r="T2031" s="7"/>
      <c r="U2031" s="12"/>
      <c r="V2031" s="12"/>
      <c r="W2031" s="13"/>
      <c r="X2031" s="13"/>
      <c r="Y2031" s="14"/>
    </row>
    <row r="2032" ht="12.75" customHeight="1">
      <c r="A2032" s="4"/>
      <c r="B2032" s="5"/>
      <c r="C2032" s="6"/>
      <c r="D2032" s="6"/>
      <c r="E2032" s="5"/>
      <c r="F2032" s="5"/>
      <c r="G2032" s="6"/>
      <c r="H2032" s="7"/>
      <c r="I2032" s="6"/>
      <c r="J2032" s="6"/>
      <c r="K2032" s="8"/>
      <c r="L2032" s="6"/>
      <c r="M2032" s="8"/>
      <c r="N2032" s="9"/>
      <c r="O2032" s="9"/>
      <c r="P2032" s="42"/>
      <c r="Q2032" s="42"/>
      <c r="R2032" s="11"/>
      <c r="S2032" s="7"/>
      <c r="T2032" s="7"/>
      <c r="U2032" s="12"/>
      <c r="V2032" s="12"/>
      <c r="W2032" s="13"/>
      <c r="X2032" s="13"/>
      <c r="Y2032" s="14"/>
    </row>
    <row r="2033" ht="12.75" customHeight="1">
      <c r="A2033" s="4"/>
      <c r="B2033" s="5"/>
      <c r="C2033" s="6"/>
      <c r="D2033" s="6"/>
      <c r="E2033" s="5"/>
      <c r="F2033" s="5"/>
      <c r="G2033" s="6"/>
      <c r="H2033" s="7"/>
      <c r="I2033" s="6"/>
      <c r="J2033" s="6"/>
      <c r="K2033" s="8"/>
      <c r="L2033" s="6"/>
      <c r="M2033" s="8"/>
      <c r="N2033" s="9"/>
      <c r="O2033" s="9"/>
      <c r="P2033" s="42"/>
      <c r="Q2033" s="42"/>
      <c r="R2033" s="11"/>
      <c r="S2033" s="7"/>
      <c r="T2033" s="7"/>
      <c r="U2033" s="12"/>
      <c r="V2033" s="12"/>
      <c r="W2033" s="13"/>
      <c r="X2033" s="13"/>
      <c r="Y2033" s="14"/>
    </row>
    <row r="2034" ht="12.75" customHeight="1">
      <c r="A2034" s="4"/>
      <c r="B2034" s="5"/>
      <c r="C2034" s="6"/>
      <c r="D2034" s="6"/>
      <c r="E2034" s="5"/>
      <c r="F2034" s="5"/>
      <c r="G2034" s="6"/>
      <c r="H2034" s="7"/>
      <c r="I2034" s="6"/>
      <c r="J2034" s="6"/>
      <c r="K2034" s="8"/>
      <c r="L2034" s="6"/>
      <c r="M2034" s="8"/>
      <c r="N2034" s="9"/>
      <c r="O2034" s="9"/>
      <c r="P2034" s="42"/>
      <c r="Q2034" s="42"/>
      <c r="R2034" s="11"/>
      <c r="S2034" s="7"/>
      <c r="T2034" s="7"/>
      <c r="U2034" s="12"/>
      <c r="V2034" s="12"/>
      <c r="W2034" s="13"/>
      <c r="X2034" s="13"/>
      <c r="Y2034" s="14"/>
    </row>
    <row r="2035" ht="12.75" customHeight="1">
      <c r="A2035" s="4"/>
      <c r="B2035" s="5"/>
      <c r="C2035" s="6"/>
      <c r="D2035" s="6"/>
      <c r="E2035" s="5"/>
      <c r="F2035" s="5"/>
      <c r="G2035" s="6"/>
      <c r="H2035" s="7"/>
      <c r="I2035" s="6"/>
      <c r="J2035" s="6"/>
      <c r="K2035" s="8"/>
      <c r="L2035" s="6"/>
      <c r="M2035" s="8"/>
      <c r="N2035" s="9"/>
      <c r="O2035" s="9"/>
      <c r="P2035" s="42"/>
      <c r="Q2035" s="42"/>
      <c r="R2035" s="11"/>
      <c r="S2035" s="7"/>
      <c r="T2035" s="7"/>
      <c r="U2035" s="12"/>
      <c r="V2035" s="12"/>
      <c r="W2035" s="13"/>
      <c r="X2035" s="13"/>
      <c r="Y2035" s="14"/>
    </row>
    <row r="2036" ht="12.75" customHeight="1">
      <c r="A2036" s="4"/>
      <c r="B2036" s="5"/>
      <c r="C2036" s="6"/>
      <c r="D2036" s="6"/>
      <c r="E2036" s="5"/>
      <c r="F2036" s="5"/>
      <c r="G2036" s="6"/>
      <c r="H2036" s="7"/>
      <c r="I2036" s="6"/>
      <c r="J2036" s="6"/>
      <c r="K2036" s="8"/>
      <c r="L2036" s="6"/>
      <c r="M2036" s="8"/>
      <c r="N2036" s="9"/>
      <c r="O2036" s="9"/>
      <c r="P2036" s="42"/>
      <c r="Q2036" s="42"/>
      <c r="R2036" s="11"/>
      <c r="S2036" s="7"/>
      <c r="T2036" s="7"/>
      <c r="U2036" s="12"/>
      <c r="V2036" s="12"/>
      <c r="W2036" s="13"/>
      <c r="X2036" s="13"/>
      <c r="Y2036" s="14"/>
    </row>
    <row r="2037" ht="12.75" customHeight="1">
      <c r="A2037" s="4"/>
      <c r="B2037" s="5"/>
      <c r="C2037" s="6"/>
      <c r="D2037" s="6"/>
      <c r="E2037" s="5"/>
      <c r="F2037" s="5"/>
      <c r="G2037" s="6"/>
      <c r="H2037" s="7"/>
      <c r="I2037" s="6"/>
      <c r="J2037" s="6"/>
      <c r="K2037" s="8"/>
      <c r="L2037" s="6"/>
      <c r="M2037" s="8"/>
      <c r="N2037" s="9"/>
      <c r="O2037" s="9"/>
      <c r="P2037" s="42"/>
      <c r="Q2037" s="42"/>
      <c r="R2037" s="11"/>
      <c r="S2037" s="7"/>
      <c r="T2037" s="7"/>
      <c r="U2037" s="12"/>
      <c r="V2037" s="12"/>
      <c r="W2037" s="13"/>
      <c r="X2037" s="13"/>
      <c r="Y2037" s="14"/>
    </row>
    <row r="2038" ht="12.75" customHeight="1">
      <c r="A2038" s="4"/>
      <c r="B2038" s="5"/>
      <c r="C2038" s="6"/>
      <c r="D2038" s="6"/>
      <c r="E2038" s="5"/>
      <c r="F2038" s="5"/>
      <c r="G2038" s="6"/>
      <c r="H2038" s="7"/>
      <c r="I2038" s="6"/>
      <c r="J2038" s="6"/>
      <c r="K2038" s="8"/>
      <c r="L2038" s="6"/>
      <c r="M2038" s="8"/>
      <c r="N2038" s="9"/>
      <c r="O2038" s="9"/>
      <c r="P2038" s="42"/>
      <c r="Q2038" s="42"/>
      <c r="R2038" s="11"/>
      <c r="S2038" s="7"/>
      <c r="T2038" s="7"/>
      <c r="U2038" s="12"/>
      <c r="V2038" s="12"/>
      <c r="W2038" s="13"/>
      <c r="X2038" s="13"/>
      <c r="Y2038" s="14"/>
    </row>
    <row r="2039" ht="12.75" customHeight="1">
      <c r="A2039" s="4"/>
      <c r="B2039" s="5"/>
      <c r="C2039" s="6"/>
      <c r="D2039" s="6"/>
      <c r="E2039" s="5"/>
      <c r="F2039" s="5"/>
      <c r="G2039" s="6"/>
      <c r="H2039" s="7"/>
      <c r="I2039" s="6"/>
      <c r="J2039" s="6"/>
      <c r="K2039" s="8"/>
      <c r="L2039" s="6"/>
      <c r="M2039" s="8"/>
      <c r="N2039" s="9"/>
      <c r="O2039" s="9"/>
      <c r="P2039" s="42"/>
      <c r="Q2039" s="42"/>
      <c r="R2039" s="11"/>
      <c r="S2039" s="7"/>
      <c r="T2039" s="7"/>
      <c r="U2039" s="12"/>
      <c r="V2039" s="12"/>
      <c r="W2039" s="13"/>
      <c r="X2039" s="13"/>
      <c r="Y2039" s="14"/>
    </row>
    <row r="2040" ht="12.75" customHeight="1">
      <c r="A2040" s="4"/>
      <c r="B2040" s="5"/>
      <c r="C2040" s="6"/>
      <c r="D2040" s="6"/>
      <c r="E2040" s="5"/>
      <c r="F2040" s="5"/>
      <c r="G2040" s="6"/>
      <c r="H2040" s="7"/>
      <c r="I2040" s="6"/>
      <c r="J2040" s="6"/>
      <c r="K2040" s="8"/>
      <c r="L2040" s="6"/>
      <c r="M2040" s="8"/>
      <c r="N2040" s="9"/>
      <c r="O2040" s="9"/>
      <c r="P2040" s="42"/>
      <c r="Q2040" s="42"/>
      <c r="R2040" s="11"/>
      <c r="S2040" s="7"/>
      <c r="T2040" s="7"/>
      <c r="U2040" s="12"/>
      <c r="V2040" s="12"/>
      <c r="W2040" s="13"/>
      <c r="X2040" s="13"/>
      <c r="Y2040" s="1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2000-07-15T18:21:09Z</dcterms:created>
  <dc:creator>RShiller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str>0e244be3-aefb-42f5-ad8e-583ef560d873</vt:lpstr>
  </property>
</Properties>
</file>