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00Scens\"/>
    </mc:Choice>
  </mc:AlternateContent>
  <xr:revisionPtr revIDLastSave="0" documentId="13_ncr:1_{63309315-2093-42F6-B989-4A49DCA636FD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2" l="1"/>
  <c r="Y3" i="2" s="1"/>
  <c r="H10" i="2"/>
  <c r="U27" i="2" s="1"/>
  <c r="M32" i="2"/>
  <c r="M31" i="2"/>
  <c r="Q28" i="2" s="1"/>
  <c r="M30" i="2"/>
  <c r="M24" i="2"/>
  <c r="Q21" i="2" s="1"/>
  <c r="M23" i="2"/>
  <c r="M22" i="2"/>
  <c r="M16" i="2"/>
  <c r="M15" i="2"/>
  <c r="P12" i="2" s="1"/>
  <c r="M14" i="2"/>
  <c r="M8" i="2"/>
  <c r="Q5" i="2" s="1"/>
  <c r="M7" i="2"/>
  <c r="M6" i="2"/>
  <c r="M19" i="2"/>
  <c r="M28" i="2"/>
  <c r="M27" i="2"/>
  <c r="M26" i="2"/>
  <c r="M20" i="2"/>
  <c r="M18" i="2"/>
  <c r="M12" i="2"/>
  <c r="M11" i="2"/>
  <c r="M10" i="2"/>
  <c r="M4" i="2"/>
  <c r="M3" i="2"/>
  <c r="M2" i="2"/>
  <c r="X3" i="2" l="1"/>
  <c r="T11" i="2"/>
  <c r="T19" i="2"/>
  <c r="U19" i="2"/>
  <c r="T3" i="2"/>
  <c r="T27" i="2"/>
  <c r="U11" i="2"/>
  <c r="U3" i="2"/>
  <c r="P29" i="2"/>
  <c r="P28" i="2"/>
  <c r="Q27" i="2"/>
  <c r="P21" i="2"/>
  <c r="P19" i="2"/>
  <c r="P13" i="2"/>
  <c r="Q12" i="2"/>
  <c r="Q11" i="2"/>
  <c r="P5" i="2"/>
  <c r="Q4" i="2"/>
  <c r="Q3" i="2"/>
  <c r="Q20" i="2"/>
  <c r="P3" i="2"/>
  <c r="Q29" i="2"/>
  <c r="P4" i="2"/>
  <c r="P20" i="2"/>
  <c r="Q19" i="2"/>
  <c r="Q13" i="2"/>
  <c r="P11" i="2"/>
  <c r="P27" i="2"/>
</calcChain>
</file>

<file path=xl/sharedStrings.xml><?xml version="1.0" encoding="utf-8"?>
<sst xmlns="http://schemas.openxmlformats.org/spreadsheetml/2006/main" count="69" uniqueCount="18">
  <si>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</si>
  <si>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</si>
  <si>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</si>
  <si>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</si>
  <si>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</si>
  <si>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</si>
  <si>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</si>
  <si>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</si>
  <si>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</si>
  <si>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</si>
  <si>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</si>
  <si>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</si>
  <si>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</si>
  <si>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</si>
  <si>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</si>
  <si>
    <t>95% normal</t>
  </si>
  <si>
    <t>t dist 95%</t>
  </si>
  <si>
    <t>t dist 97.5%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</si>
</sst>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/>
    </xf>
    <xf numFmtId="10" fontId="0" fillId="0" borderId="0" xfId="0" applyNumberFormat="1"/>
    <xf numFmtId="10" fontId="0" fillId="0" borderId="0" xfId="1" applyNumberFormat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v>0.01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Tabelle2!$E$2:$E$21</c:f>
              <c:numCache>
                <c:formatCode>General</c:formatCode>
                <c:ptCount val="20"/>
                <c:pt idx="0">
                  <c:v>269.25283000000002</c:v>
                </c:pt>
                <c:pt idx="1">
                  <c:v>278.53877</c:v>
                </c:pt>
                <c:pt idx="2">
                  <c:v>273.90879000000001</c:v>
                </c:pt>
                <c:pt idx="3">
                  <c:v>273.49889000000002</c:v>
                </c:pt>
                <c:pt idx="4">
                  <c:v>273.26862999999997</c:v>
                </c:pt>
                <c:pt idx="5">
                  <c:v>268.74007</c:v>
                </c:pt>
                <c:pt idx="6">
                  <c:v>280.63983999999999</c:v>
                </c:pt>
                <c:pt idx="7">
                  <c:v>277.79477000000003</c:v>
                </c:pt>
                <c:pt idx="8">
                  <c:v>268.85066</c:v>
                </c:pt>
                <c:pt idx="9">
                  <c:v>274.24653999999998</c:v>
                </c:pt>
                <c:pt idx="10">
                  <c:v>276.42693000000003</c:v>
                </c:pt>
                <c:pt idx="11">
                  <c:v>272.33364</c:v>
                </c:pt>
                <c:pt idx="12">
                  <c:v>270.61401000000001</c:v>
                </c:pt>
                <c:pt idx="13">
                  <c:v>274.54435999999998</c:v>
                </c:pt>
                <c:pt idx="14">
                  <c:v>267.64940000000001</c:v>
                </c:pt>
                <c:pt idx="15">
                  <c:v>268.45136000000002</c:v>
                </c:pt>
                <c:pt idx="16">
                  <c:v>269.93166000000002</c:v>
                </c:pt>
                <c:pt idx="17">
                  <c:v>275.64729999999997</c:v>
                </c:pt>
                <c:pt idx="18">
                  <c:v>278.13220999999999</c:v>
                </c:pt>
                <c:pt idx="19">
                  <c:v>279.69051000000002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D-4660-8DE0-34BEA2DBBF9F}"/>
            </c:ext>
          </c:extLst>
        </c:ser>
        <c:ser>
          <c:idx val="0"/>
          <c:order val="1"/>
          <c:tx>
            <c:v>0.03</c:v>
          </c:tx>
          <c:spPr>
            <a:ln w="2413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Tabelle2!$E$22:$E$41</c:f>
              <c:numCache>
                <c:formatCode>General</c:formatCode>
                <c:ptCount val="20"/>
                <c:pt idx="0">
                  <c:v>282.08202999999997</c:v>
                </c:pt>
                <c:pt idx="1">
                  <c:v>280.04689000000002</c:v>
                </c:pt>
                <c:pt idx="2">
                  <c:v>276.99113</c:v>
                </c:pt>
                <c:pt idx="3">
                  <c:v>277.99176</c:v>
                </c:pt>
                <c:pt idx="4">
                  <c:v>280.17264999999998</c:v>
                </c:pt>
                <c:pt idx="5">
                  <c:v>271.73601000000002</c:v>
                </c:pt>
                <c:pt idx="6">
                  <c:v>282.49918000000002</c:v>
                </c:pt>
                <c:pt idx="7">
                  <c:v>280.98261000000002</c:v>
                </c:pt>
                <c:pt idx="8">
                  <c:v>277.43299999999999</c:v>
                </c:pt>
                <c:pt idx="9">
                  <c:v>280.60424999999998</c:v>
                </c:pt>
                <c:pt idx="10">
                  <c:v>277.64512000000002</c:v>
                </c:pt>
                <c:pt idx="11">
                  <c:v>276.98005999999998</c:v>
                </c:pt>
                <c:pt idx="12">
                  <c:v>281.84093000000001</c:v>
                </c:pt>
                <c:pt idx="13">
                  <c:v>280.65692000000001</c:v>
                </c:pt>
                <c:pt idx="14">
                  <c:v>278.14305000000002</c:v>
                </c:pt>
                <c:pt idx="15">
                  <c:v>279.45004</c:v>
                </c:pt>
                <c:pt idx="16">
                  <c:v>276.21485000000001</c:v>
                </c:pt>
                <c:pt idx="17">
                  <c:v>277.70031</c:v>
                </c:pt>
                <c:pt idx="18">
                  <c:v>280.24694</c:v>
                </c:pt>
                <c:pt idx="19">
                  <c:v>281.43982999999997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D-4660-8DE0-34BEA2DBBF9F}"/>
            </c:ext>
          </c:extLst>
        </c:ser>
        <c:ser>
          <c:idx val="1"/>
          <c:order val="2"/>
          <c:tx>
            <c:v>0.05</c:v>
          </c:tx>
          <c:spPr>
            <a:ln w="2286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Tabelle2!$E$42:$E$61</c:f>
              <c:numCache>
                <c:formatCode>General</c:formatCode>
                <c:ptCount val="20"/>
                <c:pt idx="0">
                  <c:v>283.13659999999999</c:v>
                </c:pt>
                <c:pt idx="1">
                  <c:v>280.98160000000001</c:v>
                </c:pt>
                <c:pt idx="2">
                  <c:v>279.61932999999999</c:v>
                </c:pt>
                <c:pt idx="3">
                  <c:v>280.75729000000001</c:v>
                </c:pt>
                <c:pt idx="4">
                  <c:v>283.78976999999998</c:v>
                </c:pt>
                <c:pt idx="5">
                  <c:v>282.27202</c:v>
                </c:pt>
                <c:pt idx="6">
                  <c:v>284.07028000000003</c:v>
                </c:pt>
                <c:pt idx="7">
                  <c:v>282.69468000000001</c:v>
                </c:pt>
                <c:pt idx="8">
                  <c:v>279.49662000000001</c:v>
                </c:pt>
                <c:pt idx="9">
                  <c:v>282.03235000000001</c:v>
                </c:pt>
                <c:pt idx="10">
                  <c:v>281.29417000000001</c:v>
                </c:pt>
                <c:pt idx="11">
                  <c:v>279.60034999999999</c:v>
                </c:pt>
                <c:pt idx="12">
                  <c:v>283.02118000000002</c:v>
                </c:pt>
                <c:pt idx="13">
                  <c:v>281.86711000000003</c:v>
                </c:pt>
                <c:pt idx="14">
                  <c:v>282.66964999999999</c:v>
                </c:pt>
                <c:pt idx="15">
                  <c:v>280.49160000000001</c:v>
                </c:pt>
                <c:pt idx="16">
                  <c:v>279.18200999999999</c:v>
                </c:pt>
                <c:pt idx="17">
                  <c:v>281.53742999999997</c:v>
                </c:pt>
                <c:pt idx="18">
                  <c:v>281.53131999999999</c:v>
                </c:pt>
                <c:pt idx="19">
                  <c:v>282.32378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D-4660-8DE0-34BEA2DBBF9F}"/>
            </c:ext>
          </c:extLst>
        </c:ser>
        <c:ser>
          <c:idx val="2"/>
          <c:order val="3"/>
          <c:tx>
            <c:v>0.07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Tabelle2!$E$62:$E$81</c:f>
              <c:numCache>
                <c:formatCode>General</c:formatCode>
                <c:ptCount val="20"/>
                <c:pt idx="0">
                  <c:v>284.47788000000003</c:v>
                </c:pt>
                <c:pt idx="1">
                  <c:v>283.99196999999998</c:v>
                </c:pt>
                <c:pt idx="2">
                  <c:v>280.91435999999999</c:v>
                </c:pt>
                <c:pt idx="3">
                  <c:v>283.58837</c:v>
                </c:pt>
                <c:pt idx="4">
                  <c:v>285.01670999999999</c:v>
                </c:pt>
                <c:pt idx="5">
                  <c:v>284.15595000000002</c:v>
                </c:pt>
                <c:pt idx="6">
                  <c:v>285.45290999999997</c:v>
                </c:pt>
                <c:pt idx="7">
                  <c:v>283.87349</c:v>
                </c:pt>
                <c:pt idx="8">
                  <c:v>280.90575000000001</c:v>
                </c:pt>
                <c:pt idx="9">
                  <c:v>284.98086999999998</c:v>
                </c:pt>
                <c:pt idx="10">
                  <c:v>283.32538</c:v>
                </c:pt>
                <c:pt idx="11">
                  <c:v>282.44033000000002</c:v>
                </c:pt>
                <c:pt idx="12">
                  <c:v>284.90622999999999</c:v>
                </c:pt>
                <c:pt idx="13">
                  <c:v>283.28921000000003</c:v>
                </c:pt>
                <c:pt idx="14">
                  <c:v>285.58792999999997</c:v>
                </c:pt>
                <c:pt idx="15">
                  <c:v>281.35509000000002</c:v>
                </c:pt>
                <c:pt idx="16">
                  <c:v>283.78881999999999</c:v>
                </c:pt>
                <c:pt idx="17">
                  <c:v>282.76985999999999</c:v>
                </c:pt>
                <c:pt idx="18">
                  <c:v>282.0763</c:v>
                </c:pt>
                <c:pt idx="19">
                  <c:v>283.33836000000002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D-4660-8DE0-34BEA2DBB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4219999"/>
        <c:axId val="734219167"/>
      </c:lineChart>
      <c:catAx>
        <c:axId val="734219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4219167"/>
        <c:crosses val="autoZero"/>
        <c:auto val="1"/>
        <c:lblAlgn val="ctr"/>
        <c:lblOffset val="100"/>
        <c:noMultiLvlLbl val="0"/>
      </c:catAx>
      <c:valAx>
        <c:axId val="734219167"/>
        <c:scaling>
          <c:orientation val="minMax"/>
          <c:min val="2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34219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0</xdr:row>
      <xdr:rowOff>69850</xdr:rowOff>
    </xdr:from>
    <xdr:to>
      <xdr:col>10</xdr:col>
      <xdr:colOff>549275</xdr:colOff>
      <xdr:row>12</xdr:row>
      <xdr:rowOff>177800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D34E8B-CDA0-4464-9DB6-652212A07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harl\OneDrive\Dokumente\A_Uni\HiWi\ArticleSubgradient\Code\SampleRun_Environment_Solar\600Scens\600_Naive_C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</sheetNames>
    <sheetDataSet>
      <sheetData sheetId="0"/>
      <sheetData sheetId="1">
        <row r="2">
          <cell r="E2">
            <v>246.57187999999999</v>
          </cell>
        </row>
        <row r="3">
          <cell r="E3">
            <v>252.31788</v>
          </cell>
        </row>
        <row r="4">
          <cell r="E4">
            <v>241.72673</v>
          </cell>
        </row>
        <row r="5">
          <cell r="E5">
            <v>248.41552999999999</v>
          </cell>
        </row>
        <row r="6">
          <cell r="E6">
            <v>244.96548000000001</v>
          </cell>
        </row>
        <row r="7">
          <cell r="E7">
            <v>242.33189999999999</v>
          </cell>
        </row>
        <row r="8">
          <cell r="E8">
            <v>247.05856</v>
          </cell>
        </row>
        <row r="9">
          <cell r="E9">
            <v>244.36434</v>
          </cell>
        </row>
        <row r="10">
          <cell r="E10">
            <v>226.78341</v>
          </cell>
        </row>
        <row r="11">
          <cell r="E11">
            <v>242.86644000000001</v>
          </cell>
        </row>
        <row r="12">
          <cell r="E12">
            <v>243.84789000000001</v>
          </cell>
        </row>
        <row r="13">
          <cell r="E13">
            <v>246.25400999999999</v>
          </cell>
        </row>
        <row r="14">
          <cell r="E14">
            <v>242.58036999999999</v>
          </cell>
        </row>
        <row r="15">
          <cell r="E15">
            <v>242.59375</v>
          </cell>
        </row>
        <row r="16">
          <cell r="E16">
            <v>237.65900999999999</v>
          </cell>
        </row>
        <row r="17">
          <cell r="E17">
            <v>243.28272000000001</v>
          </cell>
        </row>
        <row r="18">
          <cell r="E18">
            <v>249.03632999999999</v>
          </cell>
        </row>
        <row r="19">
          <cell r="E19">
            <v>243.27918</v>
          </cell>
        </row>
        <row r="20">
          <cell r="E20">
            <v>247.50851</v>
          </cell>
        </row>
        <row r="21">
          <cell r="E21">
            <v>251.81213</v>
          </cell>
        </row>
        <row r="22">
          <cell r="E22">
            <v>232.13278</v>
          </cell>
        </row>
        <row r="23">
          <cell r="E23">
            <v>251.53009</v>
          </cell>
        </row>
        <row r="24">
          <cell r="E24">
            <v>242.60290000000001</v>
          </cell>
        </row>
        <row r="25">
          <cell r="E25">
            <v>248.46988999999999</v>
          </cell>
        </row>
        <row r="26">
          <cell r="E26">
            <v>244.57126</v>
          </cell>
        </row>
        <row r="27">
          <cell r="E27">
            <v>240.90254999999999</v>
          </cell>
        </row>
        <row r="28">
          <cell r="E28">
            <v>247.90880000000001</v>
          </cell>
        </row>
        <row r="29">
          <cell r="E29">
            <v>244.49700000000001</v>
          </cell>
        </row>
        <row r="30">
          <cell r="E30">
            <v>226.90988999999999</v>
          </cell>
        </row>
        <row r="31">
          <cell r="E31">
            <v>242.15585999999999</v>
          </cell>
        </row>
        <row r="32">
          <cell r="E32">
            <v>244.10871</v>
          </cell>
        </row>
        <row r="33">
          <cell r="E33">
            <v>245.49118999999999</v>
          </cell>
        </row>
        <row r="34">
          <cell r="E34">
            <v>242.52088000000001</v>
          </cell>
        </row>
        <row r="35">
          <cell r="E35">
            <v>241.27199999999999</v>
          </cell>
        </row>
        <row r="36">
          <cell r="E36">
            <v>236.15630999999999</v>
          </cell>
        </row>
        <row r="37">
          <cell r="E37">
            <v>243.37649999999999</v>
          </cell>
        </row>
        <row r="38">
          <cell r="E38">
            <v>247.95142000000001</v>
          </cell>
        </row>
        <row r="39">
          <cell r="E39">
            <v>241.87454</v>
          </cell>
        </row>
        <row r="40">
          <cell r="E40">
            <v>234.69932</v>
          </cell>
        </row>
        <row r="41">
          <cell r="E41">
            <v>243.59105</v>
          </cell>
        </row>
        <row r="42">
          <cell r="E42">
            <v>232.29670999999999</v>
          </cell>
        </row>
        <row r="43">
          <cell r="E43">
            <v>251.70405</v>
          </cell>
        </row>
        <row r="44">
          <cell r="E44">
            <v>243.69188</v>
          </cell>
        </row>
        <row r="45">
          <cell r="E45">
            <v>245.28541000000001</v>
          </cell>
        </row>
        <row r="46">
          <cell r="E46">
            <v>244.30515</v>
          </cell>
        </row>
        <row r="47">
          <cell r="E47">
            <v>240.90186</v>
          </cell>
        </row>
        <row r="48">
          <cell r="E48">
            <v>247.34291999999999</v>
          </cell>
        </row>
        <row r="49">
          <cell r="E49">
            <v>248.4933</v>
          </cell>
        </row>
        <row r="50">
          <cell r="E50">
            <v>226.73808</v>
          </cell>
        </row>
        <row r="51">
          <cell r="E51">
            <v>242.36433</v>
          </cell>
        </row>
        <row r="52">
          <cell r="E52">
            <v>243.53668999999999</v>
          </cell>
        </row>
        <row r="53">
          <cell r="E53">
            <v>245.39230000000001</v>
          </cell>
        </row>
        <row r="54">
          <cell r="E54">
            <v>242.28900999999999</v>
          </cell>
        </row>
        <row r="55">
          <cell r="E55">
            <v>237.57219000000001</v>
          </cell>
        </row>
        <row r="56">
          <cell r="E56">
            <v>235.30489</v>
          </cell>
        </row>
        <row r="57">
          <cell r="E57">
            <v>242.20921000000001</v>
          </cell>
        </row>
        <row r="58">
          <cell r="E58">
            <v>248.03596999999999</v>
          </cell>
        </row>
        <row r="59">
          <cell r="E59">
            <v>241.14474999999999</v>
          </cell>
        </row>
        <row r="60">
          <cell r="E60">
            <v>236.88746</v>
          </cell>
        </row>
        <row r="61">
          <cell r="E61">
            <v>243.64015000000001</v>
          </cell>
        </row>
        <row r="62">
          <cell r="E62">
            <v>246.97856999999999</v>
          </cell>
        </row>
        <row r="63">
          <cell r="E63">
            <v>252.13225</v>
          </cell>
        </row>
        <row r="64">
          <cell r="E64">
            <v>242.16369</v>
          </cell>
        </row>
        <row r="65">
          <cell r="E65">
            <v>245.78738999999999</v>
          </cell>
        </row>
        <row r="66">
          <cell r="E66">
            <v>242.63132999999999</v>
          </cell>
        </row>
        <row r="67">
          <cell r="E67">
            <v>242.97719000000001</v>
          </cell>
        </row>
        <row r="68">
          <cell r="E68">
            <v>247.00099</v>
          </cell>
        </row>
        <row r="69">
          <cell r="E69">
            <v>244.70248000000001</v>
          </cell>
        </row>
        <row r="70">
          <cell r="E70">
            <v>226.67839000000001</v>
          </cell>
        </row>
        <row r="71">
          <cell r="E71">
            <v>242.35542000000001</v>
          </cell>
        </row>
        <row r="72">
          <cell r="E72">
            <v>241.16963999999999</v>
          </cell>
        </row>
        <row r="73">
          <cell r="E73">
            <v>245.03030000000001</v>
          </cell>
        </row>
        <row r="74">
          <cell r="E74">
            <v>242.70593</v>
          </cell>
        </row>
        <row r="75">
          <cell r="E75">
            <v>239.19291000000001</v>
          </cell>
        </row>
        <row r="76">
          <cell r="E76">
            <v>240.72725</v>
          </cell>
        </row>
        <row r="77">
          <cell r="E77">
            <v>243.13899000000001</v>
          </cell>
        </row>
        <row r="78">
          <cell r="E78">
            <v>247.89068</v>
          </cell>
        </row>
        <row r="79">
          <cell r="E79">
            <v>241.14474999999999</v>
          </cell>
        </row>
        <row r="80">
          <cell r="E80">
            <v>234.94042999999999</v>
          </cell>
        </row>
        <row r="81">
          <cell r="E81">
            <v>243.74502000000001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1"/>
  <sheetViews>
    <sheetView tabSelected="1" workbookViewId="0">
      <selection activeCell="J16" sqref="J16"/>
    </sheetView>
  </sheetViews>
  <sheetFormatPr baseColWidth="10" defaultRowHeight="14.5" x14ac:dyDescent="0.35"/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  <c r="P1" t="s">
        <v>15</v>
      </c>
      <c r="S1" s="2" t="s">
        <v>16</v>
      </c>
      <c r="W1" s="2" t="s">
        <v>17</v>
      </c>
    </row>
    <row r="2" spans="1:25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  <c r="L2" t="s">
        <v>6</v>
      </c>
      <c r="M2">
        <f>SUM(E2:E21)/20</f>
        <v>273.60805850000003</v>
      </c>
      <c r="O2" t="s">
        <v>7</v>
      </c>
      <c r="Q2" t="s">
        <v>8</v>
      </c>
      <c r="S2" t="s">
        <v>7</v>
      </c>
      <c r="U2" t="s">
        <v>8</v>
      </c>
      <c r="W2" t="s">
        <v>7</v>
      </c>
      <c r="Y2" t="s">
        <v>8</v>
      </c>
    </row>
    <row r="3" spans="1:25" x14ac:dyDescent="0.35">
      <c r="A3">
        <v>10</v>
      </c>
      <c r="B3">
        <v>100</v>
      </c>
      <c r="C3">
        <v>0.01</v>
      </c>
      <c r="D3">
        <v>0</v>
      </c>
      <c r="E3">
        <v>278.53877</v>
      </c>
      <c r="F3">
        <v>53</v>
      </c>
      <c r="L3" t="s">
        <v>9</v>
      </c>
      <c r="M3">
        <f>SUM(D2:D21)/20</f>
        <v>8.2000000000000001E-5</v>
      </c>
      <c r="O3" t="s">
        <v>10</v>
      </c>
      <c r="P3">
        <f>M2+(-1.96)*M6/(SQRT(20))</f>
        <v>271.82678757208907</v>
      </c>
      <c r="Q3">
        <f>M2+1.96*M6/(SQRT(20))</f>
        <v>275.38932942791098</v>
      </c>
      <c r="S3" t="s">
        <v>10</v>
      </c>
      <c r="T3">
        <f>M2+(-$H$10)*M6/(SQRT(20))</f>
        <v>271.70589375533888</v>
      </c>
      <c r="U3">
        <f>M2+$H$10*M6/(SQRT(20))</f>
        <v>275.51022324466118</v>
      </c>
      <c r="W3" t="s">
        <v>10</v>
      </c>
      <c r="X3">
        <f>M2+(-$H$11)*M6/(SQRT(20))</f>
        <v>271.39651956972875</v>
      </c>
      <c r="Y3">
        <f>M2+($H$11)*M6/(SQRT(20))</f>
        <v>275.8195974302713</v>
      </c>
    </row>
    <row r="4" spans="1:25" x14ac:dyDescent="0.35">
      <c r="A4">
        <v>11</v>
      </c>
      <c r="B4">
        <v>100</v>
      </c>
      <c r="C4">
        <v>0.01</v>
      </c>
      <c r="D4">
        <v>0</v>
      </c>
      <c r="E4">
        <v>273.90879000000001</v>
      </c>
      <c r="F4">
        <v>76</v>
      </c>
      <c r="L4" t="s">
        <v>11</v>
      </c>
      <c r="M4">
        <f>SUM(F2:F21)/20</f>
        <v>69.650000000000006</v>
      </c>
      <c r="O4" t="s">
        <v>12</v>
      </c>
      <c r="P4" s="3">
        <f>M3-1.96*M7/(SQRT(20))</f>
        <v>-2.8651641508027533E-5</v>
      </c>
      <c r="Q4" s="3">
        <f>M3+1.96*M7/(SQRT(20))</f>
        <v>1.9265164150802754E-4</v>
      </c>
    </row>
    <row r="5" spans="1:25" x14ac:dyDescent="0.35">
      <c r="A5">
        <v>12</v>
      </c>
      <c r="B5">
        <v>100</v>
      </c>
      <c r="C5">
        <v>0.01</v>
      </c>
      <c r="D5">
        <v>0</v>
      </c>
      <c r="E5">
        <v>273.49889000000002</v>
      </c>
      <c r="F5">
        <v>57</v>
      </c>
      <c r="L5" t="s">
        <v>13</v>
      </c>
      <c r="O5" t="s">
        <v>14</v>
      </c>
      <c r="P5">
        <f>M4-1.96*M8/(SQRT(20))</f>
        <v>56.107044938807725</v>
      </c>
      <c r="Q5">
        <f>M4+1.96*M8/(SQRT(20))</f>
        <v>83.192955061192293</v>
      </c>
    </row>
    <row r="6" spans="1:25" x14ac:dyDescent="0.35">
      <c r="A6">
        <v>13</v>
      </c>
      <c r="B6">
        <v>100</v>
      </c>
      <c r="C6">
        <v>0.01</v>
      </c>
      <c r="D6">
        <v>0</v>
      </c>
      <c r="E6">
        <v>273.26862999999997</v>
      </c>
      <c r="F6">
        <v>71</v>
      </c>
      <c r="L6" t="s">
        <v>10</v>
      </c>
      <c r="M6">
        <f>_xlfn.STDEV.S(E2:E21)</f>
        <v>4.0643294705643145</v>
      </c>
    </row>
    <row r="7" spans="1:25" x14ac:dyDescent="0.35">
      <c r="A7">
        <v>14</v>
      </c>
      <c r="B7">
        <v>100</v>
      </c>
      <c r="C7">
        <v>0.01</v>
      </c>
      <c r="D7">
        <v>0</v>
      </c>
      <c r="E7">
        <v>268.74007</v>
      </c>
      <c r="F7">
        <v>40</v>
      </c>
      <c r="L7" t="s">
        <v>12</v>
      </c>
      <c r="M7">
        <f>_xlfn.STDEV.S(D2:D21)</f>
        <v>2.5247407370804789E-4</v>
      </c>
    </row>
    <row r="8" spans="1:25" x14ac:dyDescent="0.35">
      <c r="A8">
        <v>15</v>
      </c>
      <c r="B8">
        <v>100</v>
      </c>
      <c r="C8">
        <v>0.01</v>
      </c>
      <c r="D8">
        <v>0</v>
      </c>
      <c r="E8">
        <v>280.63983999999999</v>
      </c>
      <c r="F8">
        <v>48</v>
      </c>
      <c r="L8" t="s">
        <v>14</v>
      </c>
      <c r="M8">
        <f>_xlfn.STDEV.S(F2:F21)</f>
        <v>30.900987890868134</v>
      </c>
    </row>
    <row r="9" spans="1:25" x14ac:dyDescent="0.35">
      <c r="A9">
        <v>16</v>
      </c>
      <c r="B9">
        <v>100</v>
      </c>
      <c r="C9">
        <v>0.01</v>
      </c>
      <c r="D9">
        <v>0</v>
      </c>
      <c r="E9">
        <v>277.79477000000003</v>
      </c>
      <c r="F9">
        <v>72</v>
      </c>
      <c r="L9" s="1">
        <v>0.03</v>
      </c>
    </row>
    <row r="10" spans="1:25" x14ac:dyDescent="0.35">
      <c r="A10">
        <v>17</v>
      </c>
      <c r="B10">
        <v>100</v>
      </c>
      <c r="C10">
        <v>0.01</v>
      </c>
      <c r="D10">
        <v>8.0000000000000004E-4</v>
      </c>
      <c r="E10">
        <v>268.85066</v>
      </c>
      <c r="F10">
        <v>54</v>
      </c>
      <c r="H10">
        <f>_xlfn.T.INV(0.975,19)</f>
        <v>2.0930240544083087</v>
      </c>
      <c r="I10" s="4">
        <v>0.95</v>
      </c>
      <c r="L10" t="s">
        <v>6</v>
      </c>
      <c r="M10">
        <f>AVERAGE(E22:E41)</f>
        <v>279.04287800000003</v>
      </c>
      <c r="O10" t="s">
        <v>7</v>
      </c>
      <c r="Q10" t="s">
        <v>8</v>
      </c>
    </row>
    <row r="11" spans="1:25" x14ac:dyDescent="0.35">
      <c r="A11">
        <v>18</v>
      </c>
      <c r="B11">
        <v>100</v>
      </c>
      <c r="C11">
        <v>0.01</v>
      </c>
      <c r="D11">
        <v>0</v>
      </c>
      <c r="E11">
        <v>274.24653999999998</v>
      </c>
      <c r="F11">
        <v>82</v>
      </c>
      <c r="H11">
        <f>_xlfn.T.INV(0.9875,19)</f>
        <v>2.4334402113749714</v>
      </c>
      <c r="I11" s="4">
        <v>0.97499999999999998</v>
      </c>
      <c r="L11" t="s">
        <v>9</v>
      </c>
      <c r="M11" s="2">
        <f>AVERAGE(D22:D41)</f>
        <v>2.4100000000000003E-4</v>
      </c>
      <c r="O11" t="s">
        <v>10</v>
      </c>
      <c r="P11">
        <f>M10+(-1.96)*M14/(SQRT(20))</f>
        <v>277.91614534124534</v>
      </c>
      <c r="Q11">
        <f>M10+1.96*M14/(SQRT(20))</f>
        <v>280.16961065875472</v>
      </c>
      <c r="T11">
        <f>M10+(-$H$10)*M14/(SQRT(20))</f>
        <v>277.83967465425462</v>
      </c>
      <c r="U11">
        <f>M10+$H$10*M14/(SQRT(20))</f>
        <v>280.24608134574544</v>
      </c>
    </row>
    <row r="12" spans="1:25" x14ac:dyDescent="0.35">
      <c r="A12">
        <v>19</v>
      </c>
      <c r="B12">
        <v>100</v>
      </c>
      <c r="C12">
        <v>0.01</v>
      </c>
      <c r="D12">
        <v>0</v>
      </c>
      <c r="E12">
        <v>276.42693000000003</v>
      </c>
      <c r="F12">
        <v>84</v>
      </c>
      <c r="L12" t="s">
        <v>11</v>
      </c>
      <c r="M12">
        <f>AVERAGE(F22:F41)</f>
        <v>221.65</v>
      </c>
      <c r="O12" t="s">
        <v>12</v>
      </c>
      <c r="P12" s="3">
        <f>M11-1.96*M15/(SQRT(20))</f>
        <v>8.7188465561532799E-5</v>
      </c>
      <c r="Q12" s="3">
        <f>M11+1.96*M15/(SQRT(20))</f>
        <v>3.9481153443846723E-4</v>
      </c>
    </row>
    <row r="13" spans="1:25" x14ac:dyDescent="0.35">
      <c r="A13">
        <v>2</v>
      </c>
      <c r="B13">
        <v>100</v>
      </c>
      <c r="C13">
        <v>0.01</v>
      </c>
      <c r="D13">
        <v>0</v>
      </c>
      <c r="E13">
        <v>272.33364</v>
      </c>
      <c r="F13">
        <v>6</v>
      </c>
      <c r="L13" t="s">
        <v>13</v>
      </c>
      <c r="O13" t="s">
        <v>14</v>
      </c>
      <c r="P13">
        <f>M12-1.96*M16/(SQRT(20))</f>
        <v>203.77698375527481</v>
      </c>
      <c r="Q13">
        <f>M12+1.96*M16/(SQRT(20))</f>
        <v>239.5230162447252</v>
      </c>
    </row>
    <row r="14" spans="1:25" x14ac:dyDescent="0.35">
      <c r="A14">
        <v>20</v>
      </c>
      <c r="B14">
        <v>100</v>
      </c>
      <c r="C14">
        <v>0.01</v>
      </c>
      <c r="D14">
        <v>8.4000000000000003E-4</v>
      </c>
      <c r="E14">
        <v>270.61401000000001</v>
      </c>
      <c r="F14">
        <v>174</v>
      </c>
      <c r="L14" t="s">
        <v>10</v>
      </c>
      <c r="M14">
        <f>_xlfn.STDEV.S(E22:E41)</f>
        <v>2.5708681810658485</v>
      </c>
    </row>
    <row r="15" spans="1:25" x14ac:dyDescent="0.35">
      <c r="A15">
        <v>3</v>
      </c>
      <c r="B15">
        <v>100</v>
      </c>
      <c r="C15">
        <v>0.01</v>
      </c>
      <c r="D15">
        <v>0</v>
      </c>
      <c r="E15">
        <v>274.54435999999998</v>
      </c>
      <c r="F15">
        <v>63</v>
      </c>
      <c r="L15" t="s">
        <v>12</v>
      </c>
      <c r="M15">
        <f>_xlfn.STDEV.S(D22:D41)</f>
        <v>3.5095208849792109E-4</v>
      </c>
    </row>
    <row r="16" spans="1:25" x14ac:dyDescent="0.35">
      <c r="A16">
        <v>4</v>
      </c>
      <c r="B16">
        <v>100</v>
      </c>
      <c r="C16">
        <v>0.01</v>
      </c>
      <c r="D16">
        <v>0</v>
      </c>
      <c r="E16">
        <v>267.64940000000001</v>
      </c>
      <c r="F16">
        <v>64</v>
      </c>
      <c r="L16" t="s">
        <v>14</v>
      </c>
      <c r="M16">
        <f>_xlfn.STDEV.S(F22:F41)</f>
        <v>40.780897230779154</v>
      </c>
    </row>
    <row r="17" spans="1:21" x14ac:dyDescent="0.35">
      <c r="A17">
        <v>5</v>
      </c>
      <c r="B17">
        <v>100</v>
      </c>
      <c r="C17">
        <v>0.01</v>
      </c>
      <c r="D17">
        <v>0</v>
      </c>
      <c r="E17">
        <v>268.45136000000002</v>
      </c>
      <c r="F17">
        <v>63</v>
      </c>
      <c r="L17" s="1">
        <v>0.05</v>
      </c>
    </row>
    <row r="18" spans="1:21" x14ac:dyDescent="0.35">
      <c r="A18">
        <v>6</v>
      </c>
      <c r="B18">
        <v>100</v>
      </c>
      <c r="C18">
        <v>0.01</v>
      </c>
      <c r="D18">
        <v>0</v>
      </c>
      <c r="E18">
        <v>269.93166000000002</v>
      </c>
      <c r="F18">
        <v>75</v>
      </c>
      <c r="L18" t="s">
        <v>6</v>
      </c>
      <c r="M18">
        <f>AVERAGE(E42:E61)</f>
        <v>281.61845699999998</v>
      </c>
      <c r="O18" t="s">
        <v>7</v>
      </c>
      <c r="Q18" t="s">
        <v>8</v>
      </c>
    </row>
    <row r="19" spans="1:21" x14ac:dyDescent="0.35">
      <c r="A19">
        <v>7</v>
      </c>
      <c r="B19">
        <v>100</v>
      </c>
      <c r="C19">
        <v>0.01</v>
      </c>
      <c r="D19">
        <v>0</v>
      </c>
      <c r="E19">
        <v>275.64729999999997</v>
      </c>
      <c r="F19">
        <v>85</v>
      </c>
      <c r="L19" t="s">
        <v>9</v>
      </c>
      <c r="M19" s="2">
        <f>AVERAGE(D42:D61)</f>
        <v>2.6049999999999999E-4</v>
      </c>
      <c r="O19" t="s">
        <v>10</v>
      </c>
      <c r="P19">
        <f>M18+(-1.96)*M22/(SQRT(20))</f>
        <v>280.98682795952266</v>
      </c>
      <c r="Q19">
        <f>M18+1.96*M22/(SQRT(20))</f>
        <v>282.2500860404773</v>
      </c>
      <c r="T19">
        <f>M18+(-$H$10)*M22/(SQRT(20))</f>
        <v>280.94395966572353</v>
      </c>
      <c r="U19">
        <f>M18+$H$10*M22/(SQRT(20))</f>
        <v>282.29295433427643</v>
      </c>
    </row>
    <row r="20" spans="1:21" x14ac:dyDescent="0.35">
      <c r="A20">
        <v>8</v>
      </c>
      <c r="B20">
        <v>100</v>
      </c>
      <c r="C20">
        <v>0.01</v>
      </c>
      <c r="D20">
        <v>0</v>
      </c>
      <c r="E20">
        <v>278.13220999999999</v>
      </c>
      <c r="F20">
        <v>89</v>
      </c>
      <c r="L20" t="s">
        <v>11</v>
      </c>
      <c r="M20">
        <f>AVERAGE(F42:F61)</f>
        <v>419.65</v>
      </c>
      <c r="O20" t="s">
        <v>12</v>
      </c>
      <c r="P20" s="3">
        <f>M19-1.96*M23/(SQRT(20))</f>
        <v>9.052407730876459E-5</v>
      </c>
      <c r="Q20" s="3">
        <f>M19+1.96*M23/(SQRT(20))</f>
        <v>4.3047592269123542E-4</v>
      </c>
    </row>
    <row r="21" spans="1:21" x14ac:dyDescent="0.35">
      <c r="A21">
        <v>9</v>
      </c>
      <c r="B21">
        <v>100</v>
      </c>
      <c r="C21">
        <v>0.01</v>
      </c>
      <c r="D21">
        <v>0</v>
      </c>
      <c r="E21">
        <v>279.69051000000002</v>
      </c>
      <c r="F21">
        <v>67</v>
      </c>
      <c r="L21" t="s">
        <v>13</v>
      </c>
      <c r="O21" t="s">
        <v>14</v>
      </c>
      <c r="P21">
        <f>M20-1.96*M24/(SQRT(20))</f>
        <v>388.7743022802041</v>
      </c>
      <c r="Q21">
        <f>M20+1.96*M24/(SQRT(20))</f>
        <v>450.52569771979586</v>
      </c>
    </row>
    <row r="22" spans="1:21" x14ac:dyDescent="0.35">
      <c r="A22">
        <v>1</v>
      </c>
      <c r="B22">
        <v>100</v>
      </c>
      <c r="C22">
        <v>0.03</v>
      </c>
      <c r="D22">
        <v>0</v>
      </c>
      <c r="E22">
        <v>282.08202999999997</v>
      </c>
      <c r="F22">
        <v>217</v>
      </c>
      <c r="L22" t="s">
        <v>10</v>
      </c>
      <c r="M22">
        <f>_xlfn.STDEV.S(E42:E61)</f>
        <v>1.4411892561941602</v>
      </c>
    </row>
    <row r="23" spans="1:21" x14ac:dyDescent="0.35">
      <c r="A23">
        <v>10</v>
      </c>
      <c r="B23">
        <v>100</v>
      </c>
      <c r="C23">
        <v>0.03</v>
      </c>
      <c r="D23">
        <v>0</v>
      </c>
      <c r="E23">
        <v>280.04689000000002</v>
      </c>
      <c r="F23">
        <v>284</v>
      </c>
      <c r="L23" t="s">
        <v>12</v>
      </c>
      <c r="M23">
        <f>_xlfn.STDEV.S(D42:D61)</f>
        <v>3.8783440579168507E-4</v>
      </c>
    </row>
    <row r="24" spans="1:21" x14ac:dyDescent="0.35">
      <c r="A24">
        <v>11</v>
      </c>
      <c r="B24">
        <v>100</v>
      </c>
      <c r="C24">
        <v>0.03</v>
      </c>
      <c r="D24">
        <v>7.3999999999999999E-4</v>
      </c>
      <c r="E24">
        <v>276.99113</v>
      </c>
      <c r="F24">
        <v>214</v>
      </c>
      <c r="L24" t="s">
        <v>14</v>
      </c>
      <c r="M24">
        <f>_xlfn.STDEV.S(F42:F61)</f>
        <v>70.449141789998833</v>
      </c>
    </row>
    <row r="25" spans="1:21" x14ac:dyDescent="0.35">
      <c r="A25">
        <v>12</v>
      </c>
      <c r="B25">
        <v>100</v>
      </c>
      <c r="C25">
        <v>0.03</v>
      </c>
      <c r="D25">
        <v>0</v>
      </c>
      <c r="E25">
        <v>277.99176</v>
      </c>
      <c r="F25">
        <v>221</v>
      </c>
      <c r="L25" s="1">
        <v>7.0000000000000007E-2</v>
      </c>
    </row>
    <row r="26" spans="1:21" x14ac:dyDescent="0.35">
      <c r="A26">
        <v>13</v>
      </c>
      <c r="B26">
        <v>100</v>
      </c>
      <c r="C26">
        <v>0.03</v>
      </c>
      <c r="D26">
        <v>4.0000000000000002E-4</v>
      </c>
      <c r="E26">
        <v>280.17264999999998</v>
      </c>
      <c r="F26">
        <v>234</v>
      </c>
      <c r="L26" t="s">
        <v>6</v>
      </c>
      <c r="M26">
        <f>AVERAGE(E62:E81)</f>
        <v>283.51178849999997</v>
      </c>
      <c r="O26" t="s">
        <v>7</v>
      </c>
      <c r="Q26" t="s">
        <v>8</v>
      </c>
    </row>
    <row r="27" spans="1:21" x14ac:dyDescent="0.35">
      <c r="A27">
        <v>14</v>
      </c>
      <c r="B27">
        <v>100</v>
      </c>
      <c r="C27">
        <v>0.03</v>
      </c>
      <c r="D27">
        <v>5.4000000000000001E-4</v>
      </c>
      <c r="E27">
        <v>271.73601000000002</v>
      </c>
      <c r="F27">
        <v>228</v>
      </c>
      <c r="L27" t="s">
        <v>9</v>
      </c>
      <c r="M27" s="2">
        <f>AVERAGE(D62:D75,D77:D81)</f>
        <v>4.8052631578947373E-4</v>
      </c>
      <c r="O27" t="s">
        <v>10</v>
      </c>
      <c r="P27">
        <f>M26+(-1.96)*M30/(SQRT(20))</f>
        <v>282.88953250338307</v>
      </c>
      <c r="Q27">
        <f>M26+1.96*M30/(SQRT(20))</f>
        <v>284.13404449661687</v>
      </c>
      <c r="T27">
        <f>M26+(-$H$10)*M30/(SQRT(20))</f>
        <v>282.84730035259236</v>
      </c>
      <c r="U27">
        <f>M26+$H$10*M30/(SQRT(20))</f>
        <v>284.17627664740758</v>
      </c>
    </row>
    <row r="28" spans="1:21" x14ac:dyDescent="0.35">
      <c r="A28">
        <v>15</v>
      </c>
      <c r="B28">
        <v>100</v>
      </c>
      <c r="C28">
        <v>0.03</v>
      </c>
      <c r="D28">
        <v>0</v>
      </c>
      <c r="E28">
        <v>282.49918000000002</v>
      </c>
      <c r="F28">
        <v>195</v>
      </c>
      <c r="L28" t="s">
        <v>11</v>
      </c>
      <c r="M28">
        <f>AVERAGE(F62:F81)</f>
        <v>603.20000000000005</v>
      </c>
      <c r="O28" t="s">
        <v>12</v>
      </c>
      <c r="P28" s="3">
        <f>M27-1.96*M31/(SQRT(20))</f>
        <v>2.8872833569168791E-4</v>
      </c>
      <c r="Q28" s="3">
        <f>M27+1.96*M31/(SQRT(20))</f>
        <v>6.7232429588725954E-4</v>
      </c>
    </row>
    <row r="29" spans="1:21" x14ac:dyDescent="0.35">
      <c r="A29">
        <v>16</v>
      </c>
      <c r="B29">
        <v>100</v>
      </c>
      <c r="C29">
        <v>0.03</v>
      </c>
      <c r="D29">
        <v>0</v>
      </c>
      <c r="E29">
        <v>280.98261000000002</v>
      </c>
      <c r="F29">
        <v>216</v>
      </c>
      <c r="L29" t="s">
        <v>13</v>
      </c>
      <c r="O29" t="s">
        <v>14</v>
      </c>
      <c r="P29">
        <f>M28-1.96*M32/(SQRT(20))</f>
        <v>556.95208723685619</v>
      </c>
      <c r="Q29">
        <f>M28+1.96*M32/(SQRT(20))</f>
        <v>649.4479127631439</v>
      </c>
    </row>
    <row r="30" spans="1:21" x14ac:dyDescent="0.35">
      <c r="A30">
        <v>17</v>
      </c>
      <c r="B30">
        <v>100</v>
      </c>
      <c r="C30">
        <v>0.03</v>
      </c>
      <c r="D30">
        <v>0</v>
      </c>
      <c r="E30">
        <v>277.43299999999999</v>
      </c>
      <c r="F30">
        <v>151</v>
      </c>
      <c r="L30" t="s">
        <v>10</v>
      </c>
      <c r="M30">
        <f>_xlfn.STDEV.S(E62:E81)</f>
        <v>1.4198027631043206</v>
      </c>
    </row>
    <row r="31" spans="1:21" x14ac:dyDescent="0.35">
      <c r="A31">
        <v>18</v>
      </c>
      <c r="B31">
        <v>100</v>
      </c>
      <c r="C31">
        <v>0.03</v>
      </c>
      <c r="D31">
        <v>0</v>
      </c>
      <c r="E31">
        <v>280.60424999999998</v>
      </c>
      <c r="F31">
        <v>184</v>
      </c>
      <c r="L31" t="s">
        <v>12</v>
      </c>
      <c r="M31">
        <f>_xlfn.STDEV.S(D62:D75,D77:D81)</f>
        <v>4.3762583821000089E-4</v>
      </c>
    </row>
    <row r="32" spans="1:21" x14ac:dyDescent="0.35">
      <c r="A32">
        <v>19</v>
      </c>
      <c r="B32">
        <v>100</v>
      </c>
      <c r="C32">
        <v>0.03</v>
      </c>
      <c r="D32">
        <v>6.4999999999999997E-4</v>
      </c>
      <c r="E32">
        <v>277.64512000000002</v>
      </c>
      <c r="F32">
        <v>186</v>
      </c>
      <c r="L32" t="s">
        <v>14</v>
      </c>
      <c r="M32">
        <f>_xlfn.STDEV.S(F50:F69)</f>
        <v>105.52395587333658</v>
      </c>
    </row>
    <row r="33" spans="1:6" x14ac:dyDescent="0.35">
      <c r="A33">
        <v>2</v>
      </c>
      <c r="B33">
        <v>100</v>
      </c>
      <c r="C33">
        <v>0.03</v>
      </c>
      <c r="D33">
        <v>0</v>
      </c>
      <c r="E33">
        <v>276.98005999999998</v>
      </c>
      <c r="F33">
        <v>179</v>
      </c>
    </row>
    <row r="34" spans="1:6" x14ac:dyDescent="0.35">
      <c r="A34">
        <v>20</v>
      </c>
      <c r="B34">
        <v>100</v>
      </c>
      <c r="C34">
        <v>0.03</v>
      </c>
      <c r="D34">
        <v>0</v>
      </c>
      <c r="E34">
        <v>281.84093000000001</v>
      </c>
      <c r="F34">
        <v>213</v>
      </c>
    </row>
    <row r="35" spans="1:6" x14ac:dyDescent="0.35">
      <c r="A35">
        <v>3</v>
      </c>
      <c r="B35">
        <v>100</v>
      </c>
      <c r="C35">
        <v>0.03</v>
      </c>
      <c r="D35">
        <v>0</v>
      </c>
      <c r="E35">
        <v>280.65692000000001</v>
      </c>
      <c r="F35">
        <v>223</v>
      </c>
    </row>
    <row r="36" spans="1:6" x14ac:dyDescent="0.35">
      <c r="A36">
        <v>4</v>
      </c>
      <c r="B36">
        <v>100</v>
      </c>
      <c r="C36">
        <v>0.03</v>
      </c>
      <c r="D36">
        <v>9.2000000000000003E-4</v>
      </c>
      <c r="E36">
        <v>278.14305000000002</v>
      </c>
      <c r="F36">
        <v>230</v>
      </c>
    </row>
    <row r="37" spans="1:6" x14ac:dyDescent="0.35">
      <c r="A37">
        <v>5</v>
      </c>
      <c r="B37">
        <v>100</v>
      </c>
      <c r="C37">
        <v>0.03</v>
      </c>
      <c r="D37">
        <v>0</v>
      </c>
      <c r="E37">
        <v>279.45004</v>
      </c>
      <c r="F37">
        <v>212</v>
      </c>
    </row>
    <row r="38" spans="1:6" x14ac:dyDescent="0.35">
      <c r="A38">
        <v>6</v>
      </c>
      <c r="B38">
        <v>100</v>
      </c>
      <c r="C38">
        <v>0.03</v>
      </c>
      <c r="D38">
        <v>0</v>
      </c>
      <c r="E38">
        <v>276.21485000000001</v>
      </c>
      <c r="F38">
        <v>232</v>
      </c>
    </row>
    <row r="39" spans="1:6" x14ac:dyDescent="0.35">
      <c r="A39">
        <v>7</v>
      </c>
      <c r="B39">
        <v>100</v>
      </c>
      <c r="C39">
        <v>0.03</v>
      </c>
      <c r="D39">
        <v>8.0999999999999996E-4</v>
      </c>
      <c r="E39">
        <v>277.70031</v>
      </c>
      <c r="F39">
        <v>241</v>
      </c>
    </row>
    <row r="40" spans="1:6" x14ac:dyDescent="0.35">
      <c r="A40">
        <v>8</v>
      </c>
      <c r="B40">
        <v>100</v>
      </c>
      <c r="C40">
        <v>0.03</v>
      </c>
      <c r="D40">
        <v>7.6000000000000004E-4</v>
      </c>
      <c r="E40">
        <v>280.24694</v>
      </c>
      <c r="F40">
        <v>223</v>
      </c>
    </row>
    <row r="41" spans="1:6" x14ac:dyDescent="0.35">
      <c r="A41">
        <v>9</v>
      </c>
      <c r="B41">
        <v>100</v>
      </c>
      <c r="C41">
        <v>0.03</v>
      </c>
      <c r="D41">
        <v>0</v>
      </c>
      <c r="E41">
        <v>281.43982999999997</v>
      </c>
      <c r="F41">
        <v>350</v>
      </c>
    </row>
    <row r="42" spans="1:6" x14ac:dyDescent="0.35">
      <c r="A42">
        <v>1</v>
      </c>
      <c r="B42">
        <v>100</v>
      </c>
      <c r="C42">
        <v>0.05</v>
      </c>
      <c r="D42">
        <v>6.6E-4</v>
      </c>
      <c r="E42">
        <v>283.13659999999999</v>
      </c>
      <c r="F42">
        <v>478</v>
      </c>
    </row>
    <row r="43" spans="1:6" x14ac:dyDescent="0.35">
      <c r="A43">
        <v>10</v>
      </c>
      <c r="B43">
        <v>100</v>
      </c>
      <c r="C43">
        <v>0.05</v>
      </c>
      <c r="D43">
        <v>8.7000000000000001E-4</v>
      </c>
      <c r="E43">
        <v>280.98160000000001</v>
      </c>
      <c r="F43">
        <v>401</v>
      </c>
    </row>
    <row r="44" spans="1:6" x14ac:dyDescent="0.35">
      <c r="A44">
        <v>11</v>
      </c>
      <c r="B44">
        <v>100</v>
      </c>
      <c r="C44">
        <v>0.05</v>
      </c>
      <c r="D44">
        <v>0</v>
      </c>
      <c r="E44">
        <v>279.61932999999999</v>
      </c>
      <c r="F44">
        <v>412</v>
      </c>
    </row>
    <row r="45" spans="1:6" x14ac:dyDescent="0.35">
      <c r="A45">
        <v>12</v>
      </c>
      <c r="B45">
        <v>100</v>
      </c>
      <c r="C45">
        <v>0.05</v>
      </c>
      <c r="D45">
        <v>0</v>
      </c>
      <c r="E45">
        <v>280.75729000000001</v>
      </c>
      <c r="F45">
        <v>424</v>
      </c>
    </row>
    <row r="46" spans="1:6" x14ac:dyDescent="0.35">
      <c r="A46">
        <v>13</v>
      </c>
      <c r="B46">
        <v>100</v>
      </c>
      <c r="C46">
        <v>0.05</v>
      </c>
      <c r="D46">
        <v>0</v>
      </c>
      <c r="E46">
        <v>283.78976999999998</v>
      </c>
      <c r="F46">
        <v>465</v>
      </c>
    </row>
    <row r="47" spans="1:6" x14ac:dyDescent="0.35">
      <c r="A47">
        <v>14</v>
      </c>
      <c r="B47">
        <v>100</v>
      </c>
      <c r="C47">
        <v>0.05</v>
      </c>
      <c r="D47">
        <v>0</v>
      </c>
      <c r="E47">
        <v>282.27202</v>
      </c>
      <c r="F47">
        <v>366</v>
      </c>
    </row>
    <row r="48" spans="1:6" x14ac:dyDescent="0.35">
      <c r="A48">
        <v>15</v>
      </c>
      <c r="B48">
        <v>100</v>
      </c>
      <c r="C48">
        <v>0.05</v>
      </c>
      <c r="D48">
        <v>0</v>
      </c>
      <c r="E48">
        <v>284.07028000000003</v>
      </c>
      <c r="F48">
        <v>396</v>
      </c>
    </row>
    <row r="49" spans="1:6" x14ac:dyDescent="0.35">
      <c r="A49">
        <v>16</v>
      </c>
      <c r="B49">
        <v>100</v>
      </c>
      <c r="C49">
        <v>0.05</v>
      </c>
      <c r="D49">
        <v>0</v>
      </c>
      <c r="E49">
        <v>282.69468000000001</v>
      </c>
      <c r="F49">
        <v>384</v>
      </c>
    </row>
    <row r="50" spans="1:6" x14ac:dyDescent="0.35">
      <c r="A50">
        <v>17</v>
      </c>
      <c r="B50">
        <v>100</v>
      </c>
      <c r="C50">
        <v>0.05</v>
      </c>
      <c r="D50">
        <v>0</v>
      </c>
      <c r="E50">
        <v>279.49662000000001</v>
      </c>
      <c r="F50">
        <v>366</v>
      </c>
    </row>
    <row r="51" spans="1:6" x14ac:dyDescent="0.35">
      <c r="A51">
        <v>18</v>
      </c>
      <c r="B51">
        <v>100</v>
      </c>
      <c r="C51">
        <v>0.05</v>
      </c>
      <c r="D51">
        <v>2.5999999999999998E-4</v>
      </c>
      <c r="E51">
        <v>282.03235000000001</v>
      </c>
      <c r="F51">
        <v>425</v>
      </c>
    </row>
    <row r="52" spans="1:6" x14ac:dyDescent="0.35">
      <c r="A52">
        <v>19</v>
      </c>
      <c r="B52">
        <v>100</v>
      </c>
      <c r="C52">
        <v>0.05</v>
      </c>
      <c r="D52">
        <v>0</v>
      </c>
      <c r="E52">
        <v>281.29417000000001</v>
      </c>
      <c r="F52">
        <v>364</v>
      </c>
    </row>
    <row r="53" spans="1:6" x14ac:dyDescent="0.35">
      <c r="A53">
        <v>2</v>
      </c>
      <c r="B53">
        <v>100</v>
      </c>
      <c r="C53">
        <v>0.05</v>
      </c>
      <c r="D53">
        <v>0</v>
      </c>
      <c r="E53">
        <v>279.60034999999999</v>
      </c>
      <c r="F53">
        <v>388</v>
      </c>
    </row>
    <row r="54" spans="1:6" x14ac:dyDescent="0.35">
      <c r="A54">
        <v>20</v>
      </c>
      <c r="B54">
        <v>100</v>
      </c>
      <c r="C54">
        <v>0.05</v>
      </c>
      <c r="D54">
        <v>9.6000000000000002E-4</v>
      </c>
      <c r="E54">
        <v>283.02118000000002</v>
      </c>
      <c r="F54">
        <v>380</v>
      </c>
    </row>
    <row r="55" spans="1:6" x14ac:dyDescent="0.35">
      <c r="A55">
        <v>3</v>
      </c>
      <c r="B55">
        <v>100</v>
      </c>
      <c r="C55">
        <v>0.05</v>
      </c>
      <c r="D55">
        <v>0</v>
      </c>
      <c r="E55">
        <v>281.86711000000003</v>
      </c>
      <c r="F55">
        <v>454</v>
      </c>
    </row>
    <row r="56" spans="1:6" x14ac:dyDescent="0.35">
      <c r="A56">
        <v>4</v>
      </c>
      <c r="B56">
        <v>100</v>
      </c>
      <c r="C56">
        <v>0.05</v>
      </c>
      <c r="D56">
        <v>0</v>
      </c>
      <c r="E56">
        <v>282.66964999999999</v>
      </c>
      <c r="F56">
        <v>340</v>
      </c>
    </row>
    <row r="57" spans="1:6" x14ac:dyDescent="0.35">
      <c r="A57">
        <v>5</v>
      </c>
      <c r="B57">
        <v>100</v>
      </c>
      <c r="C57">
        <v>0.05</v>
      </c>
      <c r="D57">
        <v>8.1999999999999998E-4</v>
      </c>
      <c r="E57">
        <v>280.49160000000001</v>
      </c>
      <c r="F57">
        <v>406</v>
      </c>
    </row>
    <row r="58" spans="1:6" x14ac:dyDescent="0.35">
      <c r="A58">
        <v>6</v>
      </c>
      <c r="B58">
        <v>100</v>
      </c>
      <c r="C58">
        <v>0.05</v>
      </c>
      <c r="D58">
        <v>7.2999999999999996E-4</v>
      </c>
      <c r="E58">
        <v>279.18200999999999</v>
      </c>
      <c r="F58">
        <v>390</v>
      </c>
    </row>
    <row r="59" spans="1:6" x14ac:dyDescent="0.35">
      <c r="A59">
        <v>7</v>
      </c>
      <c r="B59">
        <v>100</v>
      </c>
      <c r="C59">
        <v>0.05</v>
      </c>
      <c r="D59">
        <v>0</v>
      </c>
      <c r="E59">
        <v>281.53742999999997</v>
      </c>
      <c r="F59">
        <v>433</v>
      </c>
    </row>
    <row r="60" spans="1:6" x14ac:dyDescent="0.35">
      <c r="A60">
        <v>8</v>
      </c>
      <c r="B60">
        <v>100</v>
      </c>
      <c r="C60">
        <v>0.05</v>
      </c>
      <c r="D60">
        <v>0</v>
      </c>
      <c r="E60">
        <v>281.53131999999999</v>
      </c>
      <c r="F60">
        <v>445</v>
      </c>
    </row>
    <row r="61" spans="1:6" x14ac:dyDescent="0.35">
      <c r="A61">
        <v>9</v>
      </c>
      <c r="B61">
        <v>100</v>
      </c>
      <c r="C61">
        <v>0.05</v>
      </c>
      <c r="D61">
        <v>9.1E-4</v>
      </c>
      <c r="E61">
        <v>282.32378</v>
      </c>
      <c r="F61">
        <v>676</v>
      </c>
    </row>
    <row r="62" spans="1:6" x14ac:dyDescent="0.35">
      <c r="A62">
        <v>1</v>
      </c>
      <c r="B62">
        <v>100</v>
      </c>
      <c r="C62">
        <v>7.0000000000000007E-2</v>
      </c>
      <c r="D62">
        <v>8.1999999999999998E-4</v>
      </c>
      <c r="E62">
        <v>284.47788000000003</v>
      </c>
      <c r="F62">
        <v>615</v>
      </c>
    </row>
    <row r="63" spans="1:6" x14ac:dyDescent="0.35">
      <c r="A63">
        <v>10</v>
      </c>
      <c r="B63">
        <v>100</v>
      </c>
      <c r="C63">
        <v>7.0000000000000007E-2</v>
      </c>
      <c r="D63">
        <v>0</v>
      </c>
      <c r="E63">
        <v>283.99196999999998</v>
      </c>
      <c r="F63">
        <v>615</v>
      </c>
    </row>
    <row r="64" spans="1:6" x14ac:dyDescent="0.35">
      <c r="A64">
        <v>11</v>
      </c>
      <c r="B64">
        <v>100</v>
      </c>
      <c r="C64">
        <v>7.0000000000000007E-2</v>
      </c>
      <c r="D64">
        <v>9.8999999999999999E-4</v>
      </c>
      <c r="E64">
        <v>280.91435999999999</v>
      </c>
      <c r="F64">
        <v>568</v>
      </c>
    </row>
    <row r="65" spans="1:6" x14ac:dyDescent="0.35">
      <c r="A65">
        <v>12</v>
      </c>
      <c r="B65">
        <v>100</v>
      </c>
      <c r="C65">
        <v>7.0000000000000007E-2</v>
      </c>
      <c r="D65">
        <v>0</v>
      </c>
      <c r="E65">
        <v>283.58837</v>
      </c>
      <c r="F65">
        <v>614</v>
      </c>
    </row>
    <row r="66" spans="1:6" x14ac:dyDescent="0.35">
      <c r="A66">
        <v>13</v>
      </c>
      <c r="B66">
        <v>100</v>
      </c>
      <c r="C66">
        <v>7.0000000000000007E-2</v>
      </c>
      <c r="D66">
        <v>7.3999999999999999E-4</v>
      </c>
      <c r="E66">
        <v>285.01670999999999</v>
      </c>
      <c r="F66">
        <v>519</v>
      </c>
    </row>
    <row r="67" spans="1:6" x14ac:dyDescent="0.35">
      <c r="A67">
        <v>14</v>
      </c>
      <c r="B67">
        <v>100</v>
      </c>
      <c r="C67">
        <v>7.0000000000000007E-2</v>
      </c>
      <c r="D67">
        <v>9.6000000000000002E-4</v>
      </c>
      <c r="E67">
        <v>284.15595000000002</v>
      </c>
      <c r="F67">
        <v>476</v>
      </c>
    </row>
    <row r="68" spans="1:6" x14ac:dyDescent="0.35">
      <c r="A68">
        <v>15</v>
      </c>
      <c r="B68">
        <v>100</v>
      </c>
      <c r="C68">
        <v>7.0000000000000007E-2</v>
      </c>
      <c r="D68">
        <v>9.3000000000000005E-4</v>
      </c>
      <c r="E68">
        <v>285.45290999999997</v>
      </c>
      <c r="F68">
        <v>614</v>
      </c>
    </row>
    <row r="69" spans="1:6" x14ac:dyDescent="0.35">
      <c r="A69">
        <v>16</v>
      </c>
      <c r="B69">
        <v>100</v>
      </c>
      <c r="C69">
        <v>7.0000000000000007E-2</v>
      </c>
      <c r="D69">
        <v>0</v>
      </c>
      <c r="E69">
        <v>283.87349</v>
      </c>
      <c r="F69">
        <v>560</v>
      </c>
    </row>
    <row r="70" spans="1:6" x14ac:dyDescent="0.35">
      <c r="A70">
        <v>17</v>
      </c>
      <c r="B70">
        <v>100</v>
      </c>
      <c r="C70">
        <v>7.0000000000000007E-2</v>
      </c>
      <c r="D70">
        <v>0</v>
      </c>
      <c r="E70">
        <v>280.90575000000001</v>
      </c>
      <c r="F70">
        <v>457</v>
      </c>
    </row>
    <row r="71" spans="1:6" x14ac:dyDescent="0.35">
      <c r="A71">
        <v>18</v>
      </c>
      <c r="B71">
        <v>100</v>
      </c>
      <c r="C71">
        <v>7.0000000000000007E-2</v>
      </c>
      <c r="D71">
        <v>0</v>
      </c>
      <c r="E71">
        <v>284.98086999999998</v>
      </c>
      <c r="F71">
        <v>627</v>
      </c>
    </row>
    <row r="72" spans="1:6" x14ac:dyDescent="0.35">
      <c r="A72">
        <v>19</v>
      </c>
      <c r="B72">
        <v>100</v>
      </c>
      <c r="C72">
        <v>7.0000000000000007E-2</v>
      </c>
      <c r="D72">
        <v>0</v>
      </c>
      <c r="E72">
        <v>283.32538</v>
      </c>
      <c r="F72">
        <v>518</v>
      </c>
    </row>
    <row r="73" spans="1:6" x14ac:dyDescent="0.35">
      <c r="A73">
        <v>2</v>
      </c>
      <c r="B73">
        <v>100</v>
      </c>
      <c r="C73">
        <v>7.0000000000000007E-2</v>
      </c>
      <c r="D73">
        <v>5.9000000000000003E-4</v>
      </c>
      <c r="E73">
        <v>282.44033000000002</v>
      </c>
      <c r="F73">
        <v>520</v>
      </c>
    </row>
    <row r="74" spans="1:6" x14ac:dyDescent="0.35">
      <c r="A74">
        <v>20</v>
      </c>
      <c r="B74">
        <v>100</v>
      </c>
      <c r="C74">
        <v>7.0000000000000007E-2</v>
      </c>
      <c r="D74">
        <v>7.2000000000000005E-4</v>
      </c>
      <c r="E74">
        <v>284.90622999999999</v>
      </c>
      <c r="F74">
        <v>541</v>
      </c>
    </row>
    <row r="75" spans="1:6" x14ac:dyDescent="0.35">
      <c r="A75">
        <v>3</v>
      </c>
      <c r="B75">
        <v>100</v>
      </c>
      <c r="C75">
        <v>7.0000000000000007E-2</v>
      </c>
      <c r="D75">
        <v>0</v>
      </c>
      <c r="E75">
        <v>283.28921000000003</v>
      </c>
      <c r="F75">
        <v>790</v>
      </c>
    </row>
    <row r="76" spans="1:6" x14ac:dyDescent="0.35">
      <c r="A76">
        <v>4</v>
      </c>
      <c r="B76">
        <v>100</v>
      </c>
      <c r="C76">
        <v>7.0000000000000007E-2</v>
      </c>
      <c r="D76">
        <v>9.7999999999999997E-4</v>
      </c>
      <c r="E76">
        <v>285.58792999999997</v>
      </c>
      <c r="F76">
        <v>475</v>
      </c>
    </row>
    <row r="77" spans="1:6" x14ac:dyDescent="0.35">
      <c r="A77">
        <v>5</v>
      </c>
      <c r="B77">
        <v>100</v>
      </c>
      <c r="C77">
        <v>7.0000000000000007E-2</v>
      </c>
      <c r="D77">
        <v>9.5E-4</v>
      </c>
      <c r="E77">
        <v>281.35509000000002</v>
      </c>
      <c r="F77">
        <v>784</v>
      </c>
    </row>
    <row r="78" spans="1:6" x14ac:dyDescent="0.35">
      <c r="A78">
        <v>6</v>
      </c>
      <c r="B78">
        <v>100</v>
      </c>
      <c r="C78">
        <v>7.0000000000000007E-2</v>
      </c>
      <c r="D78">
        <v>0</v>
      </c>
      <c r="E78">
        <v>283.78881999999999</v>
      </c>
      <c r="F78">
        <v>463</v>
      </c>
    </row>
    <row r="79" spans="1:6" x14ac:dyDescent="0.35">
      <c r="A79">
        <v>7</v>
      </c>
      <c r="B79">
        <v>100</v>
      </c>
      <c r="C79">
        <v>7.0000000000000007E-2</v>
      </c>
      <c r="D79">
        <v>5.4000000000000001E-4</v>
      </c>
      <c r="E79">
        <v>282.76985999999999</v>
      </c>
      <c r="F79">
        <v>583</v>
      </c>
    </row>
    <row r="80" spans="1:6" x14ac:dyDescent="0.35">
      <c r="A80">
        <v>8</v>
      </c>
      <c r="B80">
        <v>100</v>
      </c>
      <c r="C80">
        <v>7.0000000000000007E-2</v>
      </c>
      <c r="D80">
        <v>9.7000000000000005E-4</v>
      </c>
      <c r="E80">
        <v>282.0763</v>
      </c>
      <c r="F80">
        <v>846</v>
      </c>
    </row>
    <row r="81" spans="1:6" x14ac:dyDescent="0.35">
      <c r="A81">
        <v>9</v>
      </c>
      <c r="B81">
        <v>100</v>
      </c>
      <c r="C81">
        <v>7.0000000000000007E-2</v>
      </c>
      <c r="D81">
        <v>9.2000000000000003E-4</v>
      </c>
      <c r="E81">
        <v>283.33836000000002</v>
      </c>
      <c r="F81">
        <v>879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2022-05-18T10:16:36Z</dcterms:modified>
</cp:coreProperties>
</file>