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court\soutien\remise-de-devoir\"/>
    </mc:Choice>
  </mc:AlternateContent>
  <xr:revisionPtr revIDLastSave="0" documentId="13_ncr:1_{0D29E0A4-0A6E-4678-8082-ED837D6E05B2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Fonctions mathématiques" sheetId="1" r:id="rId1"/>
    <sheet name="Fonctions trigonométriques" sheetId="2" r:id="rId2"/>
    <sheet name="Objectifs" sheetId="3" r:id="rId3"/>
    <sheet name="le devoir fonction" sheetId="4" r:id="rId4"/>
    <sheet name="le devoir trigo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5" l="1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5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M15" i="5"/>
  <c r="P25" i="4"/>
  <c r="AB25" i="4" s="1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Z25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40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5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6" i="4"/>
  <c r="P27" i="4"/>
  <c r="P28" i="4"/>
  <c r="K21" i="1"/>
  <c r="V25" i="4" l="1"/>
  <c r="X25" i="4"/>
  <c r="R25" i="4"/>
  <c r="I15" i="2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H15" i="2" l="1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AB25" i="1"/>
  <c r="R20" i="2" l="1"/>
  <c r="T20" i="2"/>
  <c r="P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<sst xmlns="http://schemas.openxmlformats.org/spreadsheetml/2006/main" count="123" uniqueCount="79">
  <si>
    <t>Fonctions mathématiques</t>
  </si>
  <si>
    <t>Fonctions</t>
  </si>
  <si>
    <t>Paramètres</t>
  </si>
  <si>
    <t>a</t>
  </si>
  <si>
    <t>b</t>
  </si>
  <si>
    <t>c</t>
  </si>
  <si>
    <t>d</t>
  </si>
  <si>
    <t>e</t>
  </si>
  <si>
    <t>f</t>
  </si>
  <si>
    <t>Absolue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</si>
  <si>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</si>
  <si>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t>Linéaire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</si>
  <si>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</si>
  <si>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t>Polynomiale de degré 2</t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</si>
  <si>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</si>
  <si>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t>Polynomiale de degré 3</t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</si>
  <si>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</si>
  <si>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t>Exponentielle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</si>
  <si>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</si>
  <si>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t>Logarithmique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</si>
  <si>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</si>
  <si>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>Définition de l'abscisse</t>
  </si>
  <si>
    <t>Valeur de départ</t>
  </si>
  <si>
    <t>Incrément</t>
  </si>
  <si>
    <t>Valeur finale</t>
  </si>
  <si>
    <t>x</t>
  </si>
  <si>
    <t xml:space="preserve"> </t>
  </si>
  <si>
    <t>Pol. deg. 2</t>
  </si>
  <si>
    <t>Pol. deg. 3</t>
  </si>
  <si>
    <t>Exp.</t>
  </si>
  <si>
    <t>Log.</t>
  </si>
  <si>
    <t>Fonctions trigonométriques</t>
  </si>
  <si>
    <t>Cosinus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</si>
  <si>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</si>
  <si>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Sinus</t>
  </si>
  <si>
    <t>Tangente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</si>
  <si>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</si>
  <si>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</si>
  <si>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</si>
  <si>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</si>
  <si>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</si>
  <si>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</si>
  <si>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</si>
  <si>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</si>
  <si>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Masquage de colonnes/lignes</t>
  </si>
  <si>
    <t>Outil</t>
  </si>
  <si>
    <t>Somme automatique</t>
  </si>
  <si>
    <t>Mise en forme complète des graphiques</t>
  </si>
  <si>
    <t>Usage de données masquées</t>
  </si>
  <si>
    <t>Formule</t>
  </si>
  <si>
    <t>Création de formules</t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</si>
  <si>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</si>
  <si>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</si>
  <si>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</si>
  <si>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t>fonction</t>
  </si>
  <si>
    <t>paramètre</t>
  </si>
  <si>
    <t xml:space="preserve"> y = a * | b * x + c| + d</t>
  </si>
  <si>
    <t>y = a * x + b</t>
  </si>
  <si>
    <t>y = a * in( b * x + c) + d</t>
  </si>
  <si>
    <r>
      <t>y = a * x</t>
    </r>
    <r>
      <rPr>
        <i/>
        <vertAlign val="superscript"/>
        <sz val="9"/>
        <color theme="0"/>
        <rFont val="Calibri"/>
        <family val="2"/>
        <scheme val="minor"/>
      </rPr>
      <t>2</t>
    </r>
    <r>
      <rPr>
        <i/>
        <sz val="9"/>
        <color theme="0"/>
        <rFont val="Calibri"/>
        <family val="2"/>
        <scheme val="minor"/>
      </rPr>
      <t xml:space="preserve"> + b * x + c</t>
    </r>
  </si>
  <si>
    <r>
      <t xml:space="preserve">y = a * b </t>
    </r>
    <r>
      <rPr>
        <i/>
        <vertAlign val="superscript"/>
        <sz val="9"/>
        <color theme="0"/>
        <rFont val="Calibri"/>
        <family val="2"/>
        <scheme val="minor"/>
      </rPr>
      <t xml:space="preserve">c * x + d </t>
    </r>
    <r>
      <rPr>
        <i/>
        <sz val="9"/>
        <color theme="0"/>
        <rFont val="Calibri"/>
        <family val="2"/>
        <scheme val="minor"/>
      </rPr>
      <t>+e</t>
    </r>
  </si>
  <si>
    <t xml:space="preserve"> valeur de départ</t>
  </si>
  <si>
    <t>incrément</t>
  </si>
  <si>
    <t>valeur finale</t>
  </si>
  <si>
    <t>po. Deg. 2</t>
  </si>
  <si>
    <t>po. Deg. 3</t>
  </si>
  <si>
    <t>log.</t>
  </si>
  <si>
    <r>
      <t>y = a * x</t>
    </r>
    <r>
      <rPr>
        <i/>
        <vertAlign val="superscript"/>
        <sz val="9"/>
        <color theme="0"/>
        <rFont val="Calibri"/>
        <family val="2"/>
        <scheme val="minor"/>
      </rPr>
      <t>3</t>
    </r>
    <r>
      <rPr>
        <i/>
        <sz val="9"/>
        <color theme="0"/>
        <rFont val="Calibri"/>
        <family val="2"/>
        <scheme val="minor"/>
      </rPr>
      <t xml:space="preserve"> + b * x </t>
    </r>
    <r>
      <rPr>
        <i/>
        <vertAlign val="superscript"/>
        <sz val="9"/>
        <color theme="0"/>
        <rFont val="Calibri"/>
        <family val="2"/>
        <scheme val="minor"/>
      </rPr>
      <t>2</t>
    </r>
    <r>
      <rPr>
        <i/>
        <sz val="9"/>
        <color theme="0"/>
        <rFont val="Calibri"/>
        <family val="2"/>
        <scheme val="minor"/>
      </rPr>
      <t>+ c * x + b</t>
    </r>
  </si>
  <si>
    <t>Fonctions Trigonométriques</t>
  </si>
  <si>
    <t>sinus</t>
  </si>
  <si>
    <t>tangente</t>
  </si>
  <si>
    <t xml:space="preserve">Cosinus </t>
  </si>
  <si>
    <t>y = a * cos( b * x + c) + d</t>
  </si>
  <si>
    <t>y = a * tan( b * x + c) + d</t>
  </si>
  <si>
    <t>définition de l'abscisse</t>
  </si>
  <si>
    <t>valeur de départ</t>
  </si>
  <si>
    <t>cosinus</t>
  </si>
  <si>
    <t>y = a * sin( b * x + c) + 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</si>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</sst>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vertAlign val="superscript"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8C8CE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43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7CFF79"/>
        <bgColor indexed="64"/>
      </patternFill>
    </fill>
    <fill>
      <patternFill patternType="solid">
        <fgColor rgb="FF57D3FF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7FF01"/>
      </right>
      <top style="medium">
        <color rgb="FF07FF01"/>
      </top>
      <bottom style="medium">
        <color rgb="FF07FF01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42" fillId="11" borderId="0" xfId="0" applyFont="1" applyFill="1" applyAlignment="1">
      <alignment horizontal="center" vertical="center"/>
    </xf>
    <xf numFmtId="0" fontId="43" fillId="0" borderId="0" xfId="0" applyFont="1"/>
    <xf numFmtId="0" fontId="44" fillId="56" borderId="0" xfId="0" applyFont="1" applyFill="1"/>
    <xf numFmtId="164" fontId="43" fillId="0" borderId="0" xfId="0" applyNumberFormat="1" applyFont="1"/>
    <xf numFmtId="0" fontId="44" fillId="60" borderId="0" xfId="0" applyFont="1" applyFill="1"/>
    <xf numFmtId="0" fontId="42" fillId="0" borderId="0" xfId="0" applyFont="1"/>
    <xf numFmtId="0" fontId="44" fillId="57" borderId="0" xfId="0" applyFont="1" applyFill="1"/>
    <xf numFmtId="0" fontId="44" fillId="61" borderId="0" xfId="0" applyFont="1" applyFill="1"/>
    <xf numFmtId="164" fontId="43" fillId="0" borderId="0" xfId="0" applyNumberFormat="1" applyFont="1" applyFill="1"/>
    <xf numFmtId="0" fontId="44" fillId="5" borderId="0" xfId="0" applyFont="1" applyFill="1"/>
    <xf numFmtId="0" fontId="44" fillId="58" borderId="0" xfId="0" applyFont="1" applyFill="1"/>
    <xf numFmtId="0" fontId="43" fillId="63" borderId="71" xfId="0" applyFont="1" applyFill="1" applyBorder="1"/>
    <xf numFmtId="0" fontId="43" fillId="63" borderId="11" xfId="0" applyFont="1" applyFill="1" applyBorder="1"/>
    <xf numFmtId="0" fontId="43" fillId="63" borderId="4" xfId="0" applyFont="1" applyFill="1" applyBorder="1"/>
    <xf numFmtId="164" fontId="43" fillId="59" borderId="0" xfId="0" applyNumberFormat="1" applyFont="1" applyFill="1"/>
    <xf numFmtId="0" fontId="43" fillId="59" borderId="0" xfId="0" applyFont="1" applyFill="1"/>
    <xf numFmtId="164" fontId="43" fillId="64" borderId="0" xfId="0" applyNumberFormat="1" applyFont="1" applyFill="1"/>
    <xf numFmtId="0" fontId="43" fillId="64" borderId="0" xfId="0" applyFont="1" applyFill="1"/>
    <xf numFmtId="164" fontId="43" fillId="65" borderId="0" xfId="0" applyNumberFormat="1" applyFont="1" applyFill="1"/>
    <xf numFmtId="0" fontId="43" fillId="65" borderId="0" xfId="0" applyFont="1" applyFill="1"/>
    <xf numFmtId="164" fontId="43" fillId="66" borderId="0" xfId="0" applyNumberFormat="1" applyFont="1" applyFill="1"/>
    <xf numFmtId="0" fontId="43" fillId="66" borderId="0" xfId="0" applyFont="1" applyFill="1"/>
    <xf numFmtId="164" fontId="43" fillId="67" borderId="0" xfId="0" applyNumberFormat="1" applyFont="1" applyFill="1"/>
    <xf numFmtId="0" fontId="43" fillId="67" borderId="0" xfId="0" applyFont="1" applyFill="1"/>
    <xf numFmtId="164" fontId="43" fillId="62" borderId="0" xfId="0" applyNumberFormat="1" applyFont="1" applyFill="1"/>
    <xf numFmtId="0" fontId="43" fillId="62" borderId="0" xfId="0" applyFont="1" applyFill="1"/>
    <xf numFmtId="0" fontId="42" fillId="68" borderId="0" xfId="0" applyFont="1" applyFill="1" applyAlignment="1">
      <alignment horizontal="center" vertical="center"/>
    </xf>
    <xf numFmtId="0" fontId="42" fillId="69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70" borderId="0" xfId="0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42" fillId="71" borderId="0" xfId="0" applyFont="1" applyFill="1" applyAlignment="1">
      <alignment horizontal="center" vertical="center"/>
    </xf>
    <xf numFmtId="0" fontId="42" fillId="7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9" fillId="73" borderId="0" xfId="0" applyNumberFormat="1" applyFont="1" applyFill="1"/>
    <xf numFmtId="164" fontId="49" fillId="0" borderId="0" xfId="0" applyNumberFormat="1" applyFont="1"/>
    <xf numFmtId="164" fontId="49" fillId="59" borderId="0" xfId="0" quotePrefix="1" applyNumberFormat="1" applyFont="1" applyFill="1"/>
    <xf numFmtId="164" fontId="49" fillId="64" borderId="0" xfId="0" applyNumberFormat="1" applyFont="1" applyFill="1"/>
    <xf numFmtId="164" fontId="49" fillId="74" borderId="0" xfId="0" applyNumberFormat="1" applyFont="1" applyFill="1"/>
    <xf numFmtId="164" fontId="49" fillId="75" borderId="0" xfId="0" applyNumberFormat="1" applyFont="1" applyFill="1"/>
    <xf numFmtId="164" fontId="49" fillId="67" borderId="0" xfId="0" applyNumberFormat="1" applyFont="1" applyFill="1"/>
    <xf numFmtId="164" fontId="49" fillId="62" borderId="0" xfId="0" applyNumberFormat="1" applyFont="1" applyFill="1"/>
    <xf numFmtId="0" fontId="1" fillId="11" borderId="0" xfId="0" applyFont="1" applyFill="1"/>
    <xf numFmtId="0" fontId="10" fillId="63" borderId="71" xfId="0" applyFont="1" applyFill="1" applyBorder="1" applyAlignment="1">
      <alignment horizontal="center" vertical="center"/>
    </xf>
    <xf numFmtId="0" fontId="10" fillId="63" borderId="11" xfId="0" applyFont="1" applyFill="1" applyBorder="1" applyAlignment="1">
      <alignment horizontal="center" vertical="center"/>
    </xf>
    <xf numFmtId="0" fontId="10" fillId="63" borderId="4" xfId="0" applyFont="1" applyFill="1" applyBorder="1" applyAlignment="1">
      <alignment horizontal="center" vertical="center"/>
    </xf>
    <xf numFmtId="164" fontId="1" fillId="78" borderId="76" xfId="0" applyNumberFormat="1" applyFont="1" applyFill="1" applyBorder="1" applyAlignment="1">
      <alignment horizontal="center" vertical="center"/>
    </xf>
    <xf numFmtId="164" fontId="1" fillId="78" borderId="77" xfId="0" applyNumberFormat="1" applyFont="1" applyFill="1" applyBorder="1" applyAlignment="1">
      <alignment horizontal="center" vertical="center"/>
    </xf>
    <xf numFmtId="164" fontId="1" fillId="78" borderId="7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79" borderId="14" xfId="0" applyNumberFormat="1" applyFont="1" applyFill="1" applyBorder="1" applyAlignment="1">
      <alignment horizontal="center" vertical="center"/>
    </xf>
    <xf numFmtId="164" fontId="1" fillId="79" borderId="15" xfId="0" applyNumberFormat="1" applyFont="1" applyFill="1" applyBorder="1" applyAlignment="1">
      <alignment horizontal="center" vertical="center"/>
    </xf>
    <xf numFmtId="164" fontId="1" fillId="79" borderId="79" xfId="0" applyNumberFormat="1" applyFont="1" applyFill="1" applyBorder="1" applyAlignment="1">
      <alignment horizontal="center" vertical="center"/>
    </xf>
    <xf numFmtId="164" fontId="1" fillId="80" borderId="80" xfId="0" applyNumberFormat="1" applyFont="1" applyFill="1" applyBorder="1" applyAlignment="1">
      <alignment horizontal="center" vertical="center"/>
    </xf>
    <xf numFmtId="164" fontId="1" fillId="80" borderId="81" xfId="0" applyNumberFormat="1" applyFont="1" applyFill="1" applyBorder="1" applyAlignment="1">
      <alignment horizontal="center" vertical="center"/>
    </xf>
    <xf numFmtId="164" fontId="1" fillId="80" borderId="82" xfId="0" applyNumberFormat="1" applyFont="1" applyFill="1" applyBorder="1" applyAlignment="1">
      <alignment horizontal="center" vertical="center"/>
    </xf>
    <xf numFmtId="164" fontId="10" fillId="11" borderId="0" xfId="0" applyNumberFormat="1" applyFont="1" applyFill="1" applyAlignment="1">
      <alignment horizontal="center" vertical="center"/>
    </xf>
    <xf numFmtId="164" fontId="1" fillId="0" borderId="83" xfId="0" applyNumberFormat="1" applyFont="1" applyBorder="1" applyAlignment="1">
      <alignment horizontal="center" vertical="center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6" fillId="0" borderId="73" xfId="0" applyFont="1" applyBorder="1" applyAlignment="1">
      <alignment horizontal="center" vertical="center"/>
    </xf>
    <xf numFmtId="0" fontId="46" fillId="0" borderId="74" xfId="0" applyFont="1" applyBorder="1" applyAlignment="1">
      <alignment horizontal="center" vertical="center"/>
    </xf>
    <xf numFmtId="0" fontId="46" fillId="0" borderId="75" xfId="0" applyFont="1" applyBorder="1" applyAlignment="1">
      <alignment horizontal="center" vertical="center"/>
    </xf>
    <xf numFmtId="0" fontId="42" fillId="58" borderId="0" xfId="0" applyFont="1" applyFill="1" applyAlignment="1">
      <alignment horizontal="left" indent="1"/>
    </xf>
    <xf numFmtId="0" fontId="42" fillId="5" borderId="0" xfId="0" applyFont="1" applyFill="1" applyAlignment="1">
      <alignment horizontal="left" indent="1"/>
    </xf>
    <xf numFmtId="0" fontId="42" fillId="61" borderId="0" xfId="0" applyFont="1" applyFill="1" applyAlignment="1">
      <alignment horizontal="left" indent="1"/>
    </xf>
    <xf numFmtId="0" fontId="42" fillId="57" borderId="0" xfId="0" applyFont="1" applyFill="1" applyAlignment="1">
      <alignment horizontal="left" indent="1"/>
    </xf>
    <xf numFmtId="0" fontId="42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left" vertical="center" indent="1"/>
    </xf>
    <xf numFmtId="0" fontId="43" fillId="0" borderId="0" xfId="0" applyFont="1" applyAlignment="1">
      <alignment horizontal="center"/>
    </xf>
    <xf numFmtId="0" fontId="42" fillId="60" borderId="0" xfId="0" applyFont="1" applyFill="1" applyAlignment="1">
      <alignment horizontal="left" indent="1"/>
    </xf>
    <xf numFmtId="0" fontId="42" fillId="56" borderId="0" xfId="0" applyFont="1" applyFill="1" applyAlignment="1">
      <alignment horizontal="left" indent="1"/>
    </xf>
    <xf numFmtId="0" fontId="42" fillId="11" borderId="0" xfId="0" applyFont="1" applyFill="1" applyAlignment="1">
      <alignment horizontal="center"/>
    </xf>
    <xf numFmtId="0" fontId="43" fillId="0" borderId="72" xfId="0" applyFont="1" applyBorder="1" applyAlignment="1">
      <alignment horizontal="center"/>
    </xf>
    <xf numFmtId="0" fontId="42" fillId="11" borderId="0" xfId="0" applyFont="1" applyFill="1" applyAlignment="1">
      <alignment horizontal="left" vertical="center" indent="2"/>
    </xf>
    <xf numFmtId="0" fontId="1" fillId="80" borderId="81" xfId="0" applyFont="1" applyFill="1" applyBorder="1" applyAlignment="1">
      <alignment horizontal="left" vertical="center" indent="1"/>
    </xf>
    <xf numFmtId="0" fontId="1" fillId="80" borderId="82" xfId="0" applyFont="1" applyFill="1" applyBorder="1" applyAlignment="1">
      <alignment horizontal="left" vertical="center" indent="1"/>
    </xf>
    <xf numFmtId="0" fontId="48" fillId="11" borderId="0" xfId="0" applyFont="1" applyFill="1" applyAlignment="1">
      <alignment horizontal="left" vertical="center" indent="1"/>
    </xf>
    <xf numFmtId="0" fontId="47" fillId="0" borderId="0" xfId="0" applyFont="1" applyAlignment="1">
      <alignment horizontal="center" vertical="center"/>
    </xf>
    <xf numFmtId="0" fontId="48" fillId="11" borderId="0" xfId="0" applyFont="1" applyFill="1" applyAlignment="1">
      <alignment horizontal="left" vertical="center" indent="2"/>
    </xf>
    <xf numFmtId="0" fontId="1" fillId="76" borderId="76" xfId="0" applyFont="1" applyFill="1" applyBorder="1" applyAlignment="1">
      <alignment horizontal="center" vertical="center"/>
    </xf>
    <xf numFmtId="0" fontId="1" fillId="76" borderId="7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77" borderId="80" xfId="0" applyFont="1" applyFill="1" applyBorder="1" applyAlignment="1">
      <alignment horizontal="center" vertical="center"/>
    </xf>
    <xf numFmtId="0" fontId="1" fillId="77" borderId="81" xfId="0" applyFont="1" applyFill="1" applyBorder="1" applyAlignment="1">
      <alignment horizontal="center" vertical="center"/>
    </xf>
    <xf numFmtId="0" fontId="1" fillId="78" borderId="77" xfId="0" applyFont="1" applyFill="1" applyBorder="1" applyAlignment="1">
      <alignment horizontal="left" vertical="center" indent="1"/>
    </xf>
    <xf numFmtId="0" fontId="1" fillId="78" borderId="78" xfId="0" applyFont="1" applyFill="1" applyBorder="1" applyAlignment="1">
      <alignment horizontal="left" vertical="center" indent="1"/>
    </xf>
    <xf numFmtId="0" fontId="1" fillId="79" borderId="15" xfId="0" applyFont="1" applyFill="1" applyBorder="1" applyAlignment="1">
      <alignment horizontal="left" vertical="center" indent="1"/>
    </xf>
    <xf numFmtId="0" fontId="1" fillId="79" borderId="79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F01"/>
      <color rgb="FF57D3FF"/>
      <color rgb="FF7CFF79"/>
      <color rgb="FFFF6161"/>
      <color rgb="FF00FE73"/>
      <color rgb="FF8C8CE0"/>
      <color rgb="FF37FF91"/>
      <color rgb="FF007434"/>
      <color rgb="FFBBB701"/>
      <color rgb="FFE8E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1A4-9D93-6E3FDE2DC0DF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8-41A4-9D93-6E3FDE2DC0DF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1A4-9D93-6E3FDE2DC0DF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1A4-9D93-6E3FDE2DC0DF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1A4-9D93-6E3FDE2DC0DF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8-41A4-9D93-6E3FDE2D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3-4902-9729-4A7488B5B166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3-4902-9729-4A7488B5B166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3-4902-9729-4A7488B5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'le devoir fonction'!$R$24</c:f>
              <c:strCache>
                <c:ptCount val="1"/>
                <c:pt idx="0">
                  <c:v>Absolue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16.000000000000007</c:v>
                </c:pt>
                <c:pt idx="42">
                  <c:v>17</c:v>
                </c:pt>
                <c:pt idx="43">
                  <c:v>18</c:v>
                </c:pt>
                <c:pt idx="44">
                  <c:v>19.000000000000004</c:v>
                </c:pt>
                <c:pt idx="45">
                  <c:v>20</c:v>
                </c:pt>
                <c:pt idx="46">
                  <c:v>21.000000000000007</c:v>
                </c:pt>
                <c:pt idx="47">
                  <c:v>22</c:v>
                </c:pt>
                <c:pt idx="48">
                  <c:v>23.000000000000007</c:v>
                </c:pt>
                <c:pt idx="49">
                  <c:v>24.000000000000004</c:v>
                </c:pt>
                <c:pt idx="50">
                  <c:v>25</c:v>
                </c:pt>
                <c:pt idx="51">
                  <c:v>26.000000000000007</c:v>
                </c:pt>
                <c:pt idx="52">
                  <c:v>27</c:v>
                </c:pt>
                <c:pt idx="53">
                  <c:v>28.000000000000007</c:v>
                </c:pt>
                <c:pt idx="54">
                  <c:v>29.000000000000004</c:v>
                </c:pt>
                <c:pt idx="55">
                  <c:v>30</c:v>
                </c:pt>
                <c:pt idx="56">
                  <c:v>31.000000000000007</c:v>
                </c:pt>
                <c:pt idx="57">
                  <c:v>32</c:v>
                </c:pt>
                <c:pt idx="58">
                  <c:v>33.000000000000007</c:v>
                </c:pt>
                <c:pt idx="59">
                  <c:v>34</c:v>
                </c:pt>
                <c:pt idx="60">
                  <c:v>35</c:v>
                </c:pt>
                <c:pt idx="61">
                  <c:v>36.000000000000007</c:v>
                </c:pt>
                <c:pt idx="62">
                  <c:v>37</c:v>
                </c:pt>
                <c:pt idx="63">
                  <c:v>38.000000000000007</c:v>
                </c:pt>
                <c:pt idx="64">
                  <c:v>39</c:v>
                </c:pt>
                <c:pt idx="65">
                  <c:v>40</c:v>
                </c:pt>
                <c:pt idx="66">
                  <c:v>41.000000000000007</c:v>
                </c:pt>
                <c:pt idx="67">
                  <c:v>42</c:v>
                </c:pt>
                <c:pt idx="68">
                  <c:v>43.000000000000007</c:v>
                </c:pt>
                <c:pt idx="69">
                  <c:v>44</c:v>
                </c:pt>
                <c:pt idx="70">
                  <c:v>45</c:v>
                </c:pt>
                <c:pt idx="71">
                  <c:v>46.000000000000007</c:v>
                </c:pt>
                <c:pt idx="72">
                  <c:v>47</c:v>
                </c:pt>
                <c:pt idx="73">
                  <c:v>48.000000000000007</c:v>
                </c:pt>
                <c:pt idx="74">
                  <c:v>49</c:v>
                </c:pt>
                <c:pt idx="75">
                  <c:v>50</c:v>
                </c:pt>
                <c:pt idx="76">
                  <c:v>48.999999999999993</c:v>
                </c:pt>
                <c:pt idx="77">
                  <c:v>48</c:v>
                </c:pt>
                <c:pt idx="78">
                  <c:v>46.999999999999993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42.999999999999986</c:v>
                </c:pt>
                <c:pt idx="83">
                  <c:v>41.999999999999993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37.999999999999986</c:v>
                </c:pt>
                <c:pt idx="88">
                  <c:v>36.999999999999993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32.999999999999986</c:v>
                </c:pt>
                <c:pt idx="93">
                  <c:v>31.999999999999993</c:v>
                </c:pt>
                <c:pt idx="94">
                  <c:v>31</c:v>
                </c:pt>
                <c:pt idx="95">
                  <c:v>30</c:v>
                </c:pt>
                <c:pt idx="96">
                  <c:v>28.999999999999986</c:v>
                </c:pt>
                <c:pt idx="97">
                  <c:v>27.999999999999986</c:v>
                </c:pt>
                <c:pt idx="98">
                  <c:v>26.999999999999993</c:v>
                </c:pt>
                <c:pt idx="99">
                  <c:v>26</c:v>
                </c:pt>
                <c:pt idx="10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E-4EB5-814D-9FBF5C1336DC}"/>
            </c:ext>
          </c:extLst>
        </c:ser>
        <c:ser>
          <c:idx val="3"/>
          <c:order val="1"/>
          <c:tx>
            <c:strRef>
              <c:f>'le devoir fonction'!$T$24</c:f>
              <c:strCache>
                <c:ptCount val="1"/>
                <c:pt idx="0">
                  <c:v>Linéaire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</c:v>
                </c:pt>
                <c:pt idx="3">
                  <c:v>47.6</c:v>
                </c:pt>
                <c:pt idx="4">
                  <c:v>46.8</c:v>
                </c:pt>
                <c:pt idx="5">
                  <c:v>46</c:v>
                </c:pt>
                <c:pt idx="6">
                  <c:v>45.2</c:v>
                </c:pt>
                <c:pt idx="7">
                  <c:v>44.4</c:v>
                </c:pt>
                <c:pt idx="8">
                  <c:v>43.6</c:v>
                </c:pt>
                <c:pt idx="9">
                  <c:v>42.8</c:v>
                </c:pt>
                <c:pt idx="10">
                  <c:v>42</c:v>
                </c:pt>
                <c:pt idx="11">
                  <c:v>41.2</c:v>
                </c:pt>
                <c:pt idx="12">
                  <c:v>40.4</c:v>
                </c:pt>
                <c:pt idx="13">
                  <c:v>39.6</c:v>
                </c:pt>
                <c:pt idx="14">
                  <c:v>38.799999999999997</c:v>
                </c:pt>
                <c:pt idx="15">
                  <c:v>38</c:v>
                </c:pt>
                <c:pt idx="16">
                  <c:v>37.200000000000003</c:v>
                </c:pt>
                <c:pt idx="17">
                  <c:v>36.4</c:v>
                </c:pt>
                <c:pt idx="18">
                  <c:v>35.6</c:v>
                </c:pt>
                <c:pt idx="19">
                  <c:v>34.799999999999997</c:v>
                </c:pt>
                <c:pt idx="20">
                  <c:v>34</c:v>
                </c:pt>
                <c:pt idx="21">
                  <c:v>33.200000000000003</c:v>
                </c:pt>
                <c:pt idx="22">
                  <c:v>32.4</c:v>
                </c:pt>
                <c:pt idx="23">
                  <c:v>31.599999999999998</c:v>
                </c:pt>
                <c:pt idx="24">
                  <c:v>30.799999999999997</c:v>
                </c:pt>
                <c:pt idx="25">
                  <c:v>30</c:v>
                </c:pt>
                <c:pt idx="26">
                  <c:v>29.2</c:v>
                </c:pt>
                <c:pt idx="27">
                  <c:v>28.4</c:v>
                </c:pt>
                <c:pt idx="28">
                  <c:v>27.599999999999998</c:v>
                </c:pt>
                <c:pt idx="29">
                  <c:v>26.799999999999997</c:v>
                </c:pt>
                <c:pt idx="30">
                  <c:v>26</c:v>
                </c:pt>
                <c:pt idx="31">
                  <c:v>25.2</c:v>
                </c:pt>
                <c:pt idx="32">
                  <c:v>24.4</c:v>
                </c:pt>
                <c:pt idx="33">
                  <c:v>23.599999999999998</c:v>
                </c:pt>
                <c:pt idx="34">
                  <c:v>22.799999999999997</c:v>
                </c:pt>
                <c:pt idx="35">
                  <c:v>22</c:v>
                </c:pt>
                <c:pt idx="36">
                  <c:v>21.2</c:v>
                </c:pt>
                <c:pt idx="37">
                  <c:v>20.399999999999999</c:v>
                </c:pt>
                <c:pt idx="38">
                  <c:v>19.599999999999998</c:v>
                </c:pt>
                <c:pt idx="39">
                  <c:v>18.799999999999997</c:v>
                </c:pt>
                <c:pt idx="40">
                  <c:v>18</c:v>
                </c:pt>
                <c:pt idx="41">
                  <c:v>17.199999999999996</c:v>
                </c:pt>
                <c:pt idx="42">
                  <c:v>16.399999999999999</c:v>
                </c:pt>
                <c:pt idx="43">
                  <c:v>15.600000000000001</c:v>
                </c:pt>
                <c:pt idx="44">
                  <c:v>14.799999999999997</c:v>
                </c:pt>
                <c:pt idx="45">
                  <c:v>14</c:v>
                </c:pt>
                <c:pt idx="46">
                  <c:v>13.199999999999996</c:v>
                </c:pt>
                <c:pt idx="47">
                  <c:v>12.399999999999999</c:v>
                </c:pt>
                <c:pt idx="48">
                  <c:v>11.599999999999994</c:v>
                </c:pt>
                <c:pt idx="49">
                  <c:v>10.799999999999997</c:v>
                </c:pt>
                <c:pt idx="50">
                  <c:v>10</c:v>
                </c:pt>
                <c:pt idx="51">
                  <c:v>9.1999999999999957</c:v>
                </c:pt>
                <c:pt idx="52">
                  <c:v>8.3999999999999986</c:v>
                </c:pt>
                <c:pt idx="53">
                  <c:v>7.5999999999999943</c:v>
                </c:pt>
                <c:pt idx="54">
                  <c:v>6.7999999999999972</c:v>
                </c:pt>
                <c:pt idx="55">
                  <c:v>6</c:v>
                </c:pt>
                <c:pt idx="56">
                  <c:v>5.1999999999999957</c:v>
                </c:pt>
                <c:pt idx="57">
                  <c:v>4.3999999999999986</c:v>
                </c:pt>
                <c:pt idx="58">
                  <c:v>3.5999999999999943</c:v>
                </c:pt>
                <c:pt idx="59">
                  <c:v>2.7999999999999972</c:v>
                </c:pt>
                <c:pt idx="60">
                  <c:v>2</c:v>
                </c:pt>
                <c:pt idx="61">
                  <c:v>1.1999999999999957</c:v>
                </c:pt>
                <c:pt idx="62">
                  <c:v>0.39999999999999858</c:v>
                </c:pt>
                <c:pt idx="63">
                  <c:v>-0.40000000000000568</c:v>
                </c:pt>
                <c:pt idx="64">
                  <c:v>-1.2000000000000028</c:v>
                </c:pt>
                <c:pt idx="65">
                  <c:v>-2</c:v>
                </c:pt>
                <c:pt idx="66">
                  <c:v>-2.8000000000000043</c:v>
                </c:pt>
                <c:pt idx="67">
                  <c:v>-3.6000000000000014</c:v>
                </c:pt>
                <c:pt idx="68">
                  <c:v>-4.4000000000000057</c:v>
                </c:pt>
                <c:pt idx="69">
                  <c:v>-5.2000000000000028</c:v>
                </c:pt>
                <c:pt idx="70">
                  <c:v>-6</c:v>
                </c:pt>
                <c:pt idx="71">
                  <c:v>-6.8000000000000043</c:v>
                </c:pt>
                <c:pt idx="72">
                  <c:v>-7.6000000000000014</c:v>
                </c:pt>
                <c:pt idx="73">
                  <c:v>-8.4000000000000057</c:v>
                </c:pt>
                <c:pt idx="74">
                  <c:v>-9.2000000000000028</c:v>
                </c:pt>
                <c:pt idx="75">
                  <c:v>-10</c:v>
                </c:pt>
                <c:pt idx="76">
                  <c:v>-10.800000000000004</c:v>
                </c:pt>
                <c:pt idx="77">
                  <c:v>-11.600000000000001</c:v>
                </c:pt>
                <c:pt idx="78">
                  <c:v>-12.400000000000006</c:v>
                </c:pt>
                <c:pt idx="79">
                  <c:v>-13.200000000000003</c:v>
                </c:pt>
                <c:pt idx="80">
                  <c:v>-14</c:v>
                </c:pt>
                <c:pt idx="81">
                  <c:v>-14.799999999999997</c:v>
                </c:pt>
                <c:pt idx="82">
                  <c:v>-15.600000000000009</c:v>
                </c:pt>
                <c:pt idx="83">
                  <c:v>-16.400000000000006</c:v>
                </c:pt>
                <c:pt idx="84">
                  <c:v>-17.200000000000003</c:v>
                </c:pt>
                <c:pt idx="85">
                  <c:v>-18</c:v>
                </c:pt>
                <c:pt idx="86">
                  <c:v>-18.799999999999997</c:v>
                </c:pt>
                <c:pt idx="87">
                  <c:v>-19.600000000000009</c:v>
                </c:pt>
                <c:pt idx="88">
                  <c:v>-20.400000000000006</c:v>
                </c:pt>
                <c:pt idx="89">
                  <c:v>-21.200000000000003</c:v>
                </c:pt>
                <c:pt idx="90">
                  <c:v>-22</c:v>
                </c:pt>
                <c:pt idx="91">
                  <c:v>-22.799999999999997</c:v>
                </c:pt>
                <c:pt idx="92">
                  <c:v>-23.600000000000009</c:v>
                </c:pt>
                <c:pt idx="93">
                  <c:v>-24.400000000000006</c:v>
                </c:pt>
                <c:pt idx="94">
                  <c:v>-25.200000000000003</c:v>
                </c:pt>
                <c:pt idx="95">
                  <c:v>-26</c:v>
                </c:pt>
                <c:pt idx="96">
                  <c:v>-26.800000000000011</c:v>
                </c:pt>
                <c:pt idx="97">
                  <c:v>-27.600000000000009</c:v>
                </c:pt>
                <c:pt idx="98">
                  <c:v>-28.400000000000006</c:v>
                </c:pt>
                <c:pt idx="99">
                  <c:v>-29.200000000000003</c:v>
                </c:pt>
                <c:pt idx="100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4E-4EB5-814D-9FBF5C1336DC}"/>
            </c:ext>
          </c:extLst>
        </c:ser>
        <c:ser>
          <c:idx val="5"/>
          <c:order val="2"/>
          <c:tx>
            <c:strRef>
              <c:f>'le devoir fonction'!$V$24</c:f>
              <c:strCache>
                <c:ptCount val="1"/>
                <c:pt idx="0">
                  <c:v>po. Deg. 2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-7.7199999999999989</c:v>
                </c:pt>
                <c:pt idx="3">
                  <c:v>-9.019999999999996</c:v>
                </c:pt>
                <c:pt idx="4">
                  <c:v>-10.280000000000005</c:v>
                </c:pt>
                <c:pt idx="5">
                  <c:v>-11.5</c:v>
                </c:pt>
                <c:pt idx="6">
                  <c:v>-12.679999999999996</c:v>
                </c:pt>
                <c:pt idx="7">
                  <c:v>-13.82</c:v>
                </c:pt>
                <c:pt idx="8">
                  <c:v>-14.920000000000002</c:v>
                </c:pt>
                <c:pt idx="9">
                  <c:v>-15.98</c:v>
                </c:pt>
                <c:pt idx="10">
                  <c:v>-17</c:v>
                </c:pt>
                <c:pt idx="11">
                  <c:v>-17.98</c:v>
                </c:pt>
                <c:pt idx="12">
                  <c:v>-18.919999999999998</c:v>
                </c:pt>
                <c:pt idx="13">
                  <c:v>-19.82</c:v>
                </c:pt>
                <c:pt idx="14">
                  <c:v>-20.680000000000003</c:v>
                </c:pt>
                <c:pt idx="15">
                  <c:v>-21.5</c:v>
                </c:pt>
                <c:pt idx="16">
                  <c:v>-22.28</c:v>
                </c:pt>
                <c:pt idx="17">
                  <c:v>-23.02</c:v>
                </c:pt>
                <c:pt idx="18">
                  <c:v>-23.72</c:v>
                </c:pt>
                <c:pt idx="19">
                  <c:v>-24.380000000000003</c:v>
                </c:pt>
                <c:pt idx="20">
                  <c:v>-25</c:v>
                </c:pt>
                <c:pt idx="21">
                  <c:v>-25.58</c:v>
                </c:pt>
                <c:pt idx="22">
                  <c:v>-26.119999999999997</c:v>
                </c:pt>
                <c:pt idx="23">
                  <c:v>-26.620000000000005</c:v>
                </c:pt>
                <c:pt idx="24">
                  <c:v>-27.080000000000002</c:v>
                </c:pt>
                <c:pt idx="25">
                  <c:v>-27.5</c:v>
                </c:pt>
                <c:pt idx="26">
                  <c:v>-27.88</c:v>
                </c:pt>
                <c:pt idx="27">
                  <c:v>-28.22</c:v>
                </c:pt>
                <c:pt idx="28">
                  <c:v>-28.520000000000003</c:v>
                </c:pt>
                <c:pt idx="29">
                  <c:v>-28.78</c:v>
                </c:pt>
                <c:pt idx="30">
                  <c:v>-29</c:v>
                </c:pt>
                <c:pt idx="31">
                  <c:v>-29.18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-29.479999999999997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-28.779999999999998</c:v>
                </c:pt>
                <c:pt idx="42">
                  <c:v>-28.52</c:v>
                </c:pt>
                <c:pt idx="43">
                  <c:v>-28.22</c:v>
                </c:pt>
                <c:pt idx="44">
                  <c:v>-27.88</c:v>
                </c:pt>
                <c:pt idx="45">
                  <c:v>-27.5</c:v>
                </c:pt>
                <c:pt idx="46">
                  <c:v>-27.08</c:v>
                </c:pt>
                <c:pt idx="47">
                  <c:v>-26.619999999999997</c:v>
                </c:pt>
                <c:pt idx="48">
                  <c:v>-26.119999999999997</c:v>
                </c:pt>
                <c:pt idx="49">
                  <c:v>-25.58</c:v>
                </c:pt>
                <c:pt idx="50">
                  <c:v>-25</c:v>
                </c:pt>
                <c:pt idx="51">
                  <c:v>-24.379999999999995</c:v>
                </c:pt>
                <c:pt idx="52">
                  <c:v>-23.72</c:v>
                </c:pt>
                <c:pt idx="53">
                  <c:v>-23.019999999999996</c:v>
                </c:pt>
                <c:pt idx="54">
                  <c:v>-22.279999999999998</c:v>
                </c:pt>
                <c:pt idx="55">
                  <c:v>-21.5</c:v>
                </c:pt>
                <c:pt idx="56">
                  <c:v>-20.679999999999996</c:v>
                </c:pt>
                <c:pt idx="57">
                  <c:v>-19.82</c:v>
                </c:pt>
                <c:pt idx="58">
                  <c:v>-18.919999999999995</c:v>
                </c:pt>
                <c:pt idx="59">
                  <c:v>-17.979999999999997</c:v>
                </c:pt>
                <c:pt idx="60">
                  <c:v>-17</c:v>
                </c:pt>
                <c:pt idx="61">
                  <c:v>-15.979999999999995</c:v>
                </c:pt>
                <c:pt idx="62">
                  <c:v>-14.919999999999998</c:v>
                </c:pt>
                <c:pt idx="63">
                  <c:v>-13.819999999999991</c:v>
                </c:pt>
                <c:pt idx="64">
                  <c:v>-12.679999999999996</c:v>
                </c:pt>
                <c:pt idx="65">
                  <c:v>-11.5</c:v>
                </c:pt>
                <c:pt idx="66">
                  <c:v>-10.279999999999994</c:v>
                </c:pt>
                <c:pt idx="67">
                  <c:v>-9.0199999999999978</c:v>
                </c:pt>
                <c:pt idx="68">
                  <c:v>-7.7199999999999918</c:v>
                </c:pt>
                <c:pt idx="69">
                  <c:v>-6.3799999999999955</c:v>
                </c:pt>
                <c:pt idx="70">
                  <c:v>-5</c:v>
                </c:pt>
                <c:pt idx="71">
                  <c:v>-3.5799999999999912</c:v>
                </c:pt>
                <c:pt idx="72">
                  <c:v>-2.1199999999999974</c:v>
                </c:pt>
                <c:pt idx="73">
                  <c:v>-0.61999999999999034</c:v>
                </c:pt>
                <c:pt idx="74">
                  <c:v>0.92000000000000526</c:v>
                </c:pt>
                <c:pt idx="75">
                  <c:v>2.5</c:v>
                </c:pt>
                <c:pt idx="76">
                  <c:v>4.1200000000000081</c:v>
                </c:pt>
                <c:pt idx="77">
                  <c:v>5.7800000000000047</c:v>
                </c:pt>
                <c:pt idx="78">
                  <c:v>7.4800000000000111</c:v>
                </c:pt>
                <c:pt idx="79">
                  <c:v>9.220000000000006</c:v>
                </c:pt>
                <c:pt idx="80">
                  <c:v>11</c:v>
                </c:pt>
                <c:pt idx="81">
                  <c:v>12.819999999999993</c:v>
                </c:pt>
                <c:pt idx="82">
                  <c:v>14.680000000000021</c:v>
                </c:pt>
                <c:pt idx="83">
                  <c:v>16.580000000000013</c:v>
                </c:pt>
                <c:pt idx="84">
                  <c:v>18.52000000000001</c:v>
                </c:pt>
                <c:pt idx="85">
                  <c:v>20.5</c:v>
                </c:pt>
                <c:pt idx="86">
                  <c:v>22.519999999999996</c:v>
                </c:pt>
                <c:pt idx="87">
                  <c:v>24.580000000000027</c:v>
                </c:pt>
                <c:pt idx="88">
                  <c:v>26.680000000000014</c:v>
                </c:pt>
                <c:pt idx="89">
                  <c:v>28.820000000000007</c:v>
                </c:pt>
                <c:pt idx="90">
                  <c:v>31</c:v>
                </c:pt>
                <c:pt idx="91">
                  <c:v>33.22</c:v>
                </c:pt>
                <c:pt idx="92">
                  <c:v>35.480000000000018</c:v>
                </c:pt>
                <c:pt idx="93">
                  <c:v>37.780000000000015</c:v>
                </c:pt>
                <c:pt idx="94">
                  <c:v>40.120000000000005</c:v>
                </c:pt>
                <c:pt idx="95">
                  <c:v>42.5</c:v>
                </c:pt>
                <c:pt idx="96">
                  <c:v>44.920000000000044</c:v>
                </c:pt>
                <c:pt idx="97">
                  <c:v>47.380000000000024</c:v>
                </c:pt>
                <c:pt idx="98">
                  <c:v>49.880000000000024</c:v>
                </c:pt>
                <c:pt idx="99">
                  <c:v>52.420000000000016</c:v>
                </c:pt>
                <c:pt idx="10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4E-4EB5-814D-9FBF5C1336DC}"/>
            </c:ext>
          </c:extLst>
        </c:ser>
        <c:ser>
          <c:idx val="7"/>
          <c:order val="3"/>
          <c:tx>
            <c:strRef>
              <c:f>'le devoir fonction'!$X$24</c:f>
              <c:strCache>
                <c:ptCount val="1"/>
                <c:pt idx="0">
                  <c:v>po. Deg. 3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</c:v>
                </c:pt>
                <c:pt idx="3">
                  <c:v>-12.003800000000005</c:v>
                </c:pt>
                <c:pt idx="4">
                  <c:v>-9.6415999999999862</c:v>
                </c:pt>
                <c:pt idx="5">
                  <c:v>-7.4249999999999972</c:v>
                </c:pt>
                <c:pt idx="6">
                  <c:v>-5.3504000000000076</c:v>
                </c:pt>
                <c:pt idx="7">
                  <c:v>-3.4141999999999975</c:v>
                </c:pt>
                <c:pt idx="8">
                  <c:v>-1.6128</c:v>
                </c:pt>
                <c:pt idx="9">
                  <c:v>5.7400000000001228E-2</c:v>
                </c:pt>
                <c:pt idx="10">
                  <c:v>1.6000000000000014</c:v>
                </c:pt>
                <c:pt idx="11">
                  <c:v>3.0186000000000064</c:v>
                </c:pt>
                <c:pt idx="12">
                  <c:v>4.3168000000000006</c:v>
                </c:pt>
                <c:pt idx="13">
                  <c:v>5.4982000000000006</c:v>
                </c:pt>
                <c:pt idx="14">
                  <c:v>6.5664000000000051</c:v>
                </c:pt>
                <c:pt idx="15">
                  <c:v>7.5250000000000021</c:v>
                </c:pt>
                <c:pt idx="16">
                  <c:v>8.377600000000001</c:v>
                </c:pt>
                <c:pt idx="17">
                  <c:v>9.1277999999999988</c:v>
                </c:pt>
                <c:pt idx="18">
                  <c:v>9.7791999999999994</c:v>
                </c:pt>
                <c:pt idx="19">
                  <c:v>10.335400000000002</c:v>
                </c:pt>
                <c:pt idx="20">
                  <c:v>10.8</c:v>
                </c:pt>
                <c:pt idx="21">
                  <c:v>11.176600000000001</c:v>
                </c:pt>
                <c:pt idx="22">
                  <c:v>11.468799999999998</c:v>
                </c:pt>
                <c:pt idx="23">
                  <c:v>11.680200000000003</c:v>
                </c:pt>
                <c:pt idx="24">
                  <c:v>11.814400000000001</c:v>
                </c:pt>
                <c:pt idx="25">
                  <c:v>11.875</c:v>
                </c:pt>
                <c:pt idx="26">
                  <c:v>11.865599999999999</c:v>
                </c:pt>
                <c:pt idx="27">
                  <c:v>11.7898</c:v>
                </c:pt>
                <c:pt idx="28">
                  <c:v>11.651200000000001</c:v>
                </c:pt>
                <c:pt idx="29">
                  <c:v>11.453399999999998</c:v>
                </c:pt>
                <c:pt idx="30">
                  <c:v>11.2</c:v>
                </c:pt>
                <c:pt idx="31">
                  <c:v>10.894599999999999</c:v>
                </c:pt>
                <c:pt idx="32">
                  <c:v>10.540799999999999</c:v>
                </c:pt>
                <c:pt idx="33">
                  <c:v>10.142199999999999</c:v>
                </c:pt>
                <c:pt idx="34">
                  <c:v>9.7023999999999972</c:v>
                </c:pt>
                <c:pt idx="35">
                  <c:v>9.2249999999999996</c:v>
                </c:pt>
                <c:pt idx="36">
                  <c:v>8.7135999999999996</c:v>
                </c:pt>
                <c:pt idx="37">
                  <c:v>8.1717999999999993</c:v>
                </c:pt>
                <c:pt idx="38">
                  <c:v>7.6031999999999984</c:v>
                </c:pt>
                <c:pt idx="39">
                  <c:v>7.0113999999999983</c:v>
                </c:pt>
                <c:pt idx="40">
                  <c:v>6.4</c:v>
                </c:pt>
                <c:pt idx="41">
                  <c:v>5.7725999999999971</c:v>
                </c:pt>
                <c:pt idx="42">
                  <c:v>5.1327999999999987</c:v>
                </c:pt>
                <c:pt idx="43">
                  <c:v>4.4842000000000013</c:v>
                </c:pt>
                <c:pt idx="44">
                  <c:v>3.8303999999999978</c:v>
                </c:pt>
                <c:pt idx="45">
                  <c:v>3.1749999999999998</c:v>
                </c:pt>
                <c:pt idx="46">
                  <c:v>2.5215999999999967</c:v>
                </c:pt>
                <c:pt idx="47">
                  <c:v>1.8737999999999988</c:v>
                </c:pt>
                <c:pt idx="48">
                  <c:v>1.2351999999999954</c:v>
                </c:pt>
                <c:pt idx="49">
                  <c:v>0.60939999999999783</c:v>
                </c:pt>
                <c:pt idx="50">
                  <c:v>0</c:v>
                </c:pt>
                <c:pt idx="51">
                  <c:v>-0.58940000000000303</c:v>
                </c:pt>
                <c:pt idx="52">
                  <c:v>-1.1552000000000009</c:v>
                </c:pt>
                <c:pt idx="53">
                  <c:v>-1.6938000000000037</c:v>
                </c:pt>
                <c:pt idx="54">
                  <c:v>-2.2016000000000018</c:v>
                </c:pt>
                <c:pt idx="55">
                  <c:v>-2.6749999999999998</c:v>
                </c:pt>
                <c:pt idx="56">
                  <c:v>-3.1104000000000021</c:v>
                </c:pt>
                <c:pt idx="57">
                  <c:v>-3.5042000000000009</c:v>
                </c:pt>
                <c:pt idx="58">
                  <c:v>-3.8528000000000024</c:v>
                </c:pt>
                <c:pt idx="59">
                  <c:v>-4.1526000000000014</c:v>
                </c:pt>
                <c:pt idx="60">
                  <c:v>-4.4000000000000004</c:v>
                </c:pt>
                <c:pt idx="61">
                  <c:v>-4.591400000000001</c:v>
                </c:pt>
                <c:pt idx="62">
                  <c:v>-4.7232000000000003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-4.7249999999999996</c:v>
                </c:pt>
                <c:pt idx="66">
                  <c:v>-4.5823999999999989</c:v>
                </c:pt>
                <c:pt idx="67">
                  <c:v>-4.3621999999999996</c:v>
                </c:pt>
                <c:pt idx="68">
                  <c:v>-4.0607999999999977</c:v>
                </c:pt>
                <c:pt idx="69">
                  <c:v>-3.674599999999999</c:v>
                </c:pt>
                <c:pt idx="70">
                  <c:v>-3.1999999999999993</c:v>
                </c:pt>
                <c:pt idx="71">
                  <c:v>-2.6333999999999964</c:v>
                </c:pt>
                <c:pt idx="72">
                  <c:v>-1.9711999999999978</c:v>
                </c:pt>
                <c:pt idx="73">
                  <c:v>-1.2097999999999942</c:v>
                </c:pt>
                <c:pt idx="74">
                  <c:v>-0.34559999999999746</c:v>
                </c:pt>
                <c:pt idx="75">
                  <c:v>0.625</c:v>
                </c:pt>
                <c:pt idx="76">
                  <c:v>1.7056000000000058</c:v>
                </c:pt>
                <c:pt idx="77">
                  <c:v>2.899799999999999</c:v>
                </c:pt>
                <c:pt idx="78">
                  <c:v>4.2112000000000087</c:v>
                </c:pt>
                <c:pt idx="79">
                  <c:v>5.6434000000000033</c:v>
                </c:pt>
                <c:pt idx="80">
                  <c:v>7.1999999999999993</c:v>
                </c:pt>
                <c:pt idx="81">
                  <c:v>8.8845999999999954</c:v>
                </c:pt>
                <c:pt idx="82">
                  <c:v>10.700800000000019</c:v>
                </c:pt>
                <c:pt idx="83">
                  <c:v>12.652200000000015</c:v>
                </c:pt>
                <c:pt idx="84">
                  <c:v>14.742400000000007</c:v>
                </c:pt>
                <c:pt idx="85">
                  <c:v>16.974999999999994</c:v>
                </c:pt>
                <c:pt idx="86">
                  <c:v>19.353599999999989</c:v>
                </c:pt>
                <c:pt idx="87">
                  <c:v>21.88180000000003</c:v>
                </c:pt>
                <c:pt idx="88">
                  <c:v>24.563200000000016</c:v>
                </c:pt>
                <c:pt idx="89">
                  <c:v>27.401400000000006</c:v>
                </c:pt>
                <c:pt idx="90">
                  <c:v>30.4</c:v>
                </c:pt>
                <c:pt idx="91">
                  <c:v>33.562600000000003</c:v>
                </c:pt>
                <c:pt idx="92">
                  <c:v>36.892800000000037</c:v>
                </c:pt>
                <c:pt idx="93">
                  <c:v>40.394200000000019</c:v>
                </c:pt>
                <c:pt idx="94">
                  <c:v>44.070400000000006</c:v>
                </c:pt>
                <c:pt idx="95">
                  <c:v>47.924999999999997</c:v>
                </c:pt>
                <c:pt idx="96">
                  <c:v>51.961600000000061</c:v>
                </c:pt>
                <c:pt idx="97">
                  <c:v>56.183800000000062</c:v>
                </c:pt>
                <c:pt idx="98">
                  <c:v>60.595200000000027</c:v>
                </c:pt>
                <c:pt idx="99">
                  <c:v>65.199400000000011</c:v>
                </c:pt>
                <c:pt idx="10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4E-4EB5-814D-9FBF5C1336DC}"/>
            </c:ext>
          </c:extLst>
        </c:ser>
        <c:ser>
          <c:idx val="9"/>
          <c:order val="4"/>
          <c:tx>
            <c:strRef>
              <c:f>'le devoir fonction'!$Z$24</c:f>
              <c:strCache>
                <c:ptCount val="1"/>
                <c:pt idx="0">
                  <c:v>Exp.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-19.732056634365925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-19.564724718351936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-19.066967008463191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-18.768855586655082</c:v>
                </c:pt>
                <c:pt idx="54">
                  <c:v>-18.680492089227105</c:v>
                </c:pt>
                <c:pt idx="55">
                  <c:v>-18.585786437626904</c:v>
                </c:pt>
                <c:pt idx="56">
                  <c:v>-18.484283433489601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-17.856453074927412</c:v>
                </c:pt>
                <c:pt idx="62">
                  <c:v>-17.702603290005928</c:v>
                </c:pt>
                <c:pt idx="63">
                  <c:v>-17.537711173310168</c:v>
                </c:pt>
                <c:pt idx="64">
                  <c:v>-17.36098417845421</c:v>
                </c:pt>
                <c:pt idx="65">
                  <c:v>-17.171572875253808</c:v>
                </c:pt>
                <c:pt idx="66">
                  <c:v>-16.968566866979202</c:v>
                </c:pt>
                <c:pt idx="67">
                  <c:v>-16.750990414575057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-15.712906149854826</c:v>
                </c:pt>
                <c:pt idx="72">
                  <c:v>-15.40520658001186</c:v>
                </c:pt>
                <c:pt idx="73">
                  <c:v>-15.075422346620332</c:v>
                </c:pt>
                <c:pt idx="74">
                  <c:v>-14.721968356908421</c:v>
                </c:pt>
                <c:pt idx="75">
                  <c:v>-14.34314575050762</c:v>
                </c:pt>
                <c:pt idx="76">
                  <c:v>-13.937133733958406</c:v>
                </c:pt>
                <c:pt idx="77">
                  <c:v>-13.501980829150115</c:v>
                </c:pt>
                <c:pt idx="78">
                  <c:v>-13.035595493631003</c:v>
                </c:pt>
                <c:pt idx="79">
                  <c:v>-12.535736067705539</c:v>
                </c:pt>
                <c:pt idx="80">
                  <c:v>-12</c:v>
                </c:pt>
                <c:pt idx="81">
                  <c:v>-11.425812299709657</c:v>
                </c:pt>
                <c:pt idx="82">
                  <c:v>-10.810413160023714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-8.6862915010152406</c:v>
                </c:pt>
                <c:pt idx="86">
                  <c:v>-7.8742674679168161</c:v>
                </c:pt>
                <c:pt idx="87">
                  <c:v>-7.0039616583002218</c:v>
                </c:pt>
                <c:pt idx="88">
                  <c:v>-6.0711909872620087</c:v>
                </c:pt>
                <c:pt idx="89">
                  <c:v>-5.0714721354110761</c:v>
                </c:pt>
                <c:pt idx="90">
                  <c:v>-4</c:v>
                </c:pt>
                <c:pt idx="91">
                  <c:v>-2.851624599419317</c:v>
                </c:pt>
                <c:pt idx="92">
                  <c:v>-1.6208263200474242</c:v>
                </c:pt>
                <c:pt idx="93">
                  <c:v>-0.30168938648133192</c:v>
                </c:pt>
                <c:pt idx="94">
                  <c:v>1.1121265723663072</c:v>
                </c:pt>
                <c:pt idx="95">
                  <c:v>2.6274169979695188</c:v>
                </c:pt>
                <c:pt idx="96">
                  <c:v>4.2514650641663891</c:v>
                </c:pt>
                <c:pt idx="97">
                  <c:v>5.9920766833995458</c:v>
                </c:pt>
                <c:pt idx="98">
                  <c:v>7.8576180254759826</c:v>
                </c:pt>
                <c:pt idx="99">
                  <c:v>9.8570557291778371</c:v>
                </c:pt>
                <c:pt idx="10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4E-4EB5-814D-9FBF5C1336DC}"/>
            </c:ext>
          </c:extLst>
        </c:ser>
        <c:ser>
          <c:idx val="11"/>
          <c:order val="5"/>
          <c:tx>
            <c:strRef>
              <c:f>'le devoir fonction'!$AB$24</c:f>
              <c:strCache>
                <c:ptCount val="1"/>
                <c:pt idx="0">
                  <c:v>log.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'le devoir fonction'!$P$25:$P$125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'le devoir fonction'!$AB$25:$AB$125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46.635277633787865</c:v>
                </c:pt>
                <c:pt idx="3">
                  <c:v>45.299963707542645</c:v>
                </c:pt>
                <c:pt idx="4">
                  <c:v>44.122133350978807</c:v>
                </c:pt>
                <c:pt idx="5">
                  <c:v>43.06852819440055</c:v>
                </c:pt>
                <c:pt idx="6">
                  <c:v>42.1154263963573</c:v>
                </c:pt>
                <c:pt idx="7">
                  <c:v>41.245312626461001</c:v>
                </c:pt>
                <c:pt idx="8">
                  <c:v>40.44488554972564</c:v>
                </c:pt>
                <c:pt idx="9">
                  <c:v>39.703805828188415</c:v>
                </c:pt>
                <c:pt idx="10">
                  <c:v>39.013877113318898</c:v>
                </c:pt>
                <c:pt idx="11">
                  <c:v>38.368491901943187</c:v>
                </c:pt>
                <c:pt idx="12">
                  <c:v>37.762245683778843</c:v>
                </c:pt>
                <c:pt idx="13">
                  <c:v>37.190661545379356</c:v>
                </c:pt>
                <c:pt idx="14">
                  <c:v>36.649989332676597</c:v>
                </c:pt>
                <c:pt idx="15">
                  <c:v>36.137056388801092</c:v>
                </c:pt>
                <c:pt idx="16">
                  <c:v>35.64915474710677</c:v>
                </c:pt>
                <c:pt idx="17">
                  <c:v>35.183954590757843</c:v>
                </c:pt>
                <c:pt idx="18">
                  <c:v>34.739436965049507</c:v>
                </c:pt>
                <c:pt idx="19">
                  <c:v>34.313840820861543</c:v>
                </c:pt>
                <c:pt idx="20">
                  <c:v>33.905620875658997</c:v>
                </c:pt>
                <c:pt idx="21">
                  <c:v>33.513413744126183</c:v>
                </c:pt>
                <c:pt idx="22">
                  <c:v>33.136010464297712</c:v>
                </c:pt>
                <c:pt idx="23">
                  <c:v>32.772334022588964</c:v>
                </c:pt>
                <c:pt idx="24">
                  <c:v>32.421420824476257</c:v>
                </c:pt>
                <c:pt idx="25">
                  <c:v>32.082405307719455</c:v>
                </c:pt>
                <c:pt idx="26">
                  <c:v>31.754507079489539</c:v>
                </c:pt>
                <c:pt idx="27">
                  <c:v>31.437020096343737</c:v>
                </c:pt>
                <c:pt idx="28">
                  <c:v>31.129303509676202</c:v>
                </c:pt>
                <c:pt idx="29">
                  <c:v>30.830773878179389</c:v>
                </c:pt>
                <c:pt idx="30">
                  <c:v>30.540898509446869</c:v>
                </c:pt>
                <c:pt idx="31">
                  <c:v>30.259189739779902</c:v>
                </c:pt>
                <c:pt idx="32">
                  <c:v>29.985199997898757</c:v>
                </c:pt>
                <c:pt idx="33">
                  <c:v>29.718517527077143</c:v>
                </c:pt>
                <c:pt idx="34">
                  <c:v>29.458762663044538</c:v>
                </c:pt>
                <c:pt idx="35">
                  <c:v>29.205584583201642</c:v>
                </c:pt>
                <c:pt idx="36">
                  <c:v>28.958658457297926</c:v>
                </c:pt>
                <c:pt idx="37">
                  <c:v>28.71768294150732</c:v>
                </c:pt>
                <c:pt idx="38">
                  <c:v>28.482377967405377</c:v>
                </c:pt>
                <c:pt idx="39">
                  <c:v>28.252482785158392</c:v>
                </c:pt>
                <c:pt idx="40">
                  <c:v>28.027754226637803</c:v>
                </c:pt>
                <c:pt idx="41">
                  <c:v>27.807965159450056</c:v>
                </c:pt>
                <c:pt idx="42">
                  <c:v>27.592903107240417</c:v>
                </c:pt>
                <c:pt idx="43">
                  <c:v>27.382369015262093</c:v>
                </c:pt>
                <c:pt idx="44">
                  <c:v>27.176176143234734</c:v>
                </c:pt>
                <c:pt idx="45">
                  <c:v>26.974149070059539</c:v>
                </c:pt>
                <c:pt idx="46">
                  <c:v>26.776122797097742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26.204538658698262</c:v>
                </c:pt>
                <c:pt idx="50">
                  <c:v>26.021047272016293</c:v>
                </c:pt>
                <c:pt idx="51">
                  <c:v>25.840862216989507</c:v>
                </c:pt>
                <c:pt idx="52">
                  <c:v>25.663866445995502</c:v>
                </c:pt>
                <c:pt idx="53">
                  <c:v>25.489949018876811</c:v>
                </c:pt>
                <c:pt idx="54">
                  <c:v>25.319004685283808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24.663031860425676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23.899302072579935</c:v>
                </c:pt>
                <c:pt idx="64">
                  <c:v>23.753314078368408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22.656324905804162</c:v>
                </c:pt>
                <c:pt idx="73">
                  <c:v>22.527290857445085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22.149887577616614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21.550906161805926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20.347269339307172</c:v>
                </c:pt>
                <c:pt idx="93">
                  <c:v>20.244704337635284</c:v>
                </c:pt>
                <c:pt idx="94">
                  <c:v>20.143180622995104</c:v>
                </c:pt>
                <c:pt idx="95">
                  <c:v>20.042677264460092</c:v>
                </c:pt>
                <c:pt idx="96">
                  <c:v>19.943173955928408</c:v>
                </c:pt>
                <c:pt idx="97">
                  <c:v>19.844650991498295</c:v>
                </c:pt>
                <c:pt idx="98">
                  <c:v>19.747089242044645</c:v>
                </c:pt>
                <c:pt idx="99">
                  <c:v>19.650470132927275</c:v>
                </c:pt>
                <c:pt idx="100">
                  <c:v>19.554775622765771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4E-4EB5-814D-9FBF5C13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9072"/>
        <c:axId val="1004970320"/>
      </c:scatterChart>
      <c:valAx>
        <c:axId val="1004969072"/>
        <c:scaling>
          <c:orientation val="minMax"/>
        </c:scaling>
        <c:delete val="0"/>
        <c:axPos val="b"/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70320"/>
        <c:crosses val="autoZero"/>
        <c:crossBetween val="midCat"/>
      </c:valAx>
      <c:valAx>
        <c:axId val="1004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70308398950131E-2"/>
          <c:y val="0.12962864096639651"/>
          <c:w val="0.94179691601049864"/>
          <c:h val="0.7519786514788424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'le devoir trigo'!$O$14</c:f>
              <c:strCache>
                <c:ptCount val="1"/>
                <c:pt idx="0">
                  <c:v>sinus</c:v>
                </c:pt>
              </c:strCache>
            </c:strRef>
          </c:tx>
          <c:spPr>
            <a:ln w="25400" cap="rnd" cmpd="sng">
              <a:solidFill>
                <a:srgbClr val="07FF01"/>
              </a:solidFill>
              <a:round/>
            </a:ln>
            <a:effectLst/>
          </c:spPr>
          <c:marker>
            <c:symbol val="none"/>
          </c:marker>
          <c:xVal>
            <c:numRef>
              <c:f>'le devoir trigo'!$M$15:$M$115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-6.1573400000000005</c:v>
                </c:pt>
                <c:pt idx="2">
                  <c:v>-6.0316800000000006</c:v>
                </c:pt>
                <c:pt idx="3">
                  <c:v>-5.9060200000000007</c:v>
                </c:pt>
                <c:pt idx="4">
                  <c:v>-5.7803599999999999</c:v>
                </c:pt>
                <c:pt idx="5">
                  <c:v>-5.6547000000000001</c:v>
                </c:pt>
                <c:pt idx="6">
                  <c:v>-5.5290400000000002</c:v>
                </c:pt>
                <c:pt idx="7">
                  <c:v>-5.4033800000000003</c:v>
                </c:pt>
                <c:pt idx="8">
                  <c:v>-5.2777200000000004</c:v>
                </c:pt>
                <c:pt idx="9">
                  <c:v>-5.1520600000000005</c:v>
                </c:pt>
                <c:pt idx="10">
                  <c:v>-5.0264000000000006</c:v>
                </c:pt>
                <c:pt idx="11">
                  <c:v>-4.9007400000000008</c:v>
                </c:pt>
                <c:pt idx="12">
                  <c:v>-4.7750800000000009</c:v>
                </c:pt>
                <c:pt idx="13">
                  <c:v>-4.649420000000001</c:v>
                </c:pt>
                <c:pt idx="14">
                  <c:v>-4.5237600000000002</c:v>
                </c:pt>
                <c:pt idx="15">
                  <c:v>-4.3981000000000003</c:v>
                </c:pt>
                <c:pt idx="16">
                  <c:v>-4.2724400000000005</c:v>
                </c:pt>
                <c:pt idx="17">
                  <c:v>-4.1467800000000006</c:v>
                </c:pt>
                <c:pt idx="18">
                  <c:v>-4.0211200000000007</c:v>
                </c:pt>
                <c:pt idx="19">
                  <c:v>-3.8954600000000004</c:v>
                </c:pt>
                <c:pt idx="20">
                  <c:v>-3.7698000000000005</c:v>
                </c:pt>
                <c:pt idx="21">
                  <c:v>-3.6441400000000006</c:v>
                </c:pt>
                <c:pt idx="22">
                  <c:v>-3.5184800000000003</c:v>
                </c:pt>
                <c:pt idx="23">
                  <c:v>-3.3928200000000004</c:v>
                </c:pt>
                <c:pt idx="24">
                  <c:v>-3.2671600000000005</c:v>
                </c:pt>
                <c:pt idx="25">
                  <c:v>-3.1415000000000006</c:v>
                </c:pt>
                <c:pt idx="26">
                  <c:v>-3.0158400000000007</c:v>
                </c:pt>
                <c:pt idx="27">
                  <c:v>-2.8901800000000004</c:v>
                </c:pt>
                <c:pt idx="28">
                  <c:v>-2.7645200000000005</c:v>
                </c:pt>
                <c:pt idx="29">
                  <c:v>-2.6388600000000006</c:v>
                </c:pt>
                <c:pt idx="30">
                  <c:v>-2.5132000000000003</c:v>
                </c:pt>
                <c:pt idx="31">
                  <c:v>-2.3875400000000004</c:v>
                </c:pt>
                <c:pt idx="32">
                  <c:v>-2.2618800000000006</c:v>
                </c:pt>
                <c:pt idx="33">
                  <c:v>-2.1362200000000007</c:v>
                </c:pt>
                <c:pt idx="34">
                  <c:v>-2.0105600000000008</c:v>
                </c:pt>
                <c:pt idx="35">
                  <c:v>-1.8849000000000009</c:v>
                </c:pt>
                <c:pt idx="36">
                  <c:v>-1.759240000000001</c:v>
                </c:pt>
                <c:pt idx="37">
                  <c:v>-1.6335800000000003</c:v>
                </c:pt>
                <c:pt idx="38">
                  <c:v>-1.5079200000000004</c:v>
                </c:pt>
                <c:pt idx="39">
                  <c:v>-1.3822600000000005</c:v>
                </c:pt>
                <c:pt idx="40">
                  <c:v>-1.2566000000000006</c:v>
                </c:pt>
                <c:pt idx="41">
                  <c:v>-1.1309400000000007</c:v>
                </c:pt>
                <c:pt idx="42">
                  <c:v>-1.0052800000000008</c:v>
                </c:pt>
                <c:pt idx="43">
                  <c:v>-0.87962000000000096</c:v>
                </c:pt>
                <c:pt idx="44">
                  <c:v>-0.75396000000000019</c:v>
                </c:pt>
                <c:pt idx="45">
                  <c:v>-0.6283000000000003</c:v>
                </c:pt>
                <c:pt idx="46">
                  <c:v>-0.50264000000000042</c:v>
                </c:pt>
                <c:pt idx="47">
                  <c:v>-0.37698000000000054</c:v>
                </c:pt>
                <c:pt idx="48">
                  <c:v>-0.25132000000000065</c:v>
                </c:pt>
                <c:pt idx="49">
                  <c:v>-0.12566000000000077</c:v>
                </c:pt>
                <c:pt idx="50">
                  <c:v>0</c:v>
                </c:pt>
                <c:pt idx="51">
                  <c:v>0.12565999999999899</c:v>
                </c:pt>
                <c:pt idx="52">
                  <c:v>0.25131999999999888</c:v>
                </c:pt>
                <c:pt idx="53">
                  <c:v>0.37697999999999965</c:v>
                </c:pt>
                <c:pt idx="54">
                  <c:v>0.50263999999999953</c:v>
                </c:pt>
                <c:pt idx="55">
                  <c:v>0.62829999999999941</c:v>
                </c:pt>
                <c:pt idx="56">
                  <c:v>0.7539599999999993</c:v>
                </c:pt>
                <c:pt idx="57">
                  <c:v>0.87961999999999918</c:v>
                </c:pt>
                <c:pt idx="58">
                  <c:v>1.0052799999999991</c:v>
                </c:pt>
                <c:pt idx="59">
                  <c:v>1.1309399999999989</c:v>
                </c:pt>
                <c:pt idx="60">
                  <c:v>1.2565999999999997</c:v>
                </c:pt>
                <c:pt idx="61">
                  <c:v>1.3822599999999996</c:v>
                </c:pt>
                <c:pt idx="62">
                  <c:v>1.5079199999999995</c:v>
                </c:pt>
                <c:pt idx="63">
                  <c:v>1.6335799999999994</c:v>
                </c:pt>
                <c:pt idx="64">
                  <c:v>1.7592399999999992</c:v>
                </c:pt>
                <c:pt idx="65">
                  <c:v>1.8848999999999991</c:v>
                </c:pt>
                <c:pt idx="66">
                  <c:v>2.010559999999999</c:v>
                </c:pt>
                <c:pt idx="67">
                  <c:v>2.1362199999999989</c:v>
                </c:pt>
                <c:pt idx="68">
                  <c:v>2.2618799999999988</c:v>
                </c:pt>
                <c:pt idx="69">
                  <c:v>2.3875399999999987</c:v>
                </c:pt>
                <c:pt idx="70">
                  <c:v>2.5131999999999985</c:v>
                </c:pt>
                <c:pt idx="71">
                  <c:v>2.6388599999999984</c:v>
                </c:pt>
                <c:pt idx="72">
                  <c:v>2.7645199999999983</c:v>
                </c:pt>
                <c:pt idx="73">
                  <c:v>2.89018</c:v>
                </c:pt>
                <c:pt idx="74">
                  <c:v>3.0158399999999999</c:v>
                </c:pt>
                <c:pt idx="75">
                  <c:v>3.1414999999999997</c:v>
                </c:pt>
                <c:pt idx="76">
                  <c:v>3.2671599999999996</c:v>
                </c:pt>
                <c:pt idx="77">
                  <c:v>3.3928199999999995</c:v>
                </c:pt>
                <c:pt idx="78">
                  <c:v>3.5184799999999994</c:v>
                </c:pt>
                <c:pt idx="79">
                  <c:v>3.6441399999999993</c:v>
                </c:pt>
                <c:pt idx="80">
                  <c:v>3.7697999999999992</c:v>
                </c:pt>
                <c:pt idx="81">
                  <c:v>3.895459999999999</c:v>
                </c:pt>
                <c:pt idx="82">
                  <c:v>4.0211199999999989</c:v>
                </c:pt>
                <c:pt idx="83">
                  <c:v>4.1467799999999988</c:v>
                </c:pt>
                <c:pt idx="84">
                  <c:v>4.2724399999999987</c:v>
                </c:pt>
                <c:pt idx="85">
                  <c:v>4.3980999999999986</c:v>
                </c:pt>
                <c:pt idx="86">
                  <c:v>4.5237599999999984</c:v>
                </c:pt>
                <c:pt idx="87">
                  <c:v>4.6494199999999983</c:v>
                </c:pt>
                <c:pt idx="88">
                  <c:v>4.77508</c:v>
                </c:pt>
                <c:pt idx="89">
                  <c:v>4.9007399999999999</c:v>
                </c:pt>
                <c:pt idx="90">
                  <c:v>5.0263999999999998</c:v>
                </c:pt>
                <c:pt idx="91">
                  <c:v>5.1520599999999996</c:v>
                </c:pt>
                <c:pt idx="92">
                  <c:v>5.2777199999999995</c:v>
                </c:pt>
                <c:pt idx="93">
                  <c:v>5.4033799999999994</c:v>
                </c:pt>
                <c:pt idx="94">
                  <c:v>5.5290399999999993</c:v>
                </c:pt>
                <c:pt idx="95">
                  <c:v>5.6546999999999992</c:v>
                </c:pt>
                <c:pt idx="96">
                  <c:v>5.7803599999999991</c:v>
                </c:pt>
                <c:pt idx="97">
                  <c:v>5.9060199999999989</c:v>
                </c:pt>
                <c:pt idx="98">
                  <c:v>6.0316799999999988</c:v>
                </c:pt>
                <c:pt idx="99">
                  <c:v>6.1573399999999987</c:v>
                </c:pt>
                <c:pt idx="100">
                  <c:v>6.2829999999999986</c:v>
                </c:pt>
              </c:numCache>
            </c:numRef>
          </c:xVal>
          <c:yVal>
            <c:numRef>
              <c:f>'le devoir trigo'!$O$15:$O$115</c:f>
              <c:numCache>
                <c:formatCode>General</c:formatCode>
                <c:ptCount val="101"/>
                <c:pt idx="0">
                  <c:v>3.7061435705115694E-4</c:v>
                </c:pt>
                <c:pt idx="1">
                  <c:v>0.25102680110843889</c:v>
                </c:pt>
                <c:pt idx="2">
                  <c:v>0.49772437845216794</c:v>
                </c:pt>
                <c:pt idx="3">
                  <c:v>0.73657300740368647</c:v>
                </c:pt>
                <c:pt idx="4">
                  <c:v>0.96380612429171142</c:v>
                </c:pt>
                <c:pt idx="5">
                  <c:v>1.1758403382182454</c:v>
                </c:pt>
                <c:pt idx="6">
                  <c:v>1.3693319399447195</c:v>
                </c:pt>
                <c:pt idx="7">
                  <c:v>1.5412296310778342</c:v>
                </c:pt>
                <c:pt idx="8">
                  <c:v>1.688822642033347</c:v>
                </c:pt>
                <c:pt idx="9">
                  <c:v>1.8097834799734684</c:v>
                </c:pt>
                <c:pt idx="10">
                  <c:v>1.902204632597067</c:v>
                </c:pt>
                <c:pt idx="11">
                  <c:v>1.9646286489760862</c:v>
                </c:pt>
                <c:pt idx="12">
                  <c:v>1.9960711230733599</c:v>
                </c:pt>
                <c:pt idx="13">
                  <c:v>1.996036217499366</c:v>
                </c:pt>
                <c:pt idx="14">
                  <c:v>1.9645244827034309</c:v>
                </c:pt>
                <c:pt idx="15">
                  <c:v>1.9020328482933262</c:v>
                </c:pt>
                <c:pt idx="16">
                  <c:v>1.8095467866201449</c:v>
                </c:pt>
                <c:pt idx="17">
                  <c:v>1.6885247722061301</c:v>
                </c:pt>
                <c:pt idx="18">
                  <c:v>1.540875282085119</c:v>
                </c:pt>
                <c:pt idx="19">
                  <c:v>1.3689266997526111</c:v>
                </c:pt>
                <c:pt idx="20">
                  <c:v>1.1753905973301875</c:v>
                </c:pt>
                <c:pt idx="21">
                  <c:v>0.96331897497236507</c:v>
                </c:pt>
                <c:pt idx="22">
                  <c:v>0.73605613183626961</c:v>
                </c:pt>
                <c:pt idx="23">
                  <c:v>0.49718592759297092</c:v>
                </c:pt>
                <c:pt idx="24">
                  <c:v>0.25047526614894955</c:v>
                </c:pt>
                <c:pt idx="25">
                  <c:v>-1.8530717932009242E-4</c:v>
                </c:pt>
                <c:pt idx="26">
                  <c:v>-0.25084295827482361</c:v>
                </c:pt>
                <c:pt idx="27">
                  <c:v>-0.49754489910318928</c:v>
                </c:pt>
                <c:pt idx="28">
                  <c:v>-0.73640072186915773</c:v>
                </c:pt>
                <c:pt idx="29">
                  <c:v>-0.96364374945737696</c:v>
                </c:pt>
                <c:pt idx="30">
                  <c:v>-1.1756904346813983</c:v>
                </c:pt>
                <c:pt idx="31">
                  <c:v>-1.3691968716344238</c:v>
                </c:pt>
                <c:pt idx="32">
                  <c:v>-1.5411115279765515</c:v>
                </c:pt>
                <c:pt idx="33">
                  <c:v>-1.6887233665878194</c:v>
                </c:pt>
                <c:pt idx="34">
                  <c:v>-1.8097045977245498</c:v>
                </c:pt>
                <c:pt idx="35">
                  <c:v>-1.9021473874916637</c:v>
                </c:pt>
                <c:pt idx="36">
                  <c:v>-1.9645939437505271</c:v>
                </c:pt>
                <c:pt idx="37">
                  <c:v>-1.9960595050175427</c:v>
                </c:pt>
                <c:pt idx="38">
                  <c:v>-1.9960478698261781</c:v>
                </c:pt>
                <c:pt idx="39">
                  <c:v>-1.9645592216595429</c:v>
                </c:pt>
                <c:pt idx="40">
                  <c:v>-1.9020901260569203</c:v>
                </c:pt>
                <c:pt idx="41">
                  <c:v>-1.8096256999398839</c:v>
                </c:pt>
                <c:pt idx="42">
                  <c:v>-1.6886240766451308</c:v>
                </c:pt>
                <c:pt idx="43">
                  <c:v>-1.5409934116453101</c:v>
                </c:pt>
                <c:pt idx="44">
                  <c:v>-1.3690617915700016</c:v>
                </c:pt>
                <c:pt idx="45">
                  <c:v>-1.1755405210516172</c:v>
                </c:pt>
                <c:pt idx="46">
                  <c:v>-0.96348136635046511</c:v>
                </c:pt>
                <c:pt idx="47">
                  <c:v>-0.73622843001286042</c:v>
                </c:pt>
                <c:pt idx="48">
                  <c:v>-0.49736541548294477</c:v>
                </c:pt>
                <c:pt idx="49">
                  <c:v>-0.25065911328780344</c:v>
                </c:pt>
                <c:pt idx="50">
                  <c:v>0</c:v>
                </c:pt>
                <c:pt idx="51">
                  <c:v>0.25065911328779994</c:v>
                </c:pt>
                <c:pt idx="52">
                  <c:v>0.49736541548294133</c:v>
                </c:pt>
                <c:pt idx="53">
                  <c:v>0.73622843001285887</c:v>
                </c:pt>
                <c:pt idx="54">
                  <c:v>0.96348136635046355</c:v>
                </c:pt>
                <c:pt idx="55">
                  <c:v>1.1755405210516159</c:v>
                </c:pt>
                <c:pt idx="56">
                  <c:v>1.3690617915700005</c:v>
                </c:pt>
                <c:pt idx="57">
                  <c:v>1.5409934116453077</c:v>
                </c:pt>
                <c:pt idx="58">
                  <c:v>1.688624076645129</c:v>
                </c:pt>
                <c:pt idx="59">
                  <c:v>1.8096256999398823</c:v>
                </c:pt>
                <c:pt idx="60">
                  <c:v>1.9020901260569198</c:v>
                </c:pt>
                <c:pt idx="61">
                  <c:v>1.9645592216595427</c:v>
                </c:pt>
                <c:pt idx="62">
                  <c:v>1.9960478698261781</c:v>
                </c:pt>
                <c:pt idx="63">
                  <c:v>1.9960595050175427</c:v>
                </c:pt>
                <c:pt idx="64">
                  <c:v>1.9645939437505278</c:v>
                </c:pt>
                <c:pt idx="65">
                  <c:v>1.9021473874916648</c:v>
                </c:pt>
                <c:pt idx="66">
                  <c:v>1.8097045977245514</c:v>
                </c:pt>
                <c:pt idx="67">
                  <c:v>1.6887233665878212</c:v>
                </c:pt>
                <c:pt idx="68">
                  <c:v>1.5411115279765537</c:v>
                </c:pt>
                <c:pt idx="69">
                  <c:v>1.3691968716344263</c:v>
                </c:pt>
                <c:pt idx="70">
                  <c:v>1.175690434681401</c:v>
                </c:pt>
                <c:pt idx="71">
                  <c:v>0.96364374945738085</c:v>
                </c:pt>
                <c:pt idx="72">
                  <c:v>0.73640072186916194</c:v>
                </c:pt>
                <c:pt idx="73">
                  <c:v>0.49754489910319011</c:v>
                </c:pt>
                <c:pt idx="74">
                  <c:v>0.25084295827482539</c:v>
                </c:pt>
                <c:pt idx="75">
                  <c:v>1.8530717932186878E-4</c:v>
                </c:pt>
                <c:pt idx="76">
                  <c:v>-0.25047526614894777</c:v>
                </c:pt>
                <c:pt idx="77">
                  <c:v>-0.4971859275929692</c:v>
                </c:pt>
                <c:pt idx="78">
                  <c:v>-0.73605613183626795</c:v>
                </c:pt>
                <c:pt idx="79">
                  <c:v>-0.96331897497236274</c:v>
                </c:pt>
                <c:pt idx="80">
                  <c:v>-1.1753905973301852</c:v>
                </c:pt>
                <c:pt idx="81">
                  <c:v>-1.3689266997526093</c:v>
                </c:pt>
                <c:pt idx="82">
                  <c:v>-1.5408752820851168</c:v>
                </c:pt>
                <c:pt idx="83">
                  <c:v>-1.6885247722061283</c:v>
                </c:pt>
                <c:pt idx="84">
                  <c:v>-1.8095467866201433</c:v>
                </c:pt>
                <c:pt idx="85">
                  <c:v>-1.9020328482933251</c:v>
                </c:pt>
                <c:pt idx="86">
                  <c:v>-1.9645244827034303</c:v>
                </c:pt>
                <c:pt idx="87">
                  <c:v>-1.9960362174993656</c:v>
                </c:pt>
                <c:pt idx="88">
                  <c:v>-1.9960711230733599</c:v>
                </c:pt>
                <c:pt idx="89">
                  <c:v>-1.9646286489760867</c:v>
                </c:pt>
                <c:pt idx="90">
                  <c:v>-1.9022046325970674</c:v>
                </c:pt>
                <c:pt idx="91">
                  <c:v>-1.8097834799734693</c:v>
                </c:pt>
                <c:pt idx="92">
                  <c:v>-1.6888226420333481</c:v>
                </c:pt>
                <c:pt idx="93">
                  <c:v>-1.5412296310778353</c:v>
                </c:pt>
                <c:pt idx="94">
                  <c:v>-1.3693319399447208</c:v>
                </c:pt>
                <c:pt idx="95">
                  <c:v>-1.1758403382182467</c:v>
                </c:pt>
                <c:pt idx="96">
                  <c:v>-0.96380612429171297</c:v>
                </c:pt>
                <c:pt idx="97">
                  <c:v>-0.73657300740368981</c:v>
                </c:pt>
                <c:pt idx="98">
                  <c:v>-0.49772437845217138</c:v>
                </c:pt>
                <c:pt idx="99">
                  <c:v>-0.25102680110844239</c:v>
                </c:pt>
                <c:pt idx="100">
                  <c:v>-3.7061435705470965E-4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0-4A98-951A-7575F15A97A6}"/>
            </c:ext>
          </c:extLst>
        </c:ser>
        <c:ser>
          <c:idx val="2"/>
          <c:order val="2"/>
          <c:tx>
            <c:strRef>
              <c:f>'le devoir trigo'!$P$14</c:f>
              <c:strCache>
                <c:ptCount val="1"/>
                <c:pt idx="0">
                  <c:v>tangente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'le devoir trigo'!$M$15:$M$115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-6.1573400000000005</c:v>
                </c:pt>
                <c:pt idx="2">
                  <c:v>-6.0316800000000006</c:v>
                </c:pt>
                <c:pt idx="3">
                  <c:v>-5.9060200000000007</c:v>
                </c:pt>
                <c:pt idx="4">
                  <c:v>-5.7803599999999999</c:v>
                </c:pt>
                <c:pt idx="5">
                  <c:v>-5.6547000000000001</c:v>
                </c:pt>
                <c:pt idx="6">
                  <c:v>-5.5290400000000002</c:v>
                </c:pt>
                <c:pt idx="7">
                  <c:v>-5.4033800000000003</c:v>
                </c:pt>
                <c:pt idx="8">
                  <c:v>-5.2777200000000004</c:v>
                </c:pt>
                <c:pt idx="9">
                  <c:v>-5.1520600000000005</c:v>
                </c:pt>
                <c:pt idx="10">
                  <c:v>-5.0264000000000006</c:v>
                </c:pt>
                <c:pt idx="11">
                  <c:v>-4.9007400000000008</c:v>
                </c:pt>
                <c:pt idx="12">
                  <c:v>-4.7750800000000009</c:v>
                </c:pt>
                <c:pt idx="13">
                  <c:v>-4.649420000000001</c:v>
                </c:pt>
                <c:pt idx="14">
                  <c:v>-4.5237600000000002</c:v>
                </c:pt>
                <c:pt idx="15">
                  <c:v>-4.3981000000000003</c:v>
                </c:pt>
                <c:pt idx="16">
                  <c:v>-4.2724400000000005</c:v>
                </c:pt>
                <c:pt idx="17">
                  <c:v>-4.1467800000000006</c:v>
                </c:pt>
                <c:pt idx="18">
                  <c:v>-4.0211200000000007</c:v>
                </c:pt>
                <c:pt idx="19">
                  <c:v>-3.8954600000000004</c:v>
                </c:pt>
                <c:pt idx="20">
                  <c:v>-3.7698000000000005</c:v>
                </c:pt>
                <c:pt idx="21">
                  <c:v>-3.6441400000000006</c:v>
                </c:pt>
                <c:pt idx="22">
                  <c:v>-3.5184800000000003</c:v>
                </c:pt>
                <c:pt idx="23">
                  <c:v>-3.3928200000000004</c:v>
                </c:pt>
                <c:pt idx="24">
                  <c:v>-3.2671600000000005</c:v>
                </c:pt>
                <c:pt idx="25">
                  <c:v>-3.1415000000000006</c:v>
                </c:pt>
                <c:pt idx="26">
                  <c:v>-3.0158400000000007</c:v>
                </c:pt>
                <c:pt idx="27">
                  <c:v>-2.8901800000000004</c:v>
                </c:pt>
                <c:pt idx="28">
                  <c:v>-2.7645200000000005</c:v>
                </c:pt>
                <c:pt idx="29">
                  <c:v>-2.6388600000000006</c:v>
                </c:pt>
                <c:pt idx="30">
                  <c:v>-2.5132000000000003</c:v>
                </c:pt>
                <c:pt idx="31">
                  <c:v>-2.3875400000000004</c:v>
                </c:pt>
                <c:pt idx="32">
                  <c:v>-2.2618800000000006</c:v>
                </c:pt>
                <c:pt idx="33">
                  <c:v>-2.1362200000000007</c:v>
                </c:pt>
                <c:pt idx="34">
                  <c:v>-2.0105600000000008</c:v>
                </c:pt>
                <c:pt idx="35">
                  <c:v>-1.8849000000000009</c:v>
                </c:pt>
                <c:pt idx="36">
                  <c:v>-1.759240000000001</c:v>
                </c:pt>
                <c:pt idx="37">
                  <c:v>-1.6335800000000003</c:v>
                </c:pt>
                <c:pt idx="38">
                  <c:v>-1.5079200000000004</c:v>
                </c:pt>
                <c:pt idx="39">
                  <c:v>-1.3822600000000005</c:v>
                </c:pt>
                <c:pt idx="40">
                  <c:v>-1.2566000000000006</c:v>
                </c:pt>
                <c:pt idx="41">
                  <c:v>-1.1309400000000007</c:v>
                </c:pt>
                <c:pt idx="42">
                  <c:v>-1.0052800000000008</c:v>
                </c:pt>
                <c:pt idx="43">
                  <c:v>-0.87962000000000096</c:v>
                </c:pt>
                <c:pt idx="44">
                  <c:v>-0.75396000000000019</c:v>
                </c:pt>
                <c:pt idx="45">
                  <c:v>-0.6283000000000003</c:v>
                </c:pt>
                <c:pt idx="46">
                  <c:v>-0.50264000000000042</c:v>
                </c:pt>
                <c:pt idx="47">
                  <c:v>-0.37698000000000054</c:v>
                </c:pt>
                <c:pt idx="48">
                  <c:v>-0.25132000000000065</c:v>
                </c:pt>
                <c:pt idx="49">
                  <c:v>-0.12566000000000077</c:v>
                </c:pt>
                <c:pt idx="50">
                  <c:v>0</c:v>
                </c:pt>
                <c:pt idx="51">
                  <c:v>0.12565999999999899</c:v>
                </c:pt>
                <c:pt idx="52">
                  <c:v>0.25131999999999888</c:v>
                </c:pt>
                <c:pt idx="53">
                  <c:v>0.37697999999999965</c:v>
                </c:pt>
                <c:pt idx="54">
                  <c:v>0.50263999999999953</c:v>
                </c:pt>
                <c:pt idx="55">
                  <c:v>0.62829999999999941</c:v>
                </c:pt>
                <c:pt idx="56">
                  <c:v>0.7539599999999993</c:v>
                </c:pt>
                <c:pt idx="57">
                  <c:v>0.87961999999999918</c:v>
                </c:pt>
                <c:pt idx="58">
                  <c:v>1.0052799999999991</c:v>
                </c:pt>
                <c:pt idx="59">
                  <c:v>1.1309399999999989</c:v>
                </c:pt>
                <c:pt idx="60">
                  <c:v>1.2565999999999997</c:v>
                </c:pt>
                <c:pt idx="61">
                  <c:v>1.3822599999999996</c:v>
                </c:pt>
                <c:pt idx="62">
                  <c:v>1.5079199999999995</c:v>
                </c:pt>
                <c:pt idx="63">
                  <c:v>1.6335799999999994</c:v>
                </c:pt>
                <c:pt idx="64">
                  <c:v>1.7592399999999992</c:v>
                </c:pt>
                <c:pt idx="65">
                  <c:v>1.8848999999999991</c:v>
                </c:pt>
                <c:pt idx="66">
                  <c:v>2.010559999999999</c:v>
                </c:pt>
                <c:pt idx="67">
                  <c:v>2.1362199999999989</c:v>
                </c:pt>
                <c:pt idx="68">
                  <c:v>2.2618799999999988</c:v>
                </c:pt>
                <c:pt idx="69">
                  <c:v>2.3875399999999987</c:v>
                </c:pt>
                <c:pt idx="70">
                  <c:v>2.5131999999999985</c:v>
                </c:pt>
                <c:pt idx="71">
                  <c:v>2.6388599999999984</c:v>
                </c:pt>
                <c:pt idx="72">
                  <c:v>2.7645199999999983</c:v>
                </c:pt>
                <c:pt idx="73">
                  <c:v>2.89018</c:v>
                </c:pt>
                <c:pt idx="74">
                  <c:v>3.0158399999999999</c:v>
                </c:pt>
                <c:pt idx="75">
                  <c:v>3.1414999999999997</c:v>
                </c:pt>
                <c:pt idx="76">
                  <c:v>3.2671599999999996</c:v>
                </c:pt>
                <c:pt idx="77">
                  <c:v>3.3928199999999995</c:v>
                </c:pt>
                <c:pt idx="78">
                  <c:v>3.5184799999999994</c:v>
                </c:pt>
                <c:pt idx="79">
                  <c:v>3.6441399999999993</c:v>
                </c:pt>
                <c:pt idx="80">
                  <c:v>3.7697999999999992</c:v>
                </c:pt>
                <c:pt idx="81">
                  <c:v>3.895459999999999</c:v>
                </c:pt>
                <c:pt idx="82">
                  <c:v>4.0211199999999989</c:v>
                </c:pt>
                <c:pt idx="83">
                  <c:v>4.1467799999999988</c:v>
                </c:pt>
                <c:pt idx="84">
                  <c:v>4.2724399999999987</c:v>
                </c:pt>
                <c:pt idx="85">
                  <c:v>4.3980999999999986</c:v>
                </c:pt>
                <c:pt idx="86">
                  <c:v>4.5237599999999984</c:v>
                </c:pt>
                <c:pt idx="87">
                  <c:v>4.6494199999999983</c:v>
                </c:pt>
                <c:pt idx="88">
                  <c:v>4.77508</c:v>
                </c:pt>
                <c:pt idx="89">
                  <c:v>4.9007399999999999</c:v>
                </c:pt>
                <c:pt idx="90">
                  <c:v>5.0263999999999998</c:v>
                </c:pt>
                <c:pt idx="91">
                  <c:v>5.1520599999999996</c:v>
                </c:pt>
                <c:pt idx="92">
                  <c:v>5.2777199999999995</c:v>
                </c:pt>
                <c:pt idx="93">
                  <c:v>5.4033799999999994</c:v>
                </c:pt>
                <c:pt idx="94">
                  <c:v>5.5290399999999993</c:v>
                </c:pt>
                <c:pt idx="95">
                  <c:v>5.6546999999999992</c:v>
                </c:pt>
                <c:pt idx="96">
                  <c:v>5.7803599999999991</c:v>
                </c:pt>
                <c:pt idx="97">
                  <c:v>5.9060199999999989</c:v>
                </c:pt>
                <c:pt idx="98">
                  <c:v>6.0316799999999988</c:v>
                </c:pt>
                <c:pt idx="99">
                  <c:v>6.1573399999999987</c:v>
                </c:pt>
                <c:pt idx="100">
                  <c:v>6.2829999999999986</c:v>
                </c:pt>
              </c:numCache>
            </c:numRef>
          </c:xVal>
          <c:yVal>
            <c:numRef>
              <c:f>'le devoir trigo'!$P$15:$P$115</c:f>
              <c:numCache>
                <c:formatCode>General</c:formatCode>
                <c:ptCount val="101"/>
                <c:pt idx="0">
                  <c:v>1.8530718170718704E-4</c:v>
                </c:pt>
                <c:pt idx="1">
                  <c:v>0.12651388190817242</c:v>
                </c:pt>
                <c:pt idx="2">
                  <c:v>0.25694599143604463</c:v>
                </c:pt>
                <c:pt idx="3">
                  <c:v>0.39612951709784328</c:v>
                </c:pt>
                <c:pt idx="4">
                  <c:v>0.54997668059749782</c:v>
                </c:pt>
                <c:pt idx="5">
                  <c:v>0.72679737064632888</c:v>
                </c:pt>
                <c:pt idx="6">
                  <c:v>0.9393694248044282</c:v>
                </c:pt>
                <c:pt idx="7">
                  <c:v>1.2091846497357179</c:v>
                </c:pt>
                <c:pt idx="8">
                  <c:v>1.5762901469974906</c:v>
                </c:pt>
                <c:pt idx="9">
                  <c:v>2.125946623398832</c:v>
                </c:pt>
                <c:pt idx="10">
                  <c:v>3.079236695402932</c:v>
                </c:pt>
                <c:pt idx="11">
                  <c:v>5.2463032610826366</c:v>
                </c:pt>
                <c:pt idx="12">
                  <c:v>15.930345496121477</c:v>
                </c:pt>
                <c:pt idx="13">
                  <c:v>-15.859839986183022</c:v>
                </c:pt>
                <c:pt idx="14">
                  <c:v>-5.2383863368482402</c:v>
                </c:pt>
                <c:pt idx="15">
                  <c:v>-3.0763256858668364</c:v>
                </c:pt>
                <c:pt idx="16">
                  <c:v>-2.1244132835600844</c:v>
                </c:pt>
                <c:pt idx="17">
                  <c:v>-1.5753219638910345</c:v>
                </c:pt>
                <c:pt idx="18">
                  <c:v>-1.2085005048042659</c:v>
                </c:pt>
                <c:pt idx="19">
                  <c:v>-0.93884632387829969</c:v>
                </c:pt>
                <c:pt idx="20">
                  <c:v>-0.72637266721985527</c:v>
                </c:pt>
                <c:pt idx="21">
                  <c:v>-0.54961469915278094</c:v>
                </c:pt>
                <c:pt idx="22">
                  <c:v>-0.39580797451153826</c:v>
                </c:pt>
                <c:pt idx="23">
                  <c:v>-0.25664970050503694</c:v>
                </c:pt>
                <c:pt idx="24">
                  <c:v>-0.12623148208835572</c:v>
                </c:pt>
                <c:pt idx="25">
                  <c:v>9.2653590057747287E-5</c:v>
                </c:pt>
                <c:pt idx="26">
                  <c:v>0.12641974643022644</c:v>
                </c:pt>
                <c:pt idx="27">
                  <c:v>0.25684722309222219</c:v>
                </c:pt>
                <c:pt idx="28">
                  <c:v>0.39602232837080353</c:v>
                </c:pt>
                <c:pt idx="29">
                  <c:v>0.54985600782224497</c:v>
                </c:pt>
                <c:pt idx="30">
                  <c:v>0.7266557837755665</c:v>
                </c:pt>
                <c:pt idx="31">
                  <c:v>0.93919502748329353</c:v>
                </c:pt>
                <c:pt idx="32">
                  <c:v>1.2089565503372555</c:v>
                </c:pt>
                <c:pt idx="33">
                  <c:v>1.575967325048411</c:v>
                </c:pt>
                <c:pt idx="34">
                  <c:v>2.1254353088158999</c:v>
                </c:pt>
                <c:pt idx="35">
                  <c:v>3.0782658053924776</c:v>
                </c:pt>
                <c:pt idx="36">
                  <c:v>5.2436617220923836</c:v>
                </c:pt>
                <c:pt idx="37">
                  <c:v>15.90677438466747</c:v>
                </c:pt>
                <c:pt idx="38">
                  <c:v>-15.883272650103754</c:v>
                </c:pt>
                <c:pt idx="39">
                  <c:v>-5.2410227486079259</c:v>
                </c:pt>
                <c:pt idx="40">
                  <c:v>-3.0772954690438281</c:v>
                </c:pt>
                <c:pt idx="41">
                  <c:v>-2.1249241955788829</c:v>
                </c:pt>
                <c:pt idx="42">
                  <c:v>-1.5756445973618693</c:v>
                </c:pt>
                <c:pt idx="43">
                  <c:v>-1.2087285020338012</c:v>
                </c:pt>
                <c:pt idx="44">
                  <c:v>-0.9390206605115563</c:v>
                </c:pt>
                <c:pt idx="45">
                  <c:v>-0.72651421596883603</c:v>
                </c:pt>
                <c:pt idx="46">
                  <c:v>-0.54973534734199059</c:v>
                </c:pt>
                <c:pt idx="47">
                  <c:v>-0.39591514750960466</c:v>
                </c:pt>
                <c:pt idx="48">
                  <c:v>-0.2567484594492308</c:v>
                </c:pt>
                <c:pt idx="49">
                  <c:v>-0.12632561315751994</c:v>
                </c:pt>
                <c:pt idx="50">
                  <c:v>0</c:v>
                </c:pt>
                <c:pt idx="51">
                  <c:v>0.12632561315751814</c:v>
                </c:pt>
                <c:pt idx="52">
                  <c:v>0.25674845944922892</c:v>
                </c:pt>
                <c:pt idx="53">
                  <c:v>0.39591514750960366</c:v>
                </c:pt>
                <c:pt idx="54">
                  <c:v>0.54973534734198948</c:v>
                </c:pt>
                <c:pt idx="55">
                  <c:v>0.7265142159688347</c:v>
                </c:pt>
                <c:pt idx="56">
                  <c:v>0.93902066051155464</c:v>
                </c:pt>
                <c:pt idx="57">
                  <c:v>1.2087285020337968</c:v>
                </c:pt>
                <c:pt idx="58">
                  <c:v>1.5756445973618631</c:v>
                </c:pt>
                <c:pt idx="59">
                  <c:v>2.1249241955788731</c:v>
                </c:pt>
                <c:pt idx="60">
                  <c:v>3.0772954690438188</c:v>
                </c:pt>
                <c:pt idx="61">
                  <c:v>5.2410227486079002</c:v>
                </c:pt>
                <c:pt idx="62">
                  <c:v>15.883272650103528</c:v>
                </c:pt>
                <c:pt idx="63">
                  <c:v>-15.906774384667695</c:v>
                </c:pt>
                <c:pt idx="64">
                  <c:v>-5.2436617220924342</c:v>
                </c:pt>
                <c:pt idx="65">
                  <c:v>-3.0782658053924963</c:v>
                </c:pt>
                <c:pt idx="66">
                  <c:v>-2.1254353088159101</c:v>
                </c:pt>
                <c:pt idx="67">
                  <c:v>-1.575967325048417</c:v>
                </c:pt>
                <c:pt idx="68">
                  <c:v>-1.2089565503372599</c:v>
                </c:pt>
                <c:pt idx="69">
                  <c:v>-0.93919502748329686</c:v>
                </c:pt>
                <c:pt idx="70">
                  <c:v>-0.72665578377556916</c:v>
                </c:pt>
                <c:pt idx="71">
                  <c:v>-0.54985600782224786</c:v>
                </c:pt>
                <c:pt idx="72">
                  <c:v>-0.39602232837080609</c:v>
                </c:pt>
                <c:pt idx="73">
                  <c:v>-0.25684722309222263</c:v>
                </c:pt>
                <c:pt idx="74">
                  <c:v>-0.12641974643022733</c:v>
                </c:pt>
                <c:pt idx="75">
                  <c:v>-9.2653590058635465E-5</c:v>
                </c:pt>
                <c:pt idx="76">
                  <c:v>0.12623148208835483</c:v>
                </c:pt>
                <c:pt idx="77">
                  <c:v>0.25664970050503599</c:v>
                </c:pt>
                <c:pt idx="78">
                  <c:v>0.39580797451153726</c:v>
                </c:pt>
                <c:pt idx="79">
                  <c:v>0.54961469915277916</c:v>
                </c:pt>
                <c:pt idx="80">
                  <c:v>0.72637266721985327</c:v>
                </c:pt>
                <c:pt idx="81">
                  <c:v>0.93884632387829714</c:v>
                </c:pt>
                <c:pt idx="82">
                  <c:v>1.2085005048042614</c:v>
                </c:pt>
                <c:pt idx="83">
                  <c:v>1.5753219638910283</c:v>
                </c:pt>
                <c:pt idx="84">
                  <c:v>2.1244132835600746</c:v>
                </c:pt>
                <c:pt idx="85">
                  <c:v>3.0763256858668182</c:v>
                </c:pt>
                <c:pt idx="86">
                  <c:v>5.2383863368481896</c:v>
                </c:pt>
                <c:pt idx="87">
                  <c:v>15.859839986182349</c:v>
                </c:pt>
                <c:pt idx="88">
                  <c:v>-15.930345496121703</c:v>
                </c:pt>
                <c:pt idx="89">
                  <c:v>-5.2463032610826614</c:v>
                </c:pt>
                <c:pt idx="90">
                  <c:v>-3.0792366954029413</c:v>
                </c:pt>
                <c:pt idx="91">
                  <c:v>-2.1259466233988369</c:v>
                </c:pt>
                <c:pt idx="92">
                  <c:v>-1.5762901469974937</c:v>
                </c:pt>
                <c:pt idx="93">
                  <c:v>-1.2091846497357202</c:v>
                </c:pt>
                <c:pt idx="94">
                  <c:v>-0.93936942480442986</c:v>
                </c:pt>
                <c:pt idx="95">
                  <c:v>-0.72679737064633021</c:v>
                </c:pt>
                <c:pt idx="96">
                  <c:v>-0.54997668059749905</c:v>
                </c:pt>
                <c:pt idx="97">
                  <c:v>-0.39612951709784533</c:v>
                </c:pt>
                <c:pt idx="98">
                  <c:v>-0.25694599143604652</c:v>
                </c:pt>
                <c:pt idx="99">
                  <c:v>-0.12651388190817422</c:v>
                </c:pt>
                <c:pt idx="100">
                  <c:v>-1.8530718170896339E-4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0-4A98-951A-7575F15A97A6}"/>
            </c:ext>
          </c:extLst>
        </c:ser>
        <c:ser>
          <c:idx val="0"/>
          <c:order val="0"/>
          <c:tx>
            <c:strRef>
              <c:f>'le devoir trigo'!$N$14</c:f>
              <c:strCache>
                <c:ptCount val="1"/>
                <c:pt idx="0">
                  <c:v>cosinus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 devoir trigo'!$M$15:$M$115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-6.1573400000000005</c:v>
                </c:pt>
                <c:pt idx="2">
                  <c:v>-6.0316800000000006</c:v>
                </c:pt>
                <c:pt idx="3">
                  <c:v>-5.9060200000000007</c:v>
                </c:pt>
                <c:pt idx="4">
                  <c:v>-5.7803599999999999</c:v>
                </c:pt>
                <c:pt idx="5">
                  <c:v>-5.6547000000000001</c:v>
                </c:pt>
                <c:pt idx="6">
                  <c:v>-5.5290400000000002</c:v>
                </c:pt>
                <c:pt idx="7">
                  <c:v>-5.4033800000000003</c:v>
                </c:pt>
                <c:pt idx="8">
                  <c:v>-5.2777200000000004</c:v>
                </c:pt>
                <c:pt idx="9">
                  <c:v>-5.1520600000000005</c:v>
                </c:pt>
                <c:pt idx="10">
                  <c:v>-5.0264000000000006</c:v>
                </c:pt>
                <c:pt idx="11">
                  <c:v>-4.9007400000000008</c:v>
                </c:pt>
                <c:pt idx="12">
                  <c:v>-4.7750800000000009</c:v>
                </c:pt>
                <c:pt idx="13">
                  <c:v>-4.649420000000001</c:v>
                </c:pt>
                <c:pt idx="14">
                  <c:v>-4.5237600000000002</c:v>
                </c:pt>
                <c:pt idx="15">
                  <c:v>-4.3981000000000003</c:v>
                </c:pt>
                <c:pt idx="16">
                  <c:v>-4.2724400000000005</c:v>
                </c:pt>
                <c:pt idx="17">
                  <c:v>-4.1467800000000006</c:v>
                </c:pt>
                <c:pt idx="18">
                  <c:v>-4.0211200000000007</c:v>
                </c:pt>
                <c:pt idx="19">
                  <c:v>-3.8954600000000004</c:v>
                </c:pt>
                <c:pt idx="20">
                  <c:v>-3.7698000000000005</c:v>
                </c:pt>
                <c:pt idx="21">
                  <c:v>-3.6441400000000006</c:v>
                </c:pt>
                <c:pt idx="22">
                  <c:v>-3.5184800000000003</c:v>
                </c:pt>
                <c:pt idx="23">
                  <c:v>-3.3928200000000004</c:v>
                </c:pt>
                <c:pt idx="24">
                  <c:v>-3.2671600000000005</c:v>
                </c:pt>
                <c:pt idx="25">
                  <c:v>-3.1415000000000006</c:v>
                </c:pt>
                <c:pt idx="26">
                  <c:v>-3.0158400000000007</c:v>
                </c:pt>
                <c:pt idx="27">
                  <c:v>-2.8901800000000004</c:v>
                </c:pt>
                <c:pt idx="28">
                  <c:v>-2.7645200000000005</c:v>
                </c:pt>
                <c:pt idx="29">
                  <c:v>-2.6388600000000006</c:v>
                </c:pt>
                <c:pt idx="30">
                  <c:v>-2.5132000000000003</c:v>
                </c:pt>
                <c:pt idx="31">
                  <c:v>-2.3875400000000004</c:v>
                </c:pt>
                <c:pt idx="32">
                  <c:v>-2.2618800000000006</c:v>
                </c:pt>
                <c:pt idx="33">
                  <c:v>-2.1362200000000007</c:v>
                </c:pt>
                <c:pt idx="34">
                  <c:v>-2.0105600000000008</c:v>
                </c:pt>
                <c:pt idx="35">
                  <c:v>-1.8849000000000009</c:v>
                </c:pt>
                <c:pt idx="36">
                  <c:v>-1.759240000000001</c:v>
                </c:pt>
                <c:pt idx="37">
                  <c:v>-1.6335800000000003</c:v>
                </c:pt>
                <c:pt idx="38">
                  <c:v>-1.5079200000000004</c:v>
                </c:pt>
                <c:pt idx="39">
                  <c:v>-1.3822600000000005</c:v>
                </c:pt>
                <c:pt idx="40">
                  <c:v>-1.2566000000000006</c:v>
                </c:pt>
                <c:pt idx="41">
                  <c:v>-1.1309400000000007</c:v>
                </c:pt>
                <c:pt idx="42">
                  <c:v>-1.0052800000000008</c:v>
                </c:pt>
                <c:pt idx="43">
                  <c:v>-0.87962000000000096</c:v>
                </c:pt>
                <c:pt idx="44">
                  <c:v>-0.75396000000000019</c:v>
                </c:pt>
                <c:pt idx="45">
                  <c:v>-0.6283000000000003</c:v>
                </c:pt>
                <c:pt idx="46">
                  <c:v>-0.50264000000000042</c:v>
                </c:pt>
                <c:pt idx="47">
                  <c:v>-0.37698000000000054</c:v>
                </c:pt>
                <c:pt idx="48">
                  <c:v>-0.25132000000000065</c:v>
                </c:pt>
                <c:pt idx="49">
                  <c:v>-0.12566000000000077</c:v>
                </c:pt>
                <c:pt idx="50">
                  <c:v>0</c:v>
                </c:pt>
                <c:pt idx="51">
                  <c:v>0.12565999999999899</c:v>
                </c:pt>
                <c:pt idx="52">
                  <c:v>0.25131999999999888</c:v>
                </c:pt>
                <c:pt idx="53">
                  <c:v>0.37697999999999965</c:v>
                </c:pt>
                <c:pt idx="54">
                  <c:v>0.50263999999999953</c:v>
                </c:pt>
                <c:pt idx="55">
                  <c:v>0.62829999999999941</c:v>
                </c:pt>
                <c:pt idx="56">
                  <c:v>0.7539599999999993</c:v>
                </c:pt>
                <c:pt idx="57">
                  <c:v>0.87961999999999918</c:v>
                </c:pt>
                <c:pt idx="58">
                  <c:v>1.0052799999999991</c:v>
                </c:pt>
                <c:pt idx="59">
                  <c:v>1.1309399999999989</c:v>
                </c:pt>
                <c:pt idx="60">
                  <c:v>1.2565999999999997</c:v>
                </c:pt>
                <c:pt idx="61">
                  <c:v>1.3822599999999996</c:v>
                </c:pt>
                <c:pt idx="62">
                  <c:v>1.5079199999999995</c:v>
                </c:pt>
                <c:pt idx="63">
                  <c:v>1.6335799999999994</c:v>
                </c:pt>
                <c:pt idx="64">
                  <c:v>1.7592399999999992</c:v>
                </c:pt>
                <c:pt idx="65">
                  <c:v>1.8848999999999991</c:v>
                </c:pt>
                <c:pt idx="66">
                  <c:v>2.010559999999999</c:v>
                </c:pt>
                <c:pt idx="67">
                  <c:v>2.1362199999999989</c:v>
                </c:pt>
                <c:pt idx="68">
                  <c:v>2.2618799999999988</c:v>
                </c:pt>
                <c:pt idx="69">
                  <c:v>2.3875399999999987</c:v>
                </c:pt>
                <c:pt idx="70">
                  <c:v>2.5131999999999985</c:v>
                </c:pt>
                <c:pt idx="71">
                  <c:v>2.6388599999999984</c:v>
                </c:pt>
                <c:pt idx="72">
                  <c:v>2.7645199999999983</c:v>
                </c:pt>
                <c:pt idx="73">
                  <c:v>2.89018</c:v>
                </c:pt>
                <c:pt idx="74">
                  <c:v>3.0158399999999999</c:v>
                </c:pt>
                <c:pt idx="75">
                  <c:v>3.1414999999999997</c:v>
                </c:pt>
                <c:pt idx="76">
                  <c:v>3.2671599999999996</c:v>
                </c:pt>
                <c:pt idx="77">
                  <c:v>3.3928199999999995</c:v>
                </c:pt>
                <c:pt idx="78">
                  <c:v>3.5184799999999994</c:v>
                </c:pt>
                <c:pt idx="79">
                  <c:v>3.6441399999999993</c:v>
                </c:pt>
                <c:pt idx="80">
                  <c:v>3.7697999999999992</c:v>
                </c:pt>
                <c:pt idx="81">
                  <c:v>3.895459999999999</c:v>
                </c:pt>
                <c:pt idx="82">
                  <c:v>4.0211199999999989</c:v>
                </c:pt>
                <c:pt idx="83">
                  <c:v>4.1467799999999988</c:v>
                </c:pt>
                <c:pt idx="84">
                  <c:v>4.2724399999999987</c:v>
                </c:pt>
                <c:pt idx="85">
                  <c:v>4.3980999999999986</c:v>
                </c:pt>
                <c:pt idx="86">
                  <c:v>4.5237599999999984</c:v>
                </c:pt>
                <c:pt idx="87">
                  <c:v>4.6494199999999983</c:v>
                </c:pt>
                <c:pt idx="88">
                  <c:v>4.77508</c:v>
                </c:pt>
                <c:pt idx="89">
                  <c:v>4.9007399999999999</c:v>
                </c:pt>
                <c:pt idx="90">
                  <c:v>5.0263999999999998</c:v>
                </c:pt>
                <c:pt idx="91">
                  <c:v>5.1520599999999996</c:v>
                </c:pt>
                <c:pt idx="92">
                  <c:v>5.2777199999999995</c:v>
                </c:pt>
                <c:pt idx="93">
                  <c:v>5.4033799999999994</c:v>
                </c:pt>
                <c:pt idx="94">
                  <c:v>5.5290399999999993</c:v>
                </c:pt>
                <c:pt idx="95">
                  <c:v>5.6546999999999992</c:v>
                </c:pt>
                <c:pt idx="96">
                  <c:v>5.7803599999999991</c:v>
                </c:pt>
                <c:pt idx="97">
                  <c:v>5.9060199999999989</c:v>
                </c:pt>
                <c:pt idx="98">
                  <c:v>6.0316799999999988</c:v>
                </c:pt>
                <c:pt idx="99">
                  <c:v>6.1573399999999987</c:v>
                </c:pt>
                <c:pt idx="100">
                  <c:v>6.2829999999999986</c:v>
                </c:pt>
              </c:numCache>
            </c:numRef>
          </c:xVal>
          <c:yVal>
            <c:numRef>
              <c:f>'le devoir trigo'!$N$15:$N$115</c:f>
              <c:numCache>
                <c:formatCode>General</c:formatCode>
                <c:ptCount val="101"/>
                <c:pt idx="0">
                  <c:v>1.9999998626449984</c:v>
                </c:pt>
                <c:pt idx="1">
                  <c:v>1.9369855451252642</c:v>
                </c:pt>
                <c:pt idx="2">
                  <c:v>1.7522704430944032</c:v>
                </c:pt>
                <c:pt idx="3">
                  <c:v>1.4574602047642888</c:v>
                </c:pt>
                <c:pt idx="4">
                  <c:v>1.0710777547777901</c:v>
                </c:pt>
                <c:pt idx="5">
                  <c:v>0.61739949901880231</c:v>
                </c:pt>
                <c:pt idx="6">
                  <c:v>0.12493003824723095</c:v>
                </c:pt>
                <c:pt idx="7">
                  <c:v>-0.37538877571231682</c:v>
                </c:pt>
                <c:pt idx="8">
                  <c:v>-0.85212191624449474</c:v>
                </c:pt>
                <c:pt idx="9">
                  <c:v>-1.2753162443848778</c:v>
                </c:pt>
                <c:pt idx="10">
                  <c:v>-1.6183824642737423</c:v>
                </c:pt>
                <c:pt idx="11">
                  <c:v>-1.8597657283776021</c:v>
                </c:pt>
                <c:pt idx="12">
                  <c:v>-1.9842999283673439</c:v>
                </c:pt>
                <c:pt idx="13">
                  <c:v>-1.9841605815691761</c:v>
                </c:pt>
                <c:pt idx="14">
                  <c:v>-1.8593564431411829</c:v>
                </c:pt>
                <c:pt idx="15">
                  <c:v>-1.6177289559868229</c:v>
                </c:pt>
                <c:pt idx="16">
                  <c:v>-1.2744595729672923</c:v>
                </c:pt>
                <c:pt idx="17">
                  <c:v>-0.85111590635376355</c:v>
                </c:pt>
                <c:pt idx="18">
                  <c:v>-0.37429663494089521</c:v>
                </c:pt>
                <c:pt idx="19">
                  <c:v>0.1260396907044245</c:v>
                </c:pt>
                <c:pt idx="20">
                  <c:v>0.61845694370778515</c:v>
                </c:pt>
                <c:pt idx="21">
                  <c:v>1.0720165524581919</c:v>
                </c:pt>
                <c:pt idx="22">
                  <c:v>1.4582213707862282</c:v>
                </c:pt>
                <c:pt idx="23">
                  <c:v>1.7528061534035171</c:v>
                </c:pt>
                <c:pt idx="24">
                  <c:v>1.937262141047613</c:v>
                </c:pt>
                <c:pt idx="25">
                  <c:v>1.9999999656612493</c:v>
                </c:pt>
                <c:pt idx="26">
                  <c:v>1.937077810283935</c:v>
                </c:pt>
                <c:pt idx="27">
                  <c:v>1.7524490733763971</c:v>
                </c:pt>
                <c:pt idx="28">
                  <c:v>1.4577139768305833</c:v>
                </c:pt>
                <c:pt idx="29">
                  <c:v>1.071390724131728</c:v>
                </c:pt>
                <c:pt idx="30">
                  <c:v>0.61775200179866485</c:v>
                </c:pt>
                <c:pt idx="31">
                  <c:v>0.1252999267065073</c:v>
                </c:pt>
                <c:pt idx="32">
                  <c:v>-0.37502474166222144</c:v>
                </c:pt>
                <c:pt idx="33">
                  <c:v>-0.85178660885969848</c:v>
                </c:pt>
                <c:pt idx="34">
                  <c:v>-1.2750307310253746</c:v>
                </c:pt>
                <c:pt idx="35">
                  <c:v>-1.6181646837413615</c:v>
                </c:pt>
                <c:pt idx="36">
                  <c:v>-1.8596293638212491</c:v>
                </c:pt>
                <c:pt idx="37">
                  <c:v>-1.9842535475708776</c:v>
                </c:pt>
                <c:pt idx="38">
                  <c:v>-1.9842070986376232</c:v>
                </c:pt>
                <c:pt idx="39">
                  <c:v>-1.8594929354075493</c:v>
                </c:pt>
                <c:pt idx="40">
                  <c:v>-1.6179468476432308</c:v>
                </c:pt>
                <c:pt idx="41">
                  <c:v>-1.2747451738829145</c:v>
                </c:pt>
                <c:pt idx="42">
                  <c:v>-0.85145127222562067</c:v>
                </c:pt>
                <c:pt idx="43">
                  <c:v>-0.3746606947342519</c:v>
                </c:pt>
                <c:pt idx="44">
                  <c:v>0.12566981086313717</c:v>
                </c:pt>
                <c:pt idx="45">
                  <c:v>0.61810448336569201</c:v>
                </c:pt>
                <c:pt idx="46">
                  <c:v>1.0717036566954408</c:v>
                </c:pt>
                <c:pt idx="47">
                  <c:v>1.4579676988407986</c:v>
                </c:pt>
                <c:pt idx="48">
                  <c:v>1.7526276434814778</c:v>
                </c:pt>
                <c:pt idx="49">
                  <c:v>1.9371700089257722</c:v>
                </c:pt>
                <c:pt idx="50">
                  <c:v>2</c:v>
                </c:pt>
                <c:pt idx="51">
                  <c:v>1.937170008925774</c:v>
                </c:pt>
                <c:pt idx="52">
                  <c:v>1.7526276434814811</c:v>
                </c:pt>
                <c:pt idx="53">
                  <c:v>1.457967698840801</c:v>
                </c:pt>
                <c:pt idx="54">
                  <c:v>1.0717036566954439</c:v>
                </c:pt>
                <c:pt idx="55">
                  <c:v>0.61810448336569546</c:v>
                </c:pt>
                <c:pt idx="56">
                  <c:v>0.12566981086314072</c:v>
                </c:pt>
                <c:pt idx="57">
                  <c:v>-0.37466069473424496</c:v>
                </c:pt>
                <c:pt idx="58">
                  <c:v>-0.85145127222561434</c:v>
                </c:pt>
                <c:pt idx="59">
                  <c:v>-1.274745173882909</c:v>
                </c:pt>
                <c:pt idx="60">
                  <c:v>-1.6179468476432288</c:v>
                </c:pt>
                <c:pt idx="61">
                  <c:v>-1.859492935407548</c:v>
                </c:pt>
                <c:pt idx="62">
                  <c:v>-1.9842070986376228</c:v>
                </c:pt>
                <c:pt idx="63">
                  <c:v>-1.984253547570878</c:v>
                </c:pt>
                <c:pt idx="64">
                  <c:v>-1.8596293638212515</c:v>
                </c:pt>
                <c:pt idx="65">
                  <c:v>-1.6181646837413655</c:v>
                </c:pt>
                <c:pt idx="66">
                  <c:v>-1.2750307310253801</c:v>
                </c:pt>
                <c:pt idx="67">
                  <c:v>-0.85178660885970492</c:v>
                </c:pt>
                <c:pt idx="68">
                  <c:v>-0.37502474166222843</c:v>
                </c:pt>
                <c:pt idx="69">
                  <c:v>0.12529992670650023</c:v>
                </c:pt>
                <c:pt idx="70">
                  <c:v>0.61775200179865808</c:v>
                </c:pt>
                <c:pt idx="71">
                  <c:v>1.0713907241317204</c:v>
                </c:pt>
                <c:pt idx="72">
                  <c:v>1.4577139768305774</c:v>
                </c:pt>
                <c:pt idx="73">
                  <c:v>1.7524490733763964</c:v>
                </c:pt>
                <c:pt idx="74">
                  <c:v>1.9370778102839341</c:v>
                </c:pt>
                <c:pt idx="75">
                  <c:v>1.9999999656612493</c:v>
                </c:pt>
                <c:pt idx="76">
                  <c:v>1.9372621410476139</c:v>
                </c:pt>
                <c:pt idx="77">
                  <c:v>1.7528061534035189</c:v>
                </c:pt>
                <c:pt idx="78">
                  <c:v>1.4582213707862306</c:v>
                </c:pt>
                <c:pt idx="79">
                  <c:v>1.0720165524581964</c:v>
                </c:pt>
                <c:pt idx="80">
                  <c:v>0.61845694370779025</c:v>
                </c:pt>
                <c:pt idx="81">
                  <c:v>0.1260396907044298</c:v>
                </c:pt>
                <c:pt idx="82">
                  <c:v>-0.37429663494088827</c:v>
                </c:pt>
                <c:pt idx="83">
                  <c:v>-0.85111590635375711</c:v>
                </c:pt>
                <c:pt idx="84">
                  <c:v>-1.2744595729672867</c:v>
                </c:pt>
                <c:pt idx="85">
                  <c:v>-1.6177289559868187</c:v>
                </c:pt>
                <c:pt idx="86">
                  <c:v>-1.8593564431411802</c:v>
                </c:pt>
                <c:pt idx="87">
                  <c:v>-1.9841605815691747</c:v>
                </c:pt>
                <c:pt idx="88">
                  <c:v>-1.9842999283673444</c:v>
                </c:pt>
                <c:pt idx="89">
                  <c:v>-1.8597657283776035</c:v>
                </c:pt>
                <c:pt idx="90">
                  <c:v>-1.6183824642737443</c:v>
                </c:pt>
                <c:pt idx="91">
                  <c:v>-1.2753162443848804</c:v>
                </c:pt>
                <c:pt idx="92">
                  <c:v>-0.85212191624449796</c:v>
                </c:pt>
                <c:pt idx="93">
                  <c:v>-0.37538877571232032</c:v>
                </c:pt>
                <c:pt idx="94">
                  <c:v>0.1249300382472274</c:v>
                </c:pt>
                <c:pt idx="95">
                  <c:v>0.61739949901879898</c:v>
                </c:pt>
                <c:pt idx="96">
                  <c:v>1.0710777547777872</c:v>
                </c:pt>
                <c:pt idx="97">
                  <c:v>1.457460204764284</c:v>
                </c:pt>
                <c:pt idx="98">
                  <c:v>1.7522704430943996</c:v>
                </c:pt>
                <c:pt idx="99">
                  <c:v>1.9369855451252624</c:v>
                </c:pt>
                <c:pt idx="100">
                  <c:v>1.9999998626449984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0-4A98-951A-7575F15A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18015"/>
        <c:axId val="1334227167"/>
      </c:scatterChart>
      <c:valAx>
        <c:axId val="1334218015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27167"/>
        <c:crosses val="autoZero"/>
        <c:crossBetween val="midCat"/>
        <c:minorUnit val="0.4"/>
      </c:valAx>
      <c:valAx>
        <c:axId val="133422716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18015"/>
        <c:crossesAt val="0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1285875</xdr:colOff>
      <xdr:row>21</xdr:row>
      <xdr:rowOff>52387</xdr:rowOff>
    </xdr:from>
    <xdr:to>
      <xdr:col>12</xdr:col>
      <xdr:colOff>590549</xdr:colOff>
      <xdr:row>44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880DBA9-CCC6-4E32-9324-CE2450975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14</xdr:row>
      <xdr:rowOff>128587</xdr:rowOff>
    </xdr:from>
    <xdr:to>
      <xdr:col>10</xdr:col>
      <xdr:colOff>209550</xdr:colOff>
      <xdr:row>33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45D1ED-C74D-4F56-8742-F8B81B00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zoomScaleNormal="100" workbookViewId="0">
      <selection activeCell="G17" sqref="G1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2" customWidth="1"/>
    <col min="20" max="20" width="9.42578125" style="2" customWidth="1"/>
    <col min="21" max="21" width="0.5703125" style="2" customWidth="1"/>
    <col min="22" max="22" width="9.42578125" style="2" customWidth="1"/>
    <col min="23" max="23" width="0.5703125" style="2" customWidth="1"/>
    <col min="24" max="24" width="9.42578125" style="2" customWidth="1"/>
    <col min="25" max="25" width="0.5703125" style="2" customWidth="1"/>
    <col min="26" max="26" width="9.42578125" style="2" customWidth="1"/>
    <col min="27" max="27" width="0.5703125" style="2" customWidth="1"/>
    <col min="28" max="28" width="9.42578125" style="2" customWidth="1"/>
    <col min="29" max="16384" width="11.5703125" style="1"/>
  </cols>
  <sheetData>
    <row r="1" spans="2:28" ht="6" customHeight="1" x14ac:dyDescent="0.2"/>
    <row r="2" spans="2:28" ht="18" customHeight="1" x14ac:dyDescent="0.2">
      <c r="B2" s="250" t="s">
        <v>0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3" spans="2:28" ht="15" customHeight="1" thickBot="1" x14ac:dyDescent="0.25"/>
    <row r="4" spans="2:28" ht="10.15" customHeight="1" x14ac:dyDescent="0.2">
      <c r="C4" s="25"/>
      <c r="D4" s="23"/>
      <c r="E4" s="251" t="s">
        <v>1</v>
      </c>
      <c r="F4" s="251"/>
      <c r="G4" s="253" t="s">
        <v>2</v>
      </c>
      <c r="H4" s="254"/>
      <c r="I4" s="254"/>
      <c r="J4" s="254"/>
      <c r="K4" s="254"/>
      <c r="L4" s="254"/>
      <c r="M4" s="18"/>
      <c r="P4" s="12"/>
      <c r="Q4" s="12"/>
    </row>
    <row r="5" spans="2:28" ht="10.15" customHeight="1" thickBot="1" x14ac:dyDescent="0.25">
      <c r="C5" s="26"/>
      <c r="D5" s="24"/>
      <c r="E5" s="252"/>
      <c r="F5" s="252"/>
      <c r="G5" s="14" t="s">
        <v>3</v>
      </c>
      <c r="H5" s="15" t="s">
        <v>4</v>
      </c>
      <c r="I5" s="15" t="s">
        <v>5</v>
      </c>
      <c r="J5" s="15" t="s">
        <v>6</v>
      </c>
      <c r="K5" s="16" t="s">
        <v>7</v>
      </c>
      <c r="L5" s="16" t="s">
        <v>8</v>
      </c>
      <c r="M5" s="18"/>
      <c r="P5" s="13"/>
      <c r="Q5" s="13"/>
    </row>
    <row r="6" spans="2:28" ht="3" customHeight="1" thickBot="1" x14ac:dyDescent="0.25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15" customHeight="1" thickBot="1" x14ac:dyDescent="0.3">
      <c r="C7" s="76"/>
      <c r="D7" s="262" t="s">
        <v>9</v>
      </c>
      <c r="E7" s="262"/>
      <c r="F7" s="165" t="s">
        <v>10</v>
      </c>
      <c r="G7" s="146">
        <v>-1</v>
      </c>
      <c r="H7" s="147">
        <v>5</v>
      </c>
      <c r="I7" s="147">
        <v>-25</v>
      </c>
      <c r="J7" s="147">
        <v>50</v>
      </c>
      <c r="K7" s="148"/>
      <c r="L7" s="149"/>
      <c r="M7" s="260"/>
      <c r="N7" s="260"/>
      <c r="O7" s="260"/>
      <c r="P7" s="260"/>
      <c r="Q7" s="77"/>
      <c r="R7" s="78"/>
    </row>
    <row r="8" spans="2:28" s="9" customFormat="1" ht="3" customHeight="1" thickBot="1" x14ac:dyDescent="0.3">
      <c r="F8" s="166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15" customHeight="1" thickBot="1" x14ac:dyDescent="0.3">
      <c r="C9" s="87"/>
      <c r="D9" s="263" t="s">
        <v>11</v>
      </c>
      <c r="E9" s="263"/>
      <c r="F9" s="167" t="s">
        <v>12</v>
      </c>
      <c r="G9" s="150">
        <v>-4</v>
      </c>
      <c r="H9" s="151">
        <v>10</v>
      </c>
      <c r="I9" s="152"/>
      <c r="J9" s="152"/>
      <c r="K9" s="152"/>
      <c r="L9" s="152"/>
      <c r="M9" s="261"/>
      <c r="N9" s="261"/>
      <c r="O9" s="261"/>
      <c r="P9" s="261"/>
      <c r="Q9" s="88"/>
      <c r="R9" s="79"/>
      <c r="S9" s="89"/>
      <c r="T9" s="90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3">
      <c r="F10" s="166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1"/>
      <c r="U10" s="8"/>
      <c r="V10" s="8"/>
      <c r="W10" s="8"/>
      <c r="X10" s="8"/>
      <c r="Y10" s="8"/>
      <c r="Z10" s="8"/>
      <c r="AA10" s="8"/>
      <c r="AB10" s="8"/>
    </row>
    <row r="11" spans="2:28" s="9" customFormat="1" ht="13.15" customHeight="1" thickBot="1" x14ac:dyDescent="0.25">
      <c r="C11" s="98"/>
      <c r="D11" s="264" t="s">
        <v>13</v>
      </c>
      <c r="E11" s="264"/>
      <c r="F11" s="168" t="s">
        <v>14</v>
      </c>
      <c r="G11" s="153">
        <v>0.5</v>
      </c>
      <c r="H11" s="154">
        <v>3</v>
      </c>
      <c r="I11" s="154">
        <v>-25</v>
      </c>
      <c r="J11" s="155"/>
      <c r="K11" s="155"/>
      <c r="L11" s="155"/>
      <c r="M11" s="242"/>
      <c r="N11" s="242"/>
      <c r="O11" s="242"/>
      <c r="P11" s="242"/>
      <c r="Q11" s="99"/>
      <c r="R11" s="80"/>
      <c r="S11" s="100"/>
      <c r="T11" s="92"/>
      <c r="U11" s="101"/>
      <c r="V11" s="102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5">
      <c r="F12" s="166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2"/>
      <c r="U12" s="28"/>
      <c r="V12" s="103"/>
      <c r="W12" s="28"/>
      <c r="X12" s="28"/>
      <c r="Y12" s="28"/>
      <c r="Z12" s="28"/>
      <c r="AA12" s="28"/>
      <c r="AB12" s="28"/>
    </row>
    <row r="13" spans="2:28" s="9" customFormat="1" ht="13.15" customHeight="1" thickBot="1" x14ac:dyDescent="0.25">
      <c r="C13" s="110"/>
      <c r="D13" s="265" t="s">
        <v>15</v>
      </c>
      <c r="E13" s="265"/>
      <c r="F13" s="169" t="s">
        <v>16</v>
      </c>
      <c r="G13" s="156">
        <v>7.4999999999999997E-2</v>
      </c>
      <c r="H13" s="157">
        <v>0.25</v>
      </c>
      <c r="I13" s="157">
        <v>-3</v>
      </c>
      <c r="J13" s="157">
        <v>0</v>
      </c>
      <c r="K13" s="158"/>
      <c r="L13" s="158"/>
      <c r="M13" s="241"/>
      <c r="N13" s="241"/>
      <c r="O13" s="241"/>
      <c r="P13" s="241"/>
      <c r="Q13" s="111"/>
      <c r="R13" s="82"/>
      <c r="S13" s="112"/>
      <c r="T13" s="93"/>
      <c r="U13" s="113"/>
      <c r="V13" s="104"/>
      <c r="W13" s="114"/>
      <c r="X13" s="115"/>
      <c r="Y13" s="30"/>
      <c r="Z13" s="29"/>
      <c r="AA13" s="29"/>
      <c r="AB13" s="29"/>
    </row>
    <row r="14" spans="2:28" s="9" customFormat="1" ht="3" customHeight="1" thickBot="1" x14ac:dyDescent="0.25">
      <c r="F14" s="166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3"/>
      <c r="U14" s="30"/>
      <c r="V14" s="104"/>
      <c r="W14" s="30"/>
      <c r="X14" s="116"/>
      <c r="Y14" s="30"/>
      <c r="Z14" s="29"/>
      <c r="AA14" s="29"/>
      <c r="AB14" s="29"/>
    </row>
    <row r="15" spans="2:28" s="9" customFormat="1" ht="13.15" customHeight="1" thickBot="1" x14ac:dyDescent="0.3">
      <c r="C15" s="121"/>
      <c r="D15" s="244" t="s">
        <v>17</v>
      </c>
      <c r="E15" s="244"/>
      <c r="F15" s="170" t="s">
        <v>18</v>
      </c>
      <c r="G15" s="159">
        <v>1</v>
      </c>
      <c r="H15" s="160">
        <v>2</v>
      </c>
      <c r="I15" s="160">
        <v>0.5</v>
      </c>
      <c r="J15" s="160">
        <v>0</v>
      </c>
      <c r="K15" s="160">
        <v>-20</v>
      </c>
      <c r="L15" s="161"/>
      <c r="M15" s="243"/>
      <c r="N15" s="243"/>
      <c r="O15" s="243"/>
      <c r="P15" s="243"/>
      <c r="Q15" s="123"/>
      <c r="R15" s="83"/>
      <c r="S15" s="124"/>
      <c r="T15" s="94"/>
      <c r="U15" s="124"/>
      <c r="V15" s="105"/>
      <c r="W15" s="124"/>
      <c r="X15" s="117"/>
      <c r="Y15" s="124"/>
      <c r="Z15" s="125"/>
      <c r="AA15" s="31"/>
      <c r="AB15" s="31"/>
    </row>
    <row r="16" spans="2:28" s="9" customFormat="1" ht="3" customHeight="1" thickBot="1" x14ac:dyDescent="0.3">
      <c r="F16" s="166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4"/>
      <c r="U16" s="75"/>
      <c r="V16" s="105"/>
      <c r="W16" s="75"/>
      <c r="X16" s="117"/>
      <c r="Y16" s="75"/>
      <c r="Z16" s="126"/>
      <c r="AA16" s="31"/>
      <c r="AB16" s="31"/>
    </row>
    <row r="17" spans="2:28" s="9" customFormat="1" ht="13.15" customHeight="1" thickBot="1" x14ac:dyDescent="0.3">
      <c r="C17" s="131"/>
      <c r="D17" s="246" t="s">
        <v>19</v>
      </c>
      <c r="E17" s="246"/>
      <c r="F17" s="171" t="s">
        <v>20</v>
      </c>
      <c r="G17" s="162">
        <v>-10</v>
      </c>
      <c r="H17" s="163">
        <v>1</v>
      </c>
      <c r="I17" s="163">
        <v>11</v>
      </c>
      <c r="J17" s="163">
        <v>50</v>
      </c>
      <c r="K17" s="164"/>
      <c r="L17" s="164"/>
      <c r="M17" s="245"/>
      <c r="N17" s="245"/>
      <c r="O17" s="245"/>
      <c r="P17" s="245"/>
      <c r="Q17" s="133"/>
      <c r="R17" s="79"/>
      <c r="S17" s="132"/>
      <c r="T17" s="91"/>
      <c r="U17" s="132"/>
      <c r="V17" s="106"/>
      <c r="W17" s="132"/>
      <c r="X17" s="118"/>
      <c r="Y17" s="132"/>
      <c r="Z17" s="127"/>
      <c r="AA17" s="132"/>
      <c r="AB17" s="134"/>
    </row>
    <row r="18" spans="2:28" ht="3" customHeight="1" x14ac:dyDescent="0.2">
      <c r="R18" s="84"/>
      <c r="T18" s="95"/>
      <c r="V18" s="107"/>
      <c r="X18" s="119"/>
      <c r="Z18" s="128"/>
      <c r="AB18" s="135"/>
    </row>
    <row r="19" spans="2:28" ht="9" customHeight="1" thickBot="1" x14ac:dyDescent="0.25">
      <c r="R19" s="84"/>
      <c r="T19" s="95"/>
      <c r="V19" s="107"/>
      <c r="X19" s="119"/>
      <c r="Z19" s="128"/>
      <c r="AB19" s="135"/>
    </row>
    <row r="20" spans="2:28" ht="10.15" customHeight="1" x14ac:dyDescent="0.2">
      <c r="B20" s="23"/>
      <c r="C20" s="23"/>
      <c r="D20" s="23"/>
      <c r="E20" s="251" t="s">
        <v>21</v>
      </c>
      <c r="F20" s="255"/>
      <c r="G20" s="258" t="s">
        <v>22</v>
      </c>
      <c r="H20" s="247"/>
      <c r="I20" s="247" t="s">
        <v>23</v>
      </c>
      <c r="J20" s="247"/>
      <c r="K20" s="247" t="s">
        <v>24</v>
      </c>
      <c r="L20" s="248"/>
      <c r="M20" s="35"/>
      <c r="N20" s="36"/>
      <c r="O20" s="36"/>
      <c r="P20" s="37"/>
      <c r="R20" s="84"/>
      <c r="T20" s="95"/>
      <c r="V20" s="107"/>
      <c r="X20" s="119"/>
      <c r="Z20" s="128"/>
      <c r="AB20" s="135"/>
    </row>
    <row r="21" spans="2:28" ht="10.15" customHeight="1" thickBot="1" x14ac:dyDescent="0.25">
      <c r="B21" s="24"/>
      <c r="C21" s="24"/>
      <c r="D21" s="24"/>
      <c r="E21" s="256"/>
      <c r="F21" s="257"/>
      <c r="G21" s="259">
        <v>-10</v>
      </c>
      <c r="H21" s="259"/>
      <c r="I21" s="259">
        <v>0.2</v>
      </c>
      <c r="J21" s="259"/>
      <c r="K21" s="249">
        <f>G21+100*I21</f>
        <v>10</v>
      </c>
      <c r="L21" s="249"/>
      <c r="M21" s="38"/>
      <c r="N21" s="39"/>
      <c r="O21" s="39"/>
      <c r="P21" s="40"/>
      <c r="R21" s="84"/>
      <c r="T21" s="95"/>
      <c r="V21" s="107"/>
      <c r="X21" s="119"/>
      <c r="Z21" s="128"/>
      <c r="AB21" s="135"/>
    </row>
    <row r="22" spans="2:28" ht="9" customHeight="1" x14ac:dyDescent="0.2">
      <c r="P22" s="41"/>
      <c r="R22" s="84"/>
      <c r="T22" s="95"/>
      <c r="V22" s="107"/>
      <c r="X22" s="119"/>
      <c r="Z22" s="128"/>
      <c r="AB22" s="135"/>
    </row>
    <row r="23" spans="2:28" ht="9" customHeight="1" x14ac:dyDescent="0.2">
      <c r="P23" s="41"/>
      <c r="R23" s="84"/>
      <c r="T23" s="95"/>
      <c r="V23" s="107"/>
      <c r="X23" s="119"/>
      <c r="Z23" s="128"/>
      <c r="AB23" s="135"/>
    </row>
    <row r="24" spans="2:28" s="6" customFormat="1" ht="22.9" customHeight="1" x14ac:dyDescent="0.2">
      <c r="G24" s="7"/>
      <c r="H24" s="7"/>
      <c r="I24" s="7"/>
      <c r="J24" s="7"/>
      <c r="K24" s="7"/>
      <c r="L24" s="7"/>
      <c r="M24" s="7"/>
      <c r="N24" s="33"/>
      <c r="O24" s="33"/>
      <c r="P24" s="138" t="s">
        <v>25</v>
      </c>
      <c r="Q24" s="139"/>
      <c r="R24" s="140" t="s">
        <v>9</v>
      </c>
      <c r="S24" s="139"/>
      <c r="T24" s="141" t="s">
        <v>11</v>
      </c>
      <c r="U24" s="139" t="s">
        <v>26</v>
      </c>
      <c r="V24" s="142" t="s">
        <v>27</v>
      </c>
      <c r="W24" s="139"/>
      <c r="X24" s="143" t="s">
        <v>28</v>
      </c>
      <c r="Y24" s="139"/>
      <c r="Z24" s="144" t="s">
        <v>29</v>
      </c>
      <c r="AA24" s="139"/>
      <c r="AB24" s="137" t="s">
        <v>30</v>
      </c>
    </row>
    <row r="25" spans="2:28" ht="10.15" customHeight="1" x14ac:dyDescent="0.2">
      <c r="F25" s="1"/>
      <c r="N25" s="44">
        <v>1</v>
      </c>
      <c r="O25" s="34"/>
      <c r="P25" s="42">
        <f>G21</f>
        <v>-10</v>
      </c>
      <c r="Q25" s="32"/>
      <c r="R25" s="86">
        <f>$G$7 * ABS($H$7*P25+$I$7)+$J$7</f>
        <v>-25</v>
      </c>
      <c r="S25" s="32"/>
      <c r="T25" s="97">
        <f>$G$9*P25+$H$9</f>
        <v>50</v>
      </c>
      <c r="U25" s="32"/>
      <c r="V25" s="109">
        <f>$G$11*P25^2+$H$11*P25+$I$11</f>
        <v>-5</v>
      </c>
      <c r="W25" s="32"/>
      <c r="X25" s="122">
        <f>$G$13*P25^3+$H$13*P25^2+$I$13*P25+$J$13</f>
        <v>-20</v>
      </c>
      <c r="Y25" s="32"/>
      <c r="Z25" s="130">
        <f>$G$15*$H$15^($I$15*P25+$J$15)+$K$15</f>
        <v>-19.96875</v>
      </c>
      <c r="AA25" s="32"/>
      <c r="AB25" s="145">
        <f>IFERROR($G$17*LN($H$17*P25+$I$17) + $J$17,"")</f>
        <v>50</v>
      </c>
    </row>
    <row r="26" spans="2:28" ht="10.15" customHeight="1" x14ac:dyDescent="0.2">
      <c r="N26" s="44">
        <v>2</v>
      </c>
      <c r="O26" s="34"/>
      <c r="P26" s="43">
        <f>P25+$I$21</f>
        <v>-9.8000000000000007</v>
      </c>
      <c r="Q26" s="32"/>
      <c r="R26" s="85">
        <f t="shared" ref="R26:R65" si="0">$G$7 * ABS($H$7*P26+$I$7)+$J$7</f>
        <v>-24</v>
      </c>
      <c r="S26" s="32"/>
      <c r="T26" s="96">
        <f t="shared" ref="T26:T65" si="1">$G$9*P26+$H$9</f>
        <v>49.2</v>
      </c>
      <c r="U26" s="32"/>
      <c r="V26" s="108">
        <f t="shared" ref="V26:V65" si="2">$G$11*P26^2+$H$11*P26+$I$11</f>
        <v>-6.3799999999999919</v>
      </c>
      <c r="W26" s="32"/>
      <c r="X26" s="120">
        <f t="shared" ref="X26:X65" si="3">$G$13*P26^3+$H$13*P26^2+$I$13*P26+$J$13</f>
        <v>-17.179400000000005</v>
      </c>
      <c r="Y26" s="32"/>
      <c r="Z26" s="129">
        <f t="shared" ref="Z26:Z65" si="4">$G$15*$H$15^($I$15*P26+$J$15)+$K$15</f>
        <v>-19.966507079295742</v>
      </c>
      <c r="AA26" s="32"/>
      <c r="AB26" s="136">
        <f t="shared" ref="AB26:AB65" si="5">IFERROR($G$17*LN($H$17*P26+$I$17) + $J$17,"")</f>
        <v>48.176784432060458</v>
      </c>
    </row>
    <row r="27" spans="2:28" ht="10.15" customHeight="1" x14ac:dyDescent="0.2">
      <c r="N27" s="44">
        <v>3</v>
      </c>
      <c r="O27" s="34"/>
      <c r="P27" s="42">
        <f t="shared" ref="P27:P90" si="6">P26+$I$21</f>
        <v>-9.6000000000000014</v>
      </c>
      <c r="Q27" s="32"/>
      <c r="R27" s="86">
        <f t="shared" si="0"/>
        <v>-23</v>
      </c>
      <c r="S27" s="32"/>
      <c r="T27" s="97">
        <f t="shared" si="1"/>
        <v>48.400000000000006</v>
      </c>
      <c r="U27" s="32"/>
      <c r="V27" s="109">
        <f t="shared" si="2"/>
        <v>-7.7199999999999918</v>
      </c>
      <c r="W27" s="32"/>
      <c r="X27" s="122">
        <f t="shared" si="3"/>
        <v>-14.515200000000014</v>
      </c>
      <c r="Y27" s="32"/>
      <c r="Z27" s="130">
        <f t="shared" si="4"/>
        <v>-19.964103176406343</v>
      </c>
      <c r="AA27" s="32"/>
      <c r="AB27" s="145">
        <f t="shared" si="5"/>
        <v>46.635277633787879</v>
      </c>
    </row>
    <row r="28" spans="2:28" ht="10.15" customHeight="1" x14ac:dyDescent="0.2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-9.4000000000000021</v>
      </c>
      <c r="Q28" s="32"/>
      <c r="R28" s="85">
        <f t="shared" si="0"/>
        <v>-22.000000000000014</v>
      </c>
      <c r="S28" s="32"/>
      <c r="T28" s="96">
        <f t="shared" si="1"/>
        <v>47.600000000000009</v>
      </c>
      <c r="U28" s="32"/>
      <c r="V28" s="108">
        <f t="shared" si="2"/>
        <v>-9.0199999999999854</v>
      </c>
      <c r="W28" s="32"/>
      <c r="X28" s="120">
        <f t="shared" si="3"/>
        <v>-12.00380000000003</v>
      </c>
      <c r="Y28" s="32"/>
      <c r="Z28" s="129">
        <f t="shared" si="4"/>
        <v>-19.96152673708297</v>
      </c>
      <c r="AA28" s="32"/>
      <c r="AB28" s="136">
        <f t="shared" si="5"/>
        <v>45.299963707542659</v>
      </c>
    </row>
    <row r="29" spans="2:28" ht="10.15" customHeight="1" x14ac:dyDescent="0.2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-9.2000000000000028</v>
      </c>
      <c r="Q29" s="32"/>
      <c r="R29" s="86">
        <f t="shared" si="0"/>
        <v>-21.000000000000014</v>
      </c>
      <c r="S29" s="32"/>
      <c r="T29" s="97">
        <f t="shared" si="1"/>
        <v>46.800000000000011</v>
      </c>
      <c r="U29" s="32"/>
      <c r="V29" s="109">
        <f t="shared" si="2"/>
        <v>-10.27999999999998</v>
      </c>
      <c r="W29" s="32"/>
      <c r="X29" s="122">
        <f t="shared" si="3"/>
        <v>-9.6416000000000395</v>
      </c>
      <c r="Y29" s="32"/>
      <c r="Z29" s="130">
        <f t="shared" si="4"/>
        <v>-19.958765377788346</v>
      </c>
      <c r="AA29" s="32"/>
      <c r="AB29" s="145">
        <f t="shared" si="5"/>
        <v>44.122133350978828</v>
      </c>
    </row>
    <row r="30" spans="2:28" ht="10.15" customHeight="1" x14ac:dyDescent="0.2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-9.0000000000000036</v>
      </c>
      <c r="Q30" s="32"/>
      <c r="R30" s="85">
        <f t="shared" si="0"/>
        <v>-20.000000000000014</v>
      </c>
      <c r="S30" s="32"/>
      <c r="T30" s="96">
        <f t="shared" si="1"/>
        <v>46.000000000000014</v>
      </c>
      <c r="U30" s="32"/>
      <c r="V30" s="108">
        <f t="shared" si="2"/>
        <v>-11.499999999999982</v>
      </c>
      <c r="W30" s="32"/>
      <c r="X30" s="120">
        <f t="shared" si="3"/>
        <v>-7.4250000000000362</v>
      </c>
      <c r="Y30" s="32"/>
      <c r="Z30" s="129">
        <f t="shared" si="4"/>
        <v>-19.95580582617584</v>
      </c>
      <c r="AA30" s="32"/>
      <c r="AB30" s="136">
        <f t="shared" si="5"/>
        <v>43.068528194400564</v>
      </c>
    </row>
    <row r="31" spans="2:28" ht="10.15" customHeight="1" x14ac:dyDescent="0.2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-8.8000000000000043</v>
      </c>
      <c r="Q31" s="32"/>
      <c r="R31" s="86">
        <f t="shared" si="0"/>
        <v>-19.000000000000028</v>
      </c>
      <c r="S31" s="32"/>
      <c r="T31" s="97">
        <f t="shared" si="1"/>
        <v>45.200000000000017</v>
      </c>
      <c r="U31" s="32"/>
      <c r="V31" s="109">
        <f t="shared" si="2"/>
        <v>-12.679999999999978</v>
      </c>
      <c r="W31" s="32"/>
      <c r="X31" s="122">
        <f t="shared" si="3"/>
        <v>-5.3504000000000325</v>
      </c>
      <c r="Y31" s="32"/>
      <c r="Z31" s="130">
        <f t="shared" si="4"/>
        <v>-19.952633857296551</v>
      </c>
      <c r="AA31" s="32"/>
      <c r="AB31" s="145">
        <f t="shared" si="5"/>
        <v>42.115426396357314</v>
      </c>
    </row>
    <row r="32" spans="2:28" ht="10.15" customHeight="1" x14ac:dyDescent="0.2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-8.600000000000005</v>
      </c>
      <c r="Q32" s="32"/>
      <c r="R32" s="86">
        <f t="shared" si="0"/>
        <v>-18.000000000000028</v>
      </c>
      <c r="S32" s="32"/>
      <c r="T32" s="97">
        <f t="shared" si="1"/>
        <v>44.40000000000002</v>
      </c>
      <c r="U32" s="32"/>
      <c r="V32" s="109">
        <f t="shared" si="2"/>
        <v>-13.819999999999975</v>
      </c>
      <c r="W32" s="32"/>
      <c r="X32" s="122">
        <f t="shared" si="3"/>
        <v>-3.4142000000000436</v>
      </c>
      <c r="Y32" s="32"/>
      <c r="Z32" s="130">
        <f t="shared" si="4"/>
        <v>-19.949234225227734</v>
      </c>
      <c r="AA32" s="32"/>
      <c r="AB32" s="145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-8.4000000000000057</v>
      </c>
      <c r="Q33" s="32"/>
      <c r="R33" s="85">
        <f t="shared" si="0"/>
        <v>-17.000000000000028</v>
      </c>
      <c r="S33" s="32"/>
      <c r="T33" s="96">
        <f t="shared" si="1"/>
        <v>43.600000000000023</v>
      </c>
      <c r="U33" s="32"/>
      <c r="V33" s="108">
        <f t="shared" si="2"/>
        <v>-14.919999999999966</v>
      </c>
      <c r="W33" s="32"/>
      <c r="X33" s="120">
        <f t="shared" si="3"/>
        <v>-1.6128000000000462</v>
      </c>
      <c r="Y33" s="32"/>
      <c r="Z33" s="129">
        <f t="shared" si="4"/>
        <v>-19.945590589793991</v>
      </c>
      <c r="AA33" s="32"/>
      <c r="AB33" s="136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-8.2000000000000064</v>
      </c>
      <c r="Q34" s="32"/>
      <c r="R34" s="86">
        <f t="shared" si="0"/>
        <v>-16.000000000000028</v>
      </c>
      <c r="S34" s="32"/>
      <c r="T34" s="97">
        <f t="shared" si="1"/>
        <v>42.800000000000026</v>
      </c>
      <c r="U34" s="32"/>
      <c r="V34" s="109">
        <f t="shared" si="2"/>
        <v>-15.979999999999965</v>
      </c>
      <c r="W34" s="32"/>
      <c r="X34" s="122">
        <f t="shared" si="3"/>
        <v>5.739999999995149E-2</v>
      </c>
      <c r="Y34" s="32"/>
      <c r="Z34" s="130">
        <f t="shared" si="4"/>
        <v>-19.941685438028948</v>
      </c>
      <c r="AA34" s="32"/>
      <c r="AB34" s="145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-8.0000000000000071</v>
      </c>
      <c r="Q35" s="32"/>
      <c r="R35" s="85">
        <f t="shared" si="0"/>
        <v>-15.000000000000028</v>
      </c>
      <c r="S35" s="32"/>
      <c r="T35" s="96">
        <f t="shared" si="1"/>
        <v>42.000000000000028</v>
      </c>
      <c r="U35" s="32"/>
      <c r="V35" s="108">
        <f t="shared" si="2"/>
        <v>-16.999999999999964</v>
      </c>
      <c r="W35" s="32"/>
      <c r="X35" s="120">
        <f t="shared" si="3"/>
        <v>1.5999999999999517</v>
      </c>
      <c r="Y35" s="32"/>
      <c r="Z35" s="129">
        <f t="shared" si="4"/>
        <v>-19.9375</v>
      </c>
      <c r="AA35" s="32"/>
      <c r="AB35" s="136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-7.8000000000000069</v>
      </c>
      <c r="Q36" s="32"/>
      <c r="R36" s="86">
        <f t="shared" si="0"/>
        <v>-14.000000000000028</v>
      </c>
      <c r="S36" s="32"/>
      <c r="T36" s="97">
        <f t="shared" si="1"/>
        <v>41.200000000000031</v>
      </c>
      <c r="U36" s="32"/>
      <c r="V36" s="109">
        <f t="shared" si="2"/>
        <v>-17.979999999999965</v>
      </c>
      <c r="W36" s="32"/>
      <c r="X36" s="122">
        <f t="shared" si="3"/>
        <v>3.0185999999999567</v>
      </c>
      <c r="Y36" s="32"/>
      <c r="Z36" s="130">
        <f t="shared" si="4"/>
        <v>-19.933014158591483</v>
      </c>
      <c r="AA36" s="32"/>
      <c r="AB36" s="145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-7.6000000000000068</v>
      </c>
      <c r="Q37" s="32"/>
      <c r="R37" s="85">
        <f t="shared" si="0"/>
        <v>-13.000000000000036</v>
      </c>
      <c r="S37" s="32"/>
      <c r="T37" s="96">
        <f t="shared" si="1"/>
        <v>40.400000000000027</v>
      </c>
      <c r="U37" s="32"/>
      <c r="V37" s="108">
        <f t="shared" si="2"/>
        <v>-18.919999999999966</v>
      </c>
      <c r="W37" s="32"/>
      <c r="X37" s="120">
        <f t="shared" si="3"/>
        <v>4.316799999999958</v>
      </c>
      <c r="Y37" s="32"/>
      <c r="Z37" s="129">
        <f t="shared" si="4"/>
        <v>-19.928206352812687</v>
      </c>
      <c r="AA37" s="32"/>
      <c r="AB37" s="136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-7.4000000000000066</v>
      </c>
      <c r="Q38" s="32"/>
      <c r="R38" s="86">
        <f t="shared" si="0"/>
        <v>-12.000000000000036</v>
      </c>
      <c r="S38" s="32"/>
      <c r="T38" s="97">
        <f t="shared" si="1"/>
        <v>39.600000000000023</v>
      </c>
      <c r="U38" s="32"/>
      <c r="V38" s="109">
        <f t="shared" si="2"/>
        <v>-19.819999999999972</v>
      </c>
      <c r="W38" s="32"/>
      <c r="X38" s="122">
        <f t="shared" si="3"/>
        <v>5.4981999999999651</v>
      </c>
      <c r="Y38" s="32"/>
      <c r="Z38" s="130">
        <f t="shared" si="4"/>
        <v>-19.923053474165943</v>
      </c>
      <c r="AA38" s="32"/>
      <c r="AB38" s="145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-7.2000000000000064</v>
      </c>
      <c r="Q39" s="32"/>
      <c r="R39" s="86">
        <f t="shared" si="0"/>
        <v>-11.000000000000028</v>
      </c>
      <c r="S39" s="32"/>
      <c r="T39" s="97">
        <f t="shared" si="1"/>
        <v>38.800000000000026</v>
      </c>
      <c r="U39" s="32"/>
      <c r="V39" s="109">
        <f t="shared" si="2"/>
        <v>-20.679999999999975</v>
      </c>
      <c r="W39" s="32"/>
      <c r="X39" s="122">
        <f t="shared" si="3"/>
        <v>6.5663999999999696</v>
      </c>
      <c r="Y39" s="32"/>
      <c r="Z39" s="130">
        <f t="shared" si="4"/>
        <v>-19.917530755576696</v>
      </c>
      <c r="AA39" s="32"/>
      <c r="AB39" s="145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-7.0000000000000062</v>
      </c>
      <c r="Q40" s="32"/>
      <c r="R40" s="85">
        <f t="shared" si="0"/>
        <v>-10.000000000000028</v>
      </c>
      <c r="S40" s="32"/>
      <c r="T40" s="96">
        <f t="shared" si="1"/>
        <v>38.000000000000028</v>
      </c>
      <c r="U40" s="32"/>
      <c r="V40" s="108">
        <f t="shared" si="2"/>
        <v>-21.499999999999975</v>
      </c>
      <c r="W40" s="32"/>
      <c r="X40" s="120">
        <f t="shared" si="3"/>
        <v>7.5249999999999702</v>
      </c>
      <c r="Y40" s="32"/>
      <c r="Z40" s="129">
        <f t="shared" si="4"/>
        <v>-19.911611652351681</v>
      </c>
      <c r="AA40" s="32"/>
      <c r="AB40" s="136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-6.800000000000006</v>
      </c>
      <c r="Q41" s="32"/>
      <c r="R41" s="86">
        <f t="shared" si="0"/>
        <v>-9.0000000000000284</v>
      </c>
      <c r="S41" s="32"/>
      <c r="T41" s="97">
        <f t="shared" si="1"/>
        <v>37.200000000000024</v>
      </c>
      <c r="U41" s="32"/>
      <c r="V41" s="109">
        <f t="shared" si="2"/>
        <v>-22.27999999999998</v>
      </c>
      <c r="W41" s="32"/>
      <c r="X41" s="122">
        <f t="shared" si="3"/>
        <v>8.3775999999999797</v>
      </c>
      <c r="Y41" s="32"/>
      <c r="Z41" s="130">
        <f t="shared" si="4"/>
        <v>-19.905267714593101</v>
      </c>
      <c r="AA41" s="32"/>
      <c r="AB41" s="145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-6.6000000000000059</v>
      </c>
      <c r="Q42" s="32"/>
      <c r="R42" s="85">
        <f t="shared" si="0"/>
        <v>-8.0000000000000284</v>
      </c>
      <c r="S42" s="32"/>
      <c r="T42" s="96">
        <f t="shared" si="1"/>
        <v>36.40000000000002</v>
      </c>
      <c r="U42" s="32"/>
      <c r="V42" s="108">
        <f t="shared" si="2"/>
        <v>-23.019999999999978</v>
      </c>
      <c r="W42" s="32"/>
      <c r="X42" s="120">
        <f t="shared" si="3"/>
        <v>9.127799999999981</v>
      </c>
      <c r="Y42" s="32"/>
      <c r="Z42" s="129">
        <f t="shared" si="4"/>
        <v>-19.898468450455471</v>
      </c>
      <c r="AA42" s="32"/>
      <c r="AB42" s="136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-6.4000000000000057</v>
      </c>
      <c r="Q43" s="32"/>
      <c r="R43" s="86">
        <f t="shared" si="0"/>
        <v>-7.0000000000000284</v>
      </c>
      <c r="S43" s="32"/>
      <c r="T43" s="97">
        <f t="shared" si="1"/>
        <v>35.600000000000023</v>
      </c>
      <c r="U43" s="32"/>
      <c r="V43" s="109">
        <f t="shared" si="2"/>
        <v>-23.719999999999981</v>
      </c>
      <c r="W43" s="32"/>
      <c r="X43" s="122">
        <f t="shared" si="3"/>
        <v>9.7791999999999835</v>
      </c>
      <c r="Y43" s="32"/>
      <c r="Z43" s="130">
        <f t="shared" si="4"/>
        <v>-19.891181179587985</v>
      </c>
      <c r="AA43" s="32"/>
      <c r="AB43" s="145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-6.2000000000000055</v>
      </c>
      <c r="Q44" s="32"/>
      <c r="R44" s="85">
        <f t="shared" si="0"/>
        <v>-6.0000000000000284</v>
      </c>
      <c r="S44" s="32"/>
      <c r="T44" s="96">
        <f t="shared" si="1"/>
        <v>34.800000000000026</v>
      </c>
      <c r="U44" s="32"/>
      <c r="V44" s="108">
        <f t="shared" si="2"/>
        <v>-24.379999999999981</v>
      </c>
      <c r="W44" s="32"/>
      <c r="X44" s="120">
        <f t="shared" si="3"/>
        <v>10.335399999999986</v>
      </c>
      <c r="Y44" s="32"/>
      <c r="Z44" s="129">
        <f t="shared" si="4"/>
        <v>-19.883370876057899</v>
      </c>
      <c r="AA44" s="32"/>
      <c r="AB44" s="136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-6.0000000000000053</v>
      </c>
      <c r="Q45" s="32"/>
      <c r="R45" s="86">
        <f t="shared" si="0"/>
        <v>-5.0000000000000284</v>
      </c>
      <c r="S45" s="32"/>
      <c r="T45" s="97">
        <f t="shared" si="1"/>
        <v>34.000000000000021</v>
      </c>
      <c r="U45" s="32"/>
      <c r="V45" s="109">
        <f t="shared" si="2"/>
        <v>-24.999999999999982</v>
      </c>
      <c r="W45" s="32"/>
      <c r="X45" s="122">
        <f t="shared" si="3"/>
        <v>10.799999999999988</v>
      </c>
      <c r="Y45" s="32"/>
      <c r="Z45" s="130">
        <f t="shared" si="4"/>
        <v>-19.875</v>
      </c>
      <c r="AA45" s="32"/>
      <c r="AB45" s="145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-5.8000000000000052</v>
      </c>
      <c r="Q46" s="32"/>
      <c r="R46" s="86">
        <f t="shared" si="0"/>
        <v>-4.0000000000000284</v>
      </c>
      <c r="S46" s="32"/>
      <c r="T46" s="97">
        <f t="shared" si="1"/>
        <v>33.200000000000017</v>
      </c>
      <c r="U46" s="32"/>
      <c r="V46" s="109">
        <f t="shared" si="2"/>
        <v>-25.579999999999988</v>
      </c>
      <c r="W46" s="32"/>
      <c r="X46" s="122">
        <f t="shared" si="3"/>
        <v>11.176599999999993</v>
      </c>
      <c r="Y46" s="32"/>
      <c r="Z46" s="130">
        <f t="shared" si="4"/>
        <v>-19.866028317182963</v>
      </c>
      <c r="AA46" s="32"/>
      <c r="AB46" s="145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-5.600000000000005</v>
      </c>
      <c r="Q47" s="32"/>
      <c r="R47" s="85">
        <f t="shared" si="0"/>
        <v>-3.0000000000000284</v>
      </c>
      <c r="S47" s="32"/>
      <c r="T47" s="96">
        <f t="shared" si="1"/>
        <v>32.40000000000002</v>
      </c>
      <c r="U47" s="32"/>
      <c r="V47" s="108">
        <f t="shared" si="2"/>
        <v>-26.119999999999987</v>
      </c>
      <c r="W47" s="32"/>
      <c r="X47" s="120">
        <f t="shared" si="3"/>
        <v>11.468799999999995</v>
      </c>
      <c r="Y47" s="32"/>
      <c r="Z47" s="129">
        <f t="shared" si="4"/>
        <v>-19.85641270562537</v>
      </c>
      <c r="AA47" s="32"/>
      <c r="AB47" s="136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-5.4000000000000048</v>
      </c>
      <c r="Q48" s="32"/>
      <c r="R48" s="86">
        <f t="shared" si="0"/>
        <v>-2.0000000000000284</v>
      </c>
      <c r="S48" s="32"/>
      <c r="T48" s="97">
        <f t="shared" si="1"/>
        <v>31.600000000000019</v>
      </c>
      <c r="U48" s="32"/>
      <c r="V48" s="109">
        <f t="shared" si="2"/>
        <v>-26.619999999999987</v>
      </c>
      <c r="W48" s="32"/>
      <c r="X48" s="122">
        <f t="shared" si="3"/>
        <v>11.680199999999996</v>
      </c>
      <c r="Y48" s="32"/>
      <c r="Z48" s="130">
        <f t="shared" si="4"/>
        <v>-19.846106948331887</v>
      </c>
      <c r="AA48" s="32"/>
      <c r="AB48" s="145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-5.2000000000000046</v>
      </c>
      <c r="Q49" s="32"/>
      <c r="R49" s="85">
        <f t="shared" si="0"/>
        <v>-1.0000000000000213</v>
      </c>
      <c r="S49" s="32"/>
      <c r="T49" s="96">
        <f t="shared" si="1"/>
        <v>30.800000000000018</v>
      </c>
      <c r="U49" s="32"/>
      <c r="V49" s="108">
        <f t="shared" si="2"/>
        <v>-27.079999999999991</v>
      </c>
      <c r="W49" s="32"/>
      <c r="X49" s="120">
        <f t="shared" si="3"/>
        <v>11.814399999999999</v>
      </c>
      <c r="Y49" s="32"/>
      <c r="Z49" s="129">
        <f t="shared" si="4"/>
        <v>-19.835061511153388</v>
      </c>
      <c r="AA49" s="32"/>
      <c r="AB49" s="136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-5.0000000000000044</v>
      </c>
      <c r="Q50" s="32"/>
      <c r="R50" s="86">
        <f t="shared" si="0"/>
        <v>0</v>
      </c>
      <c r="S50" s="32"/>
      <c r="T50" s="97">
        <f t="shared" si="1"/>
        <v>30.000000000000018</v>
      </c>
      <c r="U50" s="32"/>
      <c r="V50" s="109">
        <f t="shared" si="2"/>
        <v>-27.499999999999993</v>
      </c>
      <c r="W50" s="32"/>
      <c r="X50" s="122">
        <f t="shared" si="3"/>
        <v>11.875</v>
      </c>
      <c r="Y50" s="32"/>
      <c r="Z50" s="130">
        <f t="shared" si="4"/>
        <v>-19.823223304703362</v>
      </c>
      <c r="AA50" s="32"/>
      <c r="AB50" s="145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-4.8000000000000043</v>
      </c>
      <c r="Q51" s="32"/>
      <c r="R51" s="85">
        <f t="shared" si="0"/>
        <v>0.99999999999997868</v>
      </c>
      <c r="S51" s="32"/>
      <c r="T51" s="96">
        <f t="shared" si="1"/>
        <v>29.200000000000017</v>
      </c>
      <c r="U51" s="32"/>
      <c r="V51" s="108">
        <f t="shared" si="2"/>
        <v>-27.879999999999992</v>
      </c>
      <c r="W51" s="32"/>
      <c r="X51" s="120">
        <f t="shared" si="3"/>
        <v>11.865600000000001</v>
      </c>
      <c r="Y51" s="32"/>
      <c r="Z51" s="129">
        <f t="shared" si="4"/>
        <v>-19.810535429186199</v>
      </c>
      <c r="AA51" s="32"/>
      <c r="AB51" s="136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-4.6000000000000041</v>
      </c>
      <c r="Q52" s="32"/>
      <c r="R52" s="86">
        <f t="shared" si="0"/>
        <v>1.9999999999999787</v>
      </c>
      <c r="S52" s="32"/>
      <c r="T52" s="97">
        <f t="shared" si="1"/>
        <v>28.400000000000016</v>
      </c>
      <c r="U52" s="32"/>
      <c r="V52" s="109">
        <f t="shared" si="2"/>
        <v>-28.219999999999992</v>
      </c>
      <c r="W52" s="32"/>
      <c r="X52" s="122">
        <f t="shared" si="3"/>
        <v>11.789800000000001</v>
      </c>
      <c r="Y52" s="32"/>
      <c r="Z52" s="130">
        <f t="shared" si="4"/>
        <v>-19.796936900910943</v>
      </c>
      <c r="AA52" s="32"/>
      <c r="AB52" s="145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-4.4000000000000039</v>
      </c>
      <c r="Q53" s="32"/>
      <c r="R53" s="86">
        <f t="shared" si="0"/>
        <v>2.9999999999999787</v>
      </c>
      <c r="S53" s="32"/>
      <c r="T53" s="97">
        <f t="shared" si="1"/>
        <v>27.600000000000016</v>
      </c>
      <c r="U53" s="32"/>
      <c r="V53" s="109">
        <f t="shared" si="2"/>
        <v>-28.519999999999996</v>
      </c>
      <c r="W53" s="32"/>
      <c r="X53" s="122">
        <f t="shared" si="3"/>
        <v>11.651200000000003</v>
      </c>
      <c r="Y53" s="32"/>
      <c r="Z53" s="130">
        <f t="shared" si="4"/>
        <v>-19.78236235917597</v>
      </c>
      <c r="AA53" s="32"/>
      <c r="AB53" s="145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-4.2000000000000037</v>
      </c>
      <c r="Q54" s="32"/>
      <c r="R54" s="85">
        <f t="shared" si="0"/>
        <v>3.9999999999999858</v>
      </c>
      <c r="S54" s="32"/>
      <c r="T54" s="96">
        <f t="shared" si="1"/>
        <v>26.800000000000015</v>
      </c>
      <c r="U54" s="32"/>
      <c r="V54" s="108">
        <f t="shared" si="2"/>
        <v>-28.779999999999994</v>
      </c>
      <c r="W54" s="32"/>
      <c r="X54" s="120">
        <f t="shared" si="3"/>
        <v>11.453400000000006</v>
      </c>
      <c r="Y54" s="32"/>
      <c r="Z54" s="129">
        <f t="shared" si="4"/>
        <v>-19.766741752115799</v>
      </c>
      <c r="AA54" s="32"/>
      <c r="AB54" s="136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-4.0000000000000036</v>
      </c>
      <c r="Q55" s="32"/>
      <c r="R55" s="86">
        <f t="shared" si="0"/>
        <v>4.9999999999999858</v>
      </c>
      <c r="S55" s="32"/>
      <c r="T55" s="97">
        <f t="shared" si="1"/>
        <v>26.000000000000014</v>
      </c>
      <c r="U55" s="32"/>
      <c r="V55" s="109">
        <f t="shared" si="2"/>
        <v>-28.999999999999996</v>
      </c>
      <c r="W55" s="32"/>
      <c r="X55" s="122">
        <f t="shared" si="3"/>
        <v>11.200000000000006</v>
      </c>
      <c r="Y55" s="32"/>
      <c r="Z55" s="130">
        <f t="shared" si="4"/>
        <v>-19.75</v>
      </c>
      <c r="AA55" s="32"/>
      <c r="AB55" s="145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-3.8000000000000034</v>
      </c>
      <c r="Q56" s="32"/>
      <c r="R56" s="85">
        <f t="shared" si="0"/>
        <v>5.9999999999999858</v>
      </c>
      <c r="S56" s="32"/>
      <c r="T56" s="96">
        <f t="shared" si="1"/>
        <v>25.200000000000014</v>
      </c>
      <c r="U56" s="32"/>
      <c r="V56" s="108">
        <f t="shared" si="2"/>
        <v>-29.179999999999996</v>
      </c>
      <c r="W56" s="32"/>
      <c r="X56" s="120">
        <f t="shared" si="3"/>
        <v>10.894600000000004</v>
      </c>
      <c r="Y56" s="32"/>
      <c r="Z56" s="129">
        <f t="shared" si="4"/>
        <v>-19.732056634365929</v>
      </c>
      <c r="AA56" s="32"/>
      <c r="AB56" s="136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-3.6000000000000032</v>
      </c>
      <c r="Q57" s="32"/>
      <c r="R57" s="86">
        <f t="shared" si="0"/>
        <v>6.9999999999999858</v>
      </c>
      <c r="S57" s="32"/>
      <c r="T57" s="97">
        <f t="shared" si="1"/>
        <v>24.400000000000013</v>
      </c>
      <c r="U57" s="32"/>
      <c r="V57" s="109">
        <f t="shared" si="2"/>
        <v>-29.32</v>
      </c>
      <c r="W57" s="32"/>
      <c r="X57" s="122">
        <f t="shared" si="3"/>
        <v>10.540800000000006</v>
      </c>
      <c r="Y57" s="32"/>
      <c r="Z57" s="130">
        <f t="shared" si="4"/>
        <v>-19.712825411250741</v>
      </c>
      <c r="AA57" s="32"/>
      <c r="AB57" s="145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-3.400000000000003</v>
      </c>
      <c r="Q58" s="32"/>
      <c r="R58" s="85">
        <f t="shared" si="0"/>
        <v>7.9999999999999858</v>
      </c>
      <c r="S58" s="32"/>
      <c r="T58" s="96">
        <f t="shared" si="1"/>
        <v>23.600000000000012</v>
      </c>
      <c r="U58" s="32"/>
      <c r="V58" s="108">
        <f t="shared" si="2"/>
        <v>-29.42</v>
      </c>
      <c r="W58" s="32"/>
      <c r="X58" s="120">
        <f t="shared" si="3"/>
        <v>10.142200000000008</v>
      </c>
      <c r="Y58" s="32"/>
      <c r="Z58" s="129">
        <f t="shared" si="4"/>
        <v>-19.69221389666377</v>
      </c>
      <c r="AA58" s="32"/>
      <c r="AB58" s="136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-3.2000000000000028</v>
      </c>
      <c r="Q59" s="32"/>
      <c r="R59" s="86">
        <f t="shared" si="0"/>
        <v>8.9999999999999858</v>
      </c>
      <c r="S59" s="32"/>
      <c r="T59" s="97">
        <f t="shared" si="1"/>
        <v>22.800000000000011</v>
      </c>
      <c r="U59" s="32"/>
      <c r="V59" s="109">
        <f t="shared" si="2"/>
        <v>-29.48</v>
      </c>
      <c r="W59" s="32"/>
      <c r="X59" s="122">
        <f t="shared" si="3"/>
        <v>9.7024000000000061</v>
      </c>
      <c r="Y59" s="32"/>
      <c r="Z59" s="130">
        <f t="shared" si="4"/>
        <v>-19.670123022306775</v>
      </c>
      <c r="AA59" s="32"/>
      <c r="AB59" s="145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-3.0000000000000027</v>
      </c>
      <c r="Q60" s="32"/>
      <c r="R60" s="86">
        <f t="shared" si="0"/>
        <v>9.9999999999999858</v>
      </c>
      <c r="S60" s="32"/>
      <c r="T60" s="97">
        <f t="shared" si="1"/>
        <v>22.000000000000011</v>
      </c>
      <c r="U60" s="32"/>
      <c r="V60" s="109">
        <f t="shared" si="2"/>
        <v>-29.5</v>
      </c>
      <c r="W60" s="32"/>
      <c r="X60" s="122">
        <f t="shared" si="3"/>
        <v>9.225000000000005</v>
      </c>
      <c r="Y60" s="32"/>
      <c r="Z60" s="130">
        <f t="shared" si="4"/>
        <v>-19.646446609406727</v>
      </c>
      <c r="AA60" s="32"/>
      <c r="AB60" s="145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-2.8000000000000025</v>
      </c>
      <c r="Q61" s="32"/>
      <c r="R61" s="85">
        <f t="shared" si="0"/>
        <v>10.999999999999986</v>
      </c>
      <c r="S61" s="32"/>
      <c r="T61" s="96">
        <f t="shared" si="1"/>
        <v>21.20000000000001</v>
      </c>
      <c r="U61" s="32"/>
      <c r="V61" s="108">
        <f t="shared" si="2"/>
        <v>-29.48</v>
      </c>
      <c r="W61" s="32"/>
      <c r="X61" s="120">
        <f t="shared" si="3"/>
        <v>8.7136000000000067</v>
      </c>
      <c r="Y61" s="32"/>
      <c r="Z61" s="129">
        <f t="shared" si="4"/>
        <v>-19.621070858372402</v>
      </c>
      <c r="AA61" s="32"/>
      <c r="AB61" s="136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-2.6000000000000023</v>
      </c>
      <c r="Q62" s="32"/>
      <c r="R62" s="86">
        <f t="shared" si="0"/>
        <v>11.999999999999986</v>
      </c>
      <c r="S62" s="32"/>
      <c r="T62" s="97">
        <f t="shared" si="1"/>
        <v>20.400000000000009</v>
      </c>
      <c r="U62" s="32"/>
      <c r="V62" s="109">
        <f t="shared" si="2"/>
        <v>-29.42</v>
      </c>
      <c r="W62" s="32"/>
      <c r="X62" s="122">
        <f t="shared" si="3"/>
        <v>8.1718000000000064</v>
      </c>
      <c r="Y62" s="32"/>
      <c r="Z62" s="130">
        <f t="shared" si="4"/>
        <v>-19.593873801821882</v>
      </c>
      <c r="AA62" s="32"/>
      <c r="AB62" s="145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-2.4000000000000021</v>
      </c>
      <c r="Q63" s="32"/>
      <c r="R63" s="85">
        <f t="shared" si="0"/>
        <v>12.999999999999986</v>
      </c>
      <c r="S63" s="32"/>
      <c r="T63" s="96">
        <f t="shared" si="1"/>
        <v>19.600000000000009</v>
      </c>
      <c r="U63" s="32"/>
      <c r="V63" s="108">
        <f t="shared" si="2"/>
        <v>-29.32</v>
      </c>
      <c r="W63" s="32"/>
      <c r="X63" s="120">
        <f t="shared" si="3"/>
        <v>7.6032000000000064</v>
      </c>
      <c r="Y63" s="32"/>
      <c r="Z63" s="129">
        <f t="shared" si="4"/>
        <v>-19.56472471835194</v>
      </c>
      <c r="AA63" s="32"/>
      <c r="AB63" s="136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-2.200000000000002</v>
      </c>
      <c r="Q64" s="32"/>
      <c r="R64" s="86">
        <f t="shared" si="0"/>
        <v>13.999999999999986</v>
      </c>
      <c r="S64" s="32"/>
      <c r="T64" s="97">
        <f t="shared" si="1"/>
        <v>18.800000000000008</v>
      </c>
      <c r="U64" s="32"/>
      <c r="V64" s="109">
        <f t="shared" si="2"/>
        <v>-29.18</v>
      </c>
      <c r="W64" s="32"/>
      <c r="X64" s="122">
        <f t="shared" si="3"/>
        <v>7.0114000000000063</v>
      </c>
      <c r="Y64" s="32"/>
      <c r="Z64" s="130">
        <f t="shared" si="4"/>
        <v>-19.533483504231597</v>
      </c>
      <c r="AA64" s="32"/>
      <c r="AB64" s="145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-2.0000000000000018</v>
      </c>
      <c r="Q65" s="32"/>
      <c r="R65" s="85">
        <f t="shared" si="0"/>
        <v>14.999999999999993</v>
      </c>
      <c r="S65" s="32"/>
      <c r="T65" s="96">
        <f t="shared" si="1"/>
        <v>18.000000000000007</v>
      </c>
      <c r="U65" s="32"/>
      <c r="V65" s="108">
        <f t="shared" si="2"/>
        <v>-29</v>
      </c>
      <c r="W65" s="32"/>
      <c r="X65" s="120">
        <f t="shared" si="3"/>
        <v>6.4000000000000057</v>
      </c>
      <c r="Y65" s="32"/>
      <c r="Z65" s="129">
        <f t="shared" si="4"/>
        <v>-19.5</v>
      </c>
      <c r="AA65" s="32"/>
      <c r="AB65" s="136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-1.8000000000000018</v>
      </c>
      <c r="Q66" s="11"/>
      <c r="R66" s="86">
        <f t="shared" ref="R66:R125" si="7">$G$7 * ABS($H$7*P66+$I$7)+$J$7</f>
        <v>15.999999999999993</v>
      </c>
      <c r="S66" s="32"/>
      <c r="T66" s="97">
        <f t="shared" ref="T66:T125" si="8">$G$9*P66+$H$9</f>
        <v>17.200000000000006</v>
      </c>
      <c r="U66" s="32"/>
      <c r="V66" s="109">
        <f t="shared" ref="V66:V125" si="9">$G$11*P66^2+$H$11*P66+$I$11</f>
        <v>-28.78</v>
      </c>
      <c r="W66" s="32"/>
      <c r="X66" s="122">
        <f t="shared" ref="X66:X125" si="10">$G$13*P66^3+$H$13*P66^2+$I$13*P66+$J$13</f>
        <v>5.7726000000000059</v>
      </c>
      <c r="Y66" s="32"/>
      <c r="Z66" s="130">
        <f t="shared" ref="Z66:Z125" si="11">$G$15*$H$15^($I$15*P66+$J$15)+$K$15</f>
        <v>-19.464113268731854</v>
      </c>
      <c r="AA66" s="32"/>
      <c r="AB66" s="145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-1.6000000000000019</v>
      </c>
      <c r="Q67" s="11"/>
      <c r="R67" s="86">
        <f t="shared" si="7"/>
        <v>16.999999999999993</v>
      </c>
      <c r="S67" s="32"/>
      <c r="T67" s="97">
        <f t="shared" si="8"/>
        <v>16.400000000000006</v>
      </c>
      <c r="U67" s="32"/>
      <c r="V67" s="109">
        <f t="shared" si="9"/>
        <v>-28.520000000000003</v>
      </c>
      <c r="W67" s="32"/>
      <c r="X67" s="122">
        <f t="shared" si="10"/>
        <v>5.1328000000000067</v>
      </c>
      <c r="Y67" s="32"/>
      <c r="Z67" s="130">
        <f t="shared" si="11"/>
        <v>-19.425650822501481</v>
      </c>
      <c r="AA67" s="32"/>
      <c r="AB67" s="145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-1.4000000000000019</v>
      </c>
      <c r="Q68" s="11"/>
      <c r="R68" s="85">
        <f t="shared" si="7"/>
        <v>17.999999999999993</v>
      </c>
      <c r="S68" s="32"/>
      <c r="T68" s="96">
        <f t="shared" si="8"/>
        <v>15.600000000000009</v>
      </c>
      <c r="U68" s="32"/>
      <c r="V68" s="108">
        <f t="shared" si="9"/>
        <v>-28.220000000000002</v>
      </c>
      <c r="W68" s="32"/>
      <c r="X68" s="120">
        <f t="shared" si="10"/>
        <v>4.4842000000000057</v>
      </c>
      <c r="Y68" s="32"/>
      <c r="Z68" s="129">
        <f t="shared" si="11"/>
        <v>-19.384427793327543</v>
      </c>
      <c r="AA68" s="32"/>
      <c r="AB68" s="136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-1.200000000000002</v>
      </c>
      <c r="Q69" s="11"/>
      <c r="R69" s="86">
        <f t="shared" si="7"/>
        <v>18.999999999999989</v>
      </c>
      <c r="S69" s="32"/>
      <c r="T69" s="97">
        <f t="shared" si="8"/>
        <v>14.800000000000008</v>
      </c>
      <c r="U69" s="32"/>
      <c r="V69" s="109">
        <f t="shared" si="9"/>
        <v>-27.880000000000003</v>
      </c>
      <c r="W69" s="32"/>
      <c r="X69" s="122">
        <f t="shared" si="10"/>
        <v>3.8304000000000062</v>
      </c>
      <c r="Y69" s="32"/>
      <c r="Z69" s="130">
        <f t="shared" si="11"/>
        <v>-19.340246044613554</v>
      </c>
      <c r="AA69" s="32"/>
      <c r="AB69" s="145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-1.000000000000002</v>
      </c>
      <c r="Q70" s="11"/>
      <c r="R70" s="85">
        <f t="shared" si="7"/>
        <v>19.999999999999989</v>
      </c>
      <c r="S70" s="32"/>
      <c r="T70" s="96">
        <f t="shared" si="8"/>
        <v>14.000000000000007</v>
      </c>
      <c r="U70" s="32"/>
      <c r="V70" s="108">
        <f t="shared" si="9"/>
        <v>-27.500000000000004</v>
      </c>
      <c r="W70" s="32"/>
      <c r="X70" s="120">
        <f t="shared" si="10"/>
        <v>3.1750000000000069</v>
      </c>
      <c r="Y70" s="32"/>
      <c r="Z70" s="129">
        <f t="shared" si="11"/>
        <v>-19.292893218813454</v>
      </c>
      <c r="AA70" s="32"/>
      <c r="AB70" s="136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-0.80000000000000204</v>
      </c>
      <c r="Q71" s="11"/>
      <c r="R71" s="86">
        <f t="shared" si="7"/>
        <v>20.999999999999989</v>
      </c>
      <c r="S71" s="32"/>
      <c r="T71" s="97">
        <f t="shared" si="8"/>
        <v>13.200000000000008</v>
      </c>
      <c r="U71" s="32"/>
      <c r="V71" s="109">
        <f t="shared" si="9"/>
        <v>-27.080000000000005</v>
      </c>
      <c r="W71" s="32"/>
      <c r="X71" s="122">
        <f t="shared" si="10"/>
        <v>2.5216000000000065</v>
      </c>
      <c r="Y71" s="32"/>
      <c r="Z71" s="130">
        <f t="shared" si="11"/>
        <v>-19.242141716744801</v>
      </c>
      <c r="AA71" s="32"/>
      <c r="AB71" s="145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-0.60000000000000209</v>
      </c>
      <c r="Q72" s="11"/>
      <c r="R72" s="85">
        <f t="shared" si="7"/>
        <v>21.999999999999989</v>
      </c>
      <c r="S72" s="32"/>
      <c r="T72" s="96">
        <f t="shared" si="8"/>
        <v>12.400000000000009</v>
      </c>
      <c r="U72" s="32"/>
      <c r="V72" s="108">
        <f t="shared" si="9"/>
        <v>-26.620000000000005</v>
      </c>
      <c r="W72" s="32"/>
      <c r="X72" s="120">
        <f t="shared" si="10"/>
        <v>1.8738000000000068</v>
      </c>
      <c r="Y72" s="32"/>
      <c r="Z72" s="129">
        <f t="shared" si="11"/>
        <v>-19.187747603643764</v>
      </c>
      <c r="AA72" s="32"/>
      <c r="AB72" s="136">
        <f t="shared" si="12"/>
        <v>26.581941938526729</v>
      </c>
    </row>
    <row r="73" spans="6:28" ht="10.15" customHeight="1" x14ac:dyDescent="0.2">
      <c r="N73" s="44">
        <v>49</v>
      </c>
      <c r="P73" s="42">
        <f t="shared" si="6"/>
        <v>-0.40000000000000208</v>
      </c>
      <c r="R73" s="86">
        <f t="shared" si="7"/>
        <v>22.999999999999989</v>
      </c>
      <c r="S73" s="32"/>
      <c r="T73" s="97">
        <f t="shared" si="8"/>
        <v>11.600000000000009</v>
      </c>
      <c r="U73" s="32"/>
      <c r="V73" s="109">
        <f t="shared" si="9"/>
        <v>-26.120000000000005</v>
      </c>
      <c r="W73" s="32"/>
      <c r="X73" s="122">
        <f t="shared" si="10"/>
        <v>1.2352000000000065</v>
      </c>
      <c r="Y73" s="32"/>
      <c r="Z73" s="130">
        <f t="shared" si="11"/>
        <v>-19.129449436703876</v>
      </c>
      <c r="AA73" s="32"/>
      <c r="AB73" s="145">
        <f t="shared" si="12"/>
        <v>26.391459988819786</v>
      </c>
    </row>
    <row r="74" spans="6:28" ht="10.15" customHeight="1" x14ac:dyDescent="0.2">
      <c r="N74" s="44">
        <v>50</v>
      </c>
      <c r="P74" s="43">
        <f t="shared" si="6"/>
        <v>-0.20000000000000207</v>
      </c>
      <c r="R74" s="86">
        <f t="shared" si="7"/>
        <v>23.999999999999989</v>
      </c>
      <c r="S74" s="32"/>
      <c r="T74" s="97">
        <f t="shared" si="8"/>
        <v>10.800000000000008</v>
      </c>
      <c r="U74" s="32"/>
      <c r="V74" s="109">
        <f t="shared" si="9"/>
        <v>-25.580000000000005</v>
      </c>
      <c r="W74" s="32"/>
      <c r="X74" s="122">
        <f t="shared" si="10"/>
        <v>0.60940000000000638</v>
      </c>
      <c r="Y74" s="32"/>
      <c r="Z74" s="130">
        <f t="shared" si="11"/>
        <v>-19.066967008463195</v>
      </c>
      <c r="AA74" s="32"/>
      <c r="AB74" s="145">
        <f t="shared" si="12"/>
        <v>26.204538658698265</v>
      </c>
    </row>
    <row r="75" spans="6:28" ht="10.15" customHeight="1" x14ac:dyDescent="0.2">
      <c r="N75" s="44">
        <v>51</v>
      </c>
      <c r="P75" s="42">
        <f t="shared" si="6"/>
        <v>-2.0539125955565396E-15</v>
      </c>
      <c r="R75" s="85">
        <f t="shared" si="7"/>
        <v>24.999999999999989</v>
      </c>
      <c r="S75" s="32"/>
      <c r="T75" s="96">
        <f t="shared" si="8"/>
        <v>10.000000000000009</v>
      </c>
      <c r="U75" s="32"/>
      <c r="V75" s="108">
        <f t="shared" si="9"/>
        <v>-25.000000000000007</v>
      </c>
      <c r="W75" s="32"/>
      <c r="X75" s="120">
        <f t="shared" si="10"/>
        <v>6.1617377866696196E-15</v>
      </c>
      <c r="Y75" s="32"/>
      <c r="Z75" s="129">
        <f t="shared" si="11"/>
        <v>-19</v>
      </c>
      <c r="AA75" s="32"/>
      <c r="AB75" s="136">
        <f t="shared" si="12"/>
        <v>26.021047272016297</v>
      </c>
    </row>
    <row r="76" spans="6:28" ht="10.15" customHeight="1" x14ac:dyDescent="0.2">
      <c r="N76" s="44">
        <v>52</v>
      </c>
      <c r="P76" s="43">
        <f t="shared" si="6"/>
        <v>0.19999999999999796</v>
      </c>
      <c r="R76" s="86">
        <f t="shared" si="7"/>
        <v>25.999999999999989</v>
      </c>
      <c r="S76" s="32"/>
      <c r="T76" s="97">
        <f t="shared" si="8"/>
        <v>9.2000000000000082</v>
      </c>
      <c r="U76" s="32"/>
      <c r="V76" s="109">
        <f t="shared" si="9"/>
        <v>-24.380000000000006</v>
      </c>
      <c r="W76" s="32"/>
      <c r="X76" s="122">
        <f t="shared" si="10"/>
        <v>-0.58939999999999415</v>
      </c>
      <c r="Y76" s="32"/>
      <c r="Z76" s="130">
        <f t="shared" si="11"/>
        <v>-18.928226537463708</v>
      </c>
      <c r="AA76" s="32"/>
      <c r="AB76" s="145">
        <f t="shared" si="12"/>
        <v>25.840862216989514</v>
      </c>
    </row>
    <row r="77" spans="6:28" ht="10.15" customHeight="1" x14ac:dyDescent="0.2">
      <c r="N77" s="44">
        <v>53</v>
      </c>
      <c r="P77" s="42">
        <f t="shared" si="6"/>
        <v>0.39999999999999797</v>
      </c>
      <c r="R77" s="85">
        <f t="shared" si="7"/>
        <v>26.999999999999989</v>
      </c>
      <c r="S77" s="32"/>
      <c r="T77" s="96">
        <f t="shared" si="8"/>
        <v>8.4000000000000075</v>
      </c>
      <c r="U77" s="32"/>
      <c r="V77" s="108">
        <f t="shared" si="9"/>
        <v>-23.720000000000006</v>
      </c>
      <c r="W77" s="32"/>
      <c r="X77" s="120">
        <f t="shared" si="10"/>
        <v>-1.1551999999999945</v>
      </c>
      <c r="Y77" s="32"/>
      <c r="Z77" s="129">
        <f t="shared" si="11"/>
        <v>-18.851301645002966</v>
      </c>
      <c r="AA77" s="32"/>
      <c r="AB77" s="136">
        <f t="shared" si="12"/>
        <v>25.663866445995502</v>
      </c>
    </row>
    <row r="78" spans="6:28" ht="10.15" customHeight="1" x14ac:dyDescent="0.2">
      <c r="N78" s="44">
        <v>54</v>
      </c>
      <c r="P78" s="43">
        <f t="shared" si="6"/>
        <v>0.59999999999999798</v>
      </c>
      <c r="R78" s="86">
        <f t="shared" si="7"/>
        <v>27.999999999999989</v>
      </c>
      <c r="S78" s="32"/>
      <c r="T78" s="97">
        <f t="shared" si="8"/>
        <v>7.6000000000000085</v>
      </c>
      <c r="U78" s="32"/>
      <c r="V78" s="109">
        <f t="shared" si="9"/>
        <v>-23.020000000000007</v>
      </c>
      <c r="W78" s="32"/>
      <c r="X78" s="122">
        <f t="shared" si="10"/>
        <v>-1.6937999999999949</v>
      </c>
      <c r="Y78" s="32"/>
      <c r="Z78" s="130">
        <f t="shared" si="11"/>
        <v>-18.768855586655086</v>
      </c>
      <c r="AA78" s="32"/>
      <c r="AB78" s="145">
        <f t="shared" si="12"/>
        <v>25.489949018876814</v>
      </c>
    </row>
    <row r="79" spans="6:28" ht="10.15" customHeight="1" x14ac:dyDescent="0.2">
      <c r="N79" s="44">
        <v>55</v>
      </c>
      <c r="P79" s="42">
        <f t="shared" si="6"/>
        <v>0.79999999999999805</v>
      </c>
      <c r="R79" s="85">
        <f t="shared" si="7"/>
        <v>28.999999999999989</v>
      </c>
      <c r="S79" s="32"/>
      <c r="T79" s="96">
        <f t="shared" si="8"/>
        <v>6.8000000000000078</v>
      </c>
      <c r="U79" s="32"/>
      <c r="V79" s="108">
        <f t="shared" si="9"/>
        <v>-22.280000000000008</v>
      </c>
      <c r="W79" s="32"/>
      <c r="X79" s="120">
        <f t="shared" si="10"/>
        <v>-2.2015999999999951</v>
      </c>
      <c r="Y79" s="32"/>
      <c r="Z79" s="129">
        <f t="shared" si="11"/>
        <v>-18.680492089227108</v>
      </c>
      <c r="AA79" s="32"/>
      <c r="AB79" s="136">
        <f t="shared" si="12"/>
        <v>25.319004685283812</v>
      </c>
    </row>
    <row r="80" spans="6:28" ht="10.15" customHeight="1" x14ac:dyDescent="0.2">
      <c r="N80" s="44">
        <v>56</v>
      </c>
      <c r="P80" s="43">
        <f t="shared" si="6"/>
        <v>0.999999999999998</v>
      </c>
      <c r="R80" s="86">
        <f t="shared" si="7"/>
        <v>29.999999999999989</v>
      </c>
      <c r="S80" s="32"/>
      <c r="T80" s="97">
        <f t="shared" si="8"/>
        <v>6.000000000000008</v>
      </c>
      <c r="U80" s="32"/>
      <c r="V80" s="109">
        <f t="shared" si="9"/>
        <v>-21.500000000000007</v>
      </c>
      <c r="W80" s="32"/>
      <c r="X80" s="122">
        <f t="shared" si="10"/>
        <v>-2.6749999999999954</v>
      </c>
      <c r="Y80" s="32"/>
      <c r="Z80" s="130">
        <f t="shared" si="11"/>
        <v>-18.585786437626908</v>
      </c>
      <c r="AA80" s="32"/>
      <c r="AB80" s="145">
        <f t="shared" si="12"/>
        <v>25.150933502119997</v>
      </c>
    </row>
    <row r="81" spans="14:28" ht="10.15" customHeight="1" x14ac:dyDescent="0.2">
      <c r="N81" s="44">
        <v>57</v>
      </c>
      <c r="P81" s="42">
        <f t="shared" si="6"/>
        <v>1.199999999999998</v>
      </c>
      <c r="R81" s="86">
        <f t="shared" si="7"/>
        <v>30.999999999999989</v>
      </c>
      <c r="S81" s="32"/>
      <c r="T81" s="97">
        <f t="shared" si="8"/>
        <v>5.2000000000000082</v>
      </c>
      <c r="U81" s="32"/>
      <c r="V81" s="109">
        <f t="shared" si="9"/>
        <v>-20.680000000000007</v>
      </c>
      <c r="W81" s="32"/>
      <c r="X81" s="122">
        <f t="shared" si="10"/>
        <v>-3.1103999999999958</v>
      </c>
      <c r="Y81" s="32"/>
      <c r="Z81" s="130">
        <f t="shared" si="11"/>
        <v>-18.484283433489605</v>
      </c>
      <c r="AA81" s="32"/>
      <c r="AB81" s="145">
        <f t="shared" si="12"/>
        <v>24.985640482607891</v>
      </c>
    </row>
    <row r="82" spans="14:28" ht="10.15" customHeight="1" x14ac:dyDescent="0.2">
      <c r="N82" s="44">
        <v>58</v>
      </c>
      <c r="P82" s="43">
        <f t="shared" si="6"/>
        <v>1.3999999999999979</v>
      </c>
      <c r="R82" s="85">
        <f t="shared" si="7"/>
        <v>31.999999999999989</v>
      </c>
      <c r="S82" s="32"/>
      <c r="T82" s="96">
        <f t="shared" si="8"/>
        <v>4.4000000000000083</v>
      </c>
      <c r="U82" s="32"/>
      <c r="V82" s="108">
        <f t="shared" si="9"/>
        <v>-19.820000000000007</v>
      </c>
      <c r="W82" s="32"/>
      <c r="X82" s="120">
        <f t="shared" si="10"/>
        <v>-3.5041999999999964</v>
      </c>
      <c r="Y82" s="32"/>
      <c r="Z82" s="129">
        <f t="shared" si="11"/>
        <v>-18.375495207287528</v>
      </c>
      <c r="AA82" s="32"/>
      <c r="AB82" s="136">
        <f t="shared" si="12"/>
        <v>24.823035273890088</v>
      </c>
    </row>
    <row r="83" spans="14:28" ht="10.15" customHeight="1" x14ac:dyDescent="0.2">
      <c r="N83" s="44">
        <v>59</v>
      </c>
      <c r="P83" s="42">
        <f t="shared" si="6"/>
        <v>1.5999999999999979</v>
      </c>
      <c r="R83" s="86">
        <f t="shared" si="7"/>
        <v>32.999999999999986</v>
      </c>
      <c r="S83" s="32"/>
      <c r="T83" s="97">
        <f t="shared" si="8"/>
        <v>3.6000000000000085</v>
      </c>
      <c r="U83" s="32"/>
      <c r="V83" s="109">
        <f t="shared" si="9"/>
        <v>-18.920000000000009</v>
      </c>
      <c r="W83" s="32"/>
      <c r="X83" s="122">
        <f t="shared" si="10"/>
        <v>-3.8527999999999967</v>
      </c>
      <c r="Y83" s="32"/>
      <c r="Z83" s="130">
        <f t="shared" si="11"/>
        <v>-18.258898873407752</v>
      </c>
      <c r="AA83" s="32"/>
      <c r="AB83" s="145">
        <f t="shared" si="12"/>
        <v>24.663031860425679</v>
      </c>
    </row>
    <row r="84" spans="14:28" ht="10.15" customHeight="1" x14ac:dyDescent="0.2">
      <c r="N84" s="44">
        <v>60</v>
      </c>
      <c r="P84" s="43">
        <f t="shared" si="6"/>
        <v>1.7999999999999978</v>
      </c>
      <c r="R84" s="85">
        <f t="shared" si="7"/>
        <v>33.999999999999986</v>
      </c>
      <c r="S84" s="32"/>
      <c r="T84" s="96">
        <f t="shared" si="8"/>
        <v>2.8000000000000087</v>
      </c>
      <c r="U84" s="32"/>
      <c r="V84" s="108">
        <f t="shared" si="9"/>
        <v>-17.980000000000011</v>
      </c>
      <c r="W84" s="32"/>
      <c r="X84" s="120">
        <f t="shared" si="10"/>
        <v>-4.152599999999997</v>
      </c>
      <c r="Y84" s="32"/>
      <c r="Z84" s="129">
        <f t="shared" si="11"/>
        <v>-18.133934016926386</v>
      </c>
      <c r="AA84" s="32"/>
      <c r="AB84" s="136">
        <f t="shared" si="12"/>
        <v>24.505548290744287</v>
      </c>
    </row>
    <row r="85" spans="14:28" ht="10.15" customHeight="1" x14ac:dyDescent="0.2">
      <c r="N85" s="44">
        <v>61</v>
      </c>
      <c r="P85" s="42">
        <f t="shared" si="6"/>
        <v>1.9999999999999978</v>
      </c>
      <c r="R85" s="86">
        <f t="shared" si="7"/>
        <v>34.999999999999986</v>
      </c>
      <c r="S85" s="32"/>
      <c r="T85" s="97">
        <f t="shared" si="8"/>
        <v>2.0000000000000089</v>
      </c>
      <c r="U85" s="32"/>
      <c r="V85" s="109">
        <f t="shared" si="9"/>
        <v>-17.000000000000011</v>
      </c>
      <c r="W85" s="32"/>
      <c r="X85" s="122">
        <f t="shared" si="10"/>
        <v>-4.3999999999999968</v>
      </c>
      <c r="Y85" s="32"/>
      <c r="Z85" s="130">
        <f t="shared" si="11"/>
        <v>-18</v>
      </c>
      <c r="AA85" s="32"/>
      <c r="AB85" s="145">
        <f t="shared" si="12"/>
        <v>24.350506425384634</v>
      </c>
    </row>
    <row r="86" spans="14:28" ht="10.15" customHeight="1" x14ac:dyDescent="0.2">
      <c r="N86" s="44">
        <v>62</v>
      </c>
      <c r="P86" s="43">
        <f t="shared" si="6"/>
        <v>2.199999999999998</v>
      </c>
      <c r="R86" s="85">
        <f t="shared" si="7"/>
        <v>35.999999999999986</v>
      </c>
      <c r="S86" s="32"/>
      <c r="T86" s="96">
        <f t="shared" si="8"/>
        <v>1.2000000000000082</v>
      </c>
      <c r="U86" s="32"/>
      <c r="V86" s="108">
        <f t="shared" si="9"/>
        <v>-15.980000000000011</v>
      </c>
      <c r="W86" s="32"/>
      <c r="X86" s="120">
        <f t="shared" si="10"/>
        <v>-4.5913999999999984</v>
      </c>
      <c r="Y86" s="32"/>
      <c r="Z86" s="129">
        <f t="shared" si="11"/>
        <v>-17.856453074927416</v>
      </c>
      <c r="AA86" s="32"/>
      <c r="AB86" s="136">
        <f t="shared" si="12"/>
        <v>24.197831704076748</v>
      </c>
    </row>
    <row r="87" spans="14:28" ht="10.15" customHeight="1" x14ac:dyDescent="0.2">
      <c r="N87" s="44">
        <v>63</v>
      </c>
      <c r="P87" s="42">
        <f t="shared" si="6"/>
        <v>2.3999999999999981</v>
      </c>
      <c r="R87" s="86">
        <f t="shared" si="7"/>
        <v>36.999999999999993</v>
      </c>
      <c r="S87" s="32"/>
      <c r="T87" s="97">
        <f t="shared" si="8"/>
        <v>0.40000000000000746</v>
      </c>
      <c r="U87" s="32"/>
      <c r="V87" s="109">
        <f t="shared" si="9"/>
        <v>-14.920000000000011</v>
      </c>
      <c r="W87" s="32"/>
      <c r="X87" s="122">
        <f t="shared" si="10"/>
        <v>-4.7231999999999985</v>
      </c>
      <c r="Y87" s="32"/>
      <c r="Z87" s="130">
        <f t="shared" si="11"/>
        <v>-17.702603290005932</v>
      </c>
      <c r="AA87" s="32"/>
      <c r="AB87" s="145">
        <f t="shared" si="12"/>
        <v>24.047452930431344</v>
      </c>
    </row>
    <row r="88" spans="14:28" ht="10.15" customHeight="1" x14ac:dyDescent="0.2">
      <c r="N88" s="44">
        <v>64</v>
      </c>
      <c r="P88" s="43">
        <f t="shared" si="6"/>
        <v>2.5999999999999983</v>
      </c>
      <c r="R88" s="86">
        <f t="shared" si="7"/>
        <v>37.999999999999993</v>
      </c>
      <c r="S88" s="32"/>
      <c r="T88" s="97">
        <f t="shared" si="8"/>
        <v>-0.39999999999999325</v>
      </c>
      <c r="U88" s="32"/>
      <c r="V88" s="109">
        <f t="shared" si="9"/>
        <v>-13.820000000000009</v>
      </c>
      <c r="W88" s="32"/>
      <c r="X88" s="122">
        <f t="shared" si="10"/>
        <v>-4.7918000000000003</v>
      </c>
      <c r="Y88" s="32"/>
      <c r="Z88" s="130">
        <f t="shared" si="11"/>
        <v>-17.537711173310168</v>
      </c>
      <c r="AA88" s="32"/>
      <c r="AB88" s="145">
        <f t="shared" si="12"/>
        <v>23.899302072579939</v>
      </c>
    </row>
    <row r="89" spans="14:28" ht="10.15" customHeight="1" x14ac:dyDescent="0.2">
      <c r="N89" s="44">
        <v>65</v>
      </c>
      <c r="P89" s="42">
        <f t="shared" si="6"/>
        <v>2.7999999999999985</v>
      </c>
      <c r="R89" s="85">
        <f t="shared" si="7"/>
        <v>38.999999999999993</v>
      </c>
      <c r="S89" s="32"/>
      <c r="T89" s="96">
        <f t="shared" si="8"/>
        <v>-1.199999999999994</v>
      </c>
      <c r="U89" s="32"/>
      <c r="V89" s="108">
        <f t="shared" si="9"/>
        <v>-12.680000000000009</v>
      </c>
      <c r="W89" s="32"/>
      <c r="X89" s="120">
        <f t="shared" si="10"/>
        <v>-4.7935999999999996</v>
      </c>
      <c r="Y89" s="32"/>
      <c r="Z89" s="129">
        <f t="shared" si="11"/>
        <v>-17.360984178454213</v>
      </c>
      <c r="AA89" s="32"/>
      <c r="AB89" s="136">
        <f t="shared" si="12"/>
        <v>23.753314078368412</v>
      </c>
    </row>
    <row r="90" spans="14:28" ht="10.15" customHeight="1" x14ac:dyDescent="0.2">
      <c r="N90" s="44">
        <v>66</v>
      </c>
      <c r="P90" s="43">
        <f t="shared" si="6"/>
        <v>2.9999999999999987</v>
      </c>
      <c r="R90" s="86">
        <f t="shared" si="7"/>
        <v>39.999999999999993</v>
      </c>
      <c r="S90" s="32"/>
      <c r="T90" s="97">
        <f t="shared" si="8"/>
        <v>-1.9999999999999947</v>
      </c>
      <c r="U90" s="32"/>
      <c r="V90" s="109">
        <f t="shared" si="9"/>
        <v>-11.500000000000007</v>
      </c>
      <c r="W90" s="32"/>
      <c r="X90" s="122">
        <f t="shared" si="10"/>
        <v>-4.7250000000000005</v>
      </c>
      <c r="Y90" s="32"/>
      <c r="Z90" s="130">
        <f t="shared" si="11"/>
        <v>-17.171572875253812</v>
      </c>
      <c r="AA90" s="32"/>
      <c r="AB90" s="145">
        <f t="shared" si="12"/>
        <v>23.609426703847415</v>
      </c>
    </row>
    <row r="91" spans="14:28" ht="10.15" customHeight="1" x14ac:dyDescent="0.2">
      <c r="N91" s="44">
        <v>67</v>
      </c>
      <c r="P91" s="42">
        <f t="shared" ref="P91:P125" si="13">P90+$I$21</f>
        <v>3.1999999999999988</v>
      </c>
      <c r="R91" s="85">
        <f t="shared" si="7"/>
        <v>40.999999999999993</v>
      </c>
      <c r="S91" s="32"/>
      <c r="T91" s="96">
        <f t="shared" si="8"/>
        <v>-2.7999999999999954</v>
      </c>
      <c r="U91" s="32"/>
      <c r="V91" s="108">
        <f t="shared" si="9"/>
        <v>-10.280000000000008</v>
      </c>
      <c r="W91" s="32"/>
      <c r="X91" s="120">
        <f t="shared" si="10"/>
        <v>-4.5824000000000007</v>
      </c>
      <c r="Y91" s="32"/>
      <c r="Z91" s="129">
        <f t="shared" si="11"/>
        <v>-16.968566866979206</v>
      </c>
      <c r="AA91" s="32"/>
      <c r="AB91" s="136">
        <f t="shared" si="12"/>
        <v>23.46758035392785</v>
      </c>
    </row>
    <row r="92" spans="14:28" ht="10.15" customHeight="1" x14ac:dyDescent="0.2">
      <c r="N92" s="44">
        <v>68</v>
      </c>
      <c r="P92" s="43">
        <f t="shared" si="13"/>
        <v>3.399999999999999</v>
      </c>
      <c r="R92" s="86">
        <f t="shared" si="7"/>
        <v>42</v>
      </c>
      <c r="S92" s="32"/>
      <c r="T92" s="97">
        <f t="shared" si="8"/>
        <v>-3.5999999999999961</v>
      </c>
      <c r="U92" s="32"/>
      <c r="V92" s="109">
        <f t="shared" si="9"/>
        <v>-9.0200000000000067</v>
      </c>
      <c r="W92" s="32"/>
      <c r="X92" s="122">
        <f t="shared" si="10"/>
        <v>-4.3622000000000014</v>
      </c>
      <c r="Y92" s="32"/>
      <c r="Z92" s="130">
        <f t="shared" si="11"/>
        <v>-16.75099041457506</v>
      </c>
      <c r="AA92" s="32"/>
      <c r="AB92" s="145">
        <f t="shared" si="12"/>
        <v>23.327717934180452</v>
      </c>
    </row>
    <row r="93" spans="14:28" ht="10.15" customHeight="1" x14ac:dyDescent="0.2">
      <c r="N93" s="44">
        <v>69</v>
      </c>
      <c r="P93" s="42">
        <f t="shared" si="13"/>
        <v>3.5999999999999992</v>
      </c>
      <c r="R93" s="85">
        <f t="shared" si="7"/>
        <v>43</v>
      </c>
      <c r="S93" s="32"/>
      <c r="T93" s="96">
        <f t="shared" si="8"/>
        <v>-4.3999999999999968</v>
      </c>
      <c r="U93" s="32"/>
      <c r="V93" s="108">
        <f t="shared" si="9"/>
        <v>-7.720000000000006</v>
      </c>
      <c r="W93" s="32"/>
      <c r="X93" s="120">
        <f t="shared" si="10"/>
        <v>-4.0608000000000004</v>
      </c>
      <c r="Y93" s="32"/>
      <c r="Z93" s="129">
        <f t="shared" si="11"/>
        <v>-16.517797746815504</v>
      </c>
      <c r="AA93" s="32"/>
      <c r="AB93" s="136">
        <f t="shared" si="12"/>
        <v>23.18978471285709</v>
      </c>
    </row>
    <row r="94" spans="14:28" ht="10.15" customHeight="1" x14ac:dyDescent="0.2">
      <c r="N94" s="44">
        <v>70</v>
      </c>
      <c r="P94" s="43">
        <f t="shared" si="13"/>
        <v>3.7999999999999994</v>
      </c>
      <c r="R94" s="86">
        <f t="shared" si="7"/>
        <v>44</v>
      </c>
      <c r="S94" s="32"/>
      <c r="T94" s="97">
        <f t="shared" si="8"/>
        <v>-5.1999999999999975</v>
      </c>
      <c r="U94" s="32"/>
      <c r="V94" s="109">
        <f t="shared" si="9"/>
        <v>-6.3800000000000026</v>
      </c>
      <c r="W94" s="32"/>
      <c r="X94" s="122">
        <f t="shared" si="10"/>
        <v>-3.6746000000000016</v>
      </c>
      <c r="Y94" s="32"/>
      <c r="Z94" s="130">
        <f t="shared" si="11"/>
        <v>-16.267868033852771</v>
      </c>
      <c r="AA94" s="32"/>
      <c r="AB94" s="145">
        <f t="shared" si="12"/>
        <v>23.053728192299307</v>
      </c>
    </row>
    <row r="95" spans="14:28" ht="10.15" customHeight="1" x14ac:dyDescent="0.2">
      <c r="N95" s="44">
        <v>71</v>
      </c>
      <c r="P95" s="42">
        <f t="shared" si="13"/>
        <v>3.9999999999999996</v>
      </c>
      <c r="R95" s="86">
        <f t="shared" si="7"/>
        <v>45</v>
      </c>
      <c r="S95" s="32"/>
      <c r="T95" s="97">
        <f t="shared" si="8"/>
        <v>-5.9999999999999982</v>
      </c>
      <c r="U95" s="32"/>
      <c r="V95" s="109">
        <f t="shared" si="9"/>
        <v>-5.0000000000000036</v>
      </c>
      <c r="W95" s="32"/>
      <c r="X95" s="122">
        <f t="shared" si="10"/>
        <v>-3.2000000000000011</v>
      </c>
      <c r="Y95" s="32"/>
      <c r="Z95" s="130">
        <f t="shared" si="11"/>
        <v>-16</v>
      </c>
      <c r="AA95" s="32"/>
      <c r="AB95" s="145">
        <f t="shared" si="12"/>
        <v>22.919497988977898</v>
      </c>
    </row>
    <row r="96" spans="14:28" ht="10.15" customHeight="1" x14ac:dyDescent="0.2">
      <c r="N96" s="44">
        <v>72</v>
      </c>
      <c r="P96" s="43">
        <f t="shared" si="13"/>
        <v>4.1999999999999993</v>
      </c>
      <c r="R96" s="85">
        <f t="shared" si="7"/>
        <v>46</v>
      </c>
      <c r="S96" s="32"/>
      <c r="T96" s="96">
        <f t="shared" si="8"/>
        <v>-6.7999999999999972</v>
      </c>
      <c r="U96" s="32"/>
      <c r="V96" s="108">
        <f t="shared" si="9"/>
        <v>-3.5800000000000054</v>
      </c>
      <c r="W96" s="32"/>
      <c r="X96" s="120">
        <f t="shared" si="10"/>
        <v>-2.6334000000000017</v>
      </c>
      <c r="Y96" s="32"/>
      <c r="Z96" s="129">
        <f t="shared" si="11"/>
        <v>-15.712906149854827</v>
      </c>
      <c r="AA96" s="32"/>
      <c r="AB96" s="136">
        <f t="shared" si="12"/>
        <v>22.787045721477696</v>
      </c>
    </row>
    <row r="97" spans="14:28" ht="10.15" customHeight="1" x14ac:dyDescent="0.2">
      <c r="N97" s="44">
        <v>73</v>
      </c>
      <c r="P97" s="42">
        <f t="shared" si="13"/>
        <v>4.3999999999999995</v>
      </c>
      <c r="R97" s="86">
        <f t="shared" si="7"/>
        <v>47</v>
      </c>
      <c r="S97" s="32"/>
      <c r="T97" s="97">
        <f t="shared" si="8"/>
        <v>-7.5999999999999979</v>
      </c>
      <c r="U97" s="32"/>
      <c r="V97" s="109">
        <f t="shared" si="9"/>
        <v>-2.1200000000000045</v>
      </c>
      <c r="W97" s="32"/>
      <c r="X97" s="122">
        <f t="shared" si="10"/>
        <v>-1.9712000000000032</v>
      </c>
      <c r="Y97" s="32"/>
      <c r="Z97" s="130">
        <f t="shared" si="11"/>
        <v>-15.40520658001186</v>
      </c>
      <c r="AA97" s="32"/>
      <c r="AB97" s="145">
        <f t="shared" si="12"/>
        <v>22.656324905804169</v>
      </c>
    </row>
    <row r="98" spans="14:28" ht="10.15" customHeight="1" x14ac:dyDescent="0.2">
      <c r="N98" s="44">
        <v>74</v>
      </c>
      <c r="P98" s="43">
        <f t="shared" si="13"/>
        <v>4.5999999999999996</v>
      </c>
      <c r="R98" s="85">
        <f t="shared" si="7"/>
        <v>48</v>
      </c>
      <c r="S98" s="32"/>
      <c r="T98" s="96">
        <f t="shared" si="8"/>
        <v>-8.3999999999999986</v>
      </c>
      <c r="U98" s="32"/>
      <c r="V98" s="108">
        <f t="shared" si="9"/>
        <v>-0.62000000000000455</v>
      </c>
      <c r="W98" s="32"/>
      <c r="X98" s="120">
        <f t="shared" si="10"/>
        <v>-1.2098000000000031</v>
      </c>
      <c r="Y98" s="32"/>
      <c r="Z98" s="129">
        <f t="shared" si="11"/>
        <v>-15.075422346620336</v>
      </c>
      <c r="AA98" s="32"/>
      <c r="AB98" s="136">
        <f t="shared" si="12"/>
        <v>22.527290857445088</v>
      </c>
    </row>
    <row r="99" spans="14:28" ht="10.15" customHeight="1" x14ac:dyDescent="0.2">
      <c r="N99" s="44">
        <v>75</v>
      </c>
      <c r="P99" s="42">
        <f t="shared" si="13"/>
        <v>4.8</v>
      </c>
      <c r="R99" s="86">
        <f t="shared" si="7"/>
        <v>49</v>
      </c>
      <c r="S99" s="32"/>
      <c r="T99" s="97">
        <f t="shared" si="8"/>
        <v>-9.1999999999999993</v>
      </c>
      <c r="U99" s="32"/>
      <c r="V99" s="109">
        <f t="shared" si="9"/>
        <v>0.91999999999999815</v>
      </c>
      <c r="W99" s="32"/>
      <c r="X99" s="122">
        <f t="shared" si="10"/>
        <v>-0.34559999999999924</v>
      </c>
      <c r="Y99" s="32"/>
      <c r="Z99" s="130">
        <f t="shared" si="11"/>
        <v>-14.721968356908423</v>
      </c>
      <c r="AA99" s="32"/>
      <c r="AB99" s="145">
        <f t="shared" si="12"/>
        <v>22.39990059967079</v>
      </c>
    </row>
    <row r="100" spans="14:28" ht="10.15" customHeight="1" x14ac:dyDescent="0.2">
      <c r="N100" s="44">
        <v>76</v>
      </c>
      <c r="P100" s="43">
        <f t="shared" si="13"/>
        <v>5</v>
      </c>
      <c r="R100" s="85">
        <f t="shared" si="7"/>
        <v>50</v>
      </c>
      <c r="S100" s="32"/>
      <c r="T100" s="96">
        <f t="shared" si="8"/>
        <v>-10</v>
      </c>
      <c r="U100" s="32"/>
      <c r="V100" s="108">
        <f t="shared" si="9"/>
        <v>2.5</v>
      </c>
      <c r="W100" s="32"/>
      <c r="X100" s="120">
        <f t="shared" si="10"/>
        <v>0.625</v>
      </c>
      <c r="Y100" s="32"/>
      <c r="Z100" s="129">
        <f t="shared" si="11"/>
        <v>-14.34314575050762</v>
      </c>
      <c r="AA100" s="32"/>
      <c r="AB100" s="136">
        <f t="shared" si="12"/>
        <v>22.274112777602188</v>
      </c>
    </row>
    <row r="101" spans="14:28" ht="10.15" customHeight="1" x14ac:dyDescent="0.2">
      <c r="N101" s="44">
        <v>77</v>
      </c>
      <c r="P101" s="42">
        <f t="shared" si="13"/>
        <v>5.2</v>
      </c>
      <c r="R101" s="86">
        <f t="shared" si="7"/>
        <v>49</v>
      </c>
      <c r="S101" s="32"/>
      <c r="T101" s="97">
        <f t="shared" si="8"/>
        <v>-10.8</v>
      </c>
      <c r="U101" s="32"/>
      <c r="V101" s="109">
        <f t="shared" si="9"/>
        <v>4.1200000000000045</v>
      </c>
      <c r="W101" s="32"/>
      <c r="X101" s="122">
        <f t="shared" si="10"/>
        <v>1.7056000000000004</v>
      </c>
      <c r="Y101" s="32"/>
      <c r="Z101" s="130">
        <f t="shared" si="11"/>
        <v>-13.937133733958408</v>
      </c>
      <c r="AA101" s="32"/>
      <c r="AB101" s="145">
        <f t="shared" si="12"/>
        <v>22.149887577616617</v>
      </c>
    </row>
    <row r="102" spans="14:28" ht="10.15" customHeight="1" x14ac:dyDescent="0.2">
      <c r="N102" s="44">
        <v>78</v>
      </c>
      <c r="P102" s="43">
        <f t="shared" si="13"/>
        <v>5.4</v>
      </c>
      <c r="R102" s="86">
        <f t="shared" si="7"/>
        <v>48</v>
      </c>
      <c r="S102" s="32"/>
      <c r="T102" s="97">
        <f t="shared" si="8"/>
        <v>-11.600000000000001</v>
      </c>
      <c r="U102" s="32"/>
      <c r="V102" s="109">
        <f t="shared" si="9"/>
        <v>5.7800000000000047</v>
      </c>
      <c r="W102" s="32"/>
      <c r="X102" s="122">
        <f t="shared" si="10"/>
        <v>2.899799999999999</v>
      </c>
      <c r="Y102" s="32"/>
      <c r="Z102" s="130">
        <f t="shared" si="11"/>
        <v>-13.501980829150115</v>
      </c>
      <c r="AA102" s="32"/>
      <c r="AB102" s="145">
        <f t="shared" si="12"/>
        <v>22.027186651698472</v>
      </c>
    </row>
    <row r="103" spans="14:28" ht="10.15" customHeight="1" x14ac:dyDescent="0.2">
      <c r="N103" s="44">
        <v>79</v>
      </c>
      <c r="P103" s="42">
        <f t="shared" si="13"/>
        <v>5.6000000000000005</v>
      </c>
      <c r="R103" s="85">
        <f t="shared" si="7"/>
        <v>47</v>
      </c>
      <c r="S103" s="32"/>
      <c r="T103" s="96">
        <f t="shared" si="8"/>
        <v>-12.400000000000002</v>
      </c>
      <c r="U103" s="32"/>
      <c r="V103" s="108">
        <f t="shared" si="9"/>
        <v>7.480000000000004</v>
      </c>
      <c r="W103" s="32"/>
      <c r="X103" s="120">
        <f t="shared" si="10"/>
        <v>4.2112000000000016</v>
      </c>
      <c r="Y103" s="32"/>
      <c r="Z103" s="129">
        <f t="shared" si="11"/>
        <v>-13.035595493631007</v>
      </c>
      <c r="AA103" s="32"/>
      <c r="AB103" s="136">
        <f t="shared" si="12"/>
        <v>21.905973046375024</v>
      </c>
    </row>
    <row r="104" spans="14:28" ht="10.15" customHeight="1" x14ac:dyDescent="0.2">
      <c r="N104" s="44">
        <v>80</v>
      </c>
      <c r="P104" s="43">
        <f t="shared" si="13"/>
        <v>5.8000000000000007</v>
      </c>
      <c r="R104" s="86">
        <f t="shared" si="7"/>
        <v>46</v>
      </c>
      <c r="S104" s="32"/>
      <c r="T104" s="97">
        <f t="shared" si="8"/>
        <v>-13.200000000000003</v>
      </c>
      <c r="U104" s="32"/>
      <c r="V104" s="109">
        <f t="shared" si="9"/>
        <v>9.220000000000006</v>
      </c>
      <c r="W104" s="32"/>
      <c r="X104" s="122">
        <f t="shared" si="10"/>
        <v>5.6434000000000033</v>
      </c>
      <c r="Y104" s="32"/>
      <c r="Z104" s="130">
        <f t="shared" si="11"/>
        <v>-12.535736067705539</v>
      </c>
      <c r="AA104" s="32"/>
      <c r="AB104" s="145">
        <f t="shared" si="12"/>
        <v>21.786211135907866</v>
      </c>
    </row>
    <row r="105" spans="14:28" ht="10.15" customHeight="1" x14ac:dyDescent="0.2">
      <c r="N105" s="44">
        <v>81</v>
      </c>
      <c r="P105" s="42">
        <f t="shared" si="13"/>
        <v>6.0000000000000009</v>
      </c>
      <c r="R105" s="85">
        <f t="shared" si="7"/>
        <v>45</v>
      </c>
      <c r="S105" s="32"/>
      <c r="T105" s="96">
        <f t="shared" si="8"/>
        <v>-14.000000000000004</v>
      </c>
      <c r="U105" s="32"/>
      <c r="V105" s="108">
        <f t="shared" si="9"/>
        <v>11.000000000000014</v>
      </c>
      <c r="W105" s="32"/>
      <c r="X105" s="120">
        <f t="shared" si="10"/>
        <v>7.2000000000000064</v>
      </c>
      <c r="Y105" s="32"/>
      <c r="Z105" s="129">
        <f t="shared" si="11"/>
        <v>-11.999999999999998</v>
      </c>
      <c r="AA105" s="32"/>
      <c r="AB105" s="136">
        <f t="shared" si="12"/>
        <v>21.66786655943784</v>
      </c>
    </row>
    <row r="106" spans="14:28" ht="10.15" customHeight="1" x14ac:dyDescent="0.2">
      <c r="N106" s="44">
        <v>82</v>
      </c>
      <c r="P106" s="43">
        <f t="shared" si="13"/>
        <v>6.2000000000000011</v>
      </c>
      <c r="R106" s="86">
        <f t="shared" si="7"/>
        <v>43.999999999999993</v>
      </c>
      <c r="S106" s="32"/>
      <c r="T106" s="97">
        <f t="shared" si="8"/>
        <v>-14.800000000000004</v>
      </c>
      <c r="U106" s="32"/>
      <c r="V106" s="109">
        <f t="shared" si="9"/>
        <v>12.820000000000007</v>
      </c>
      <c r="W106" s="32"/>
      <c r="X106" s="122">
        <f t="shared" si="10"/>
        <v>8.8846000000000096</v>
      </c>
      <c r="Y106" s="32"/>
      <c r="Z106" s="130">
        <f t="shared" si="11"/>
        <v>-11.425812299709653</v>
      </c>
      <c r="AA106" s="32"/>
      <c r="AB106" s="145">
        <f t="shared" si="12"/>
        <v>21.550906161805923</v>
      </c>
    </row>
    <row r="107" spans="14:28" ht="10.15" customHeight="1" x14ac:dyDescent="0.2">
      <c r="N107" s="44">
        <v>83</v>
      </c>
      <c r="P107" s="42">
        <f t="shared" si="13"/>
        <v>6.4000000000000012</v>
      </c>
      <c r="R107" s="85">
        <f t="shared" si="7"/>
        <v>42.999999999999993</v>
      </c>
      <c r="S107" s="32"/>
      <c r="T107" s="96">
        <f t="shared" si="8"/>
        <v>-15.600000000000005</v>
      </c>
      <c r="U107" s="32"/>
      <c r="V107" s="108">
        <f t="shared" si="9"/>
        <v>14.680000000000007</v>
      </c>
      <c r="W107" s="32"/>
      <c r="X107" s="120">
        <f t="shared" si="10"/>
        <v>10.700800000000008</v>
      </c>
      <c r="Y107" s="32"/>
      <c r="Z107" s="129">
        <f t="shared" si="11"/>
        <v>-10.810413160023717</v>
      </c>
      <c r="AA107" s="32"/>
      <c r="AB107" s="136">
        <f t="shared" si="12"/>
        <v>21.435297937795163</v>
      </c>
    </row>
    <row r="108" spans="14:28" ht="10.15" customHeight="1" x14ac:dyDescent="0.2">
      <c r="N108" s="44">
        <v>84</v>
      </c>
      <c r="P108" s="43">
        <f t="shared" si="13"/>
        <v>6.6000000000000014</v>
      </c>
      <c r="R108" s="86">
        <f t="shared" si="7"/>
        <v>41.999999999999993</v>
      </c>
      <c r="S108" s="32"/>
      <c r="T108" s="97">
        <f t="shared" si="8"/>
        <v>-16.400000000000006</v>
      </c>
      <c r="U108" s="32"/>
      <c r="V108" s="109">
        <f t="shared" si="9"/>
        <v>16.580000000000013</v>
      </c>
      <c r="W108" s="32"/>
      <c r="X108" s="122">
        <f t="shared" si="10"/>
        <v>12.652200000000015</v>
      </c>
      <c r="Y108" s="32"/>
      <c r="Z108" s="130">
        <f t="shared" si="11"/>
        <v>-10.150844693240668</v>
      </c>
      <c r="AA108" s="32"/>
      <c r="AB108" s="145">
        <f t="shared" si="12"/>
        <v>21.321010979558935</v>
      </c>
    </row>
    <row r="109" spans="14:28" ht="10.15" customHeight="1" x14ac:dyDescent="0.2">
      <c r="N109" s="44">
        <v>85</v>
      </c>
      <c r="P109" s="42">
        <f t="shared" si="13"/>
        <v>6.8000000000000016</v>
      </c>
      <c r="R109" s="86">
        <f t="shared" si="7"/>
        <v>40.999999999999993</v>
      </c>
      <c r="S109" s="32"/>
      <c r="T109" s="97">
        <f t="shared" si="8"/>
        <v>-17.200000000000006</v>
      </c>
      <c r="U109" s="32"/>
      <c r="V109" s="109">
        <f t="shared" si="9"/>
        <v>18.520000000000017</v>
      </c>
      <c r="W109" s="32"/>
      <c r="X109" s="122">
        <f t="shared" si="10"/>
        <v>14.742400000000018</v>
      </c>
      <c r="Y109" s="32"/>
      <c r="Z109" s="130">
        <f t="shared" si="11"/>
        <v>-9.4439367138168429</v>
      </c>
      <c r="AA109" s="32"/>
      <c r="AB109" s="145">
        <f t="shared" si="12"/>
        <v>21.208015427019603</v>
      </c>
    </row>
    <row r="110" spans="14:28" ht="10.15" customHeight="1" x14ac:dyDescent="0.2">
      <c r="N110" s="44">
        <v>86</v>
      </c>
      <c r="P110" s="43">
        <f t="shared" si="13"/>
        <v>7.0000000000000018</v>
      </c>
      <c r="R110" s="85">
        <f t="shared" si="7"/>
        <v>39.999999999999993</v>
      </c>
      <c r="S110" s="32"/>
      <c r="T110" s="96">
        <f t="shared" si="8"/>
        <v>-18.000000000000007</v>
      </c>
      <c r="U110" s="32"/>
      <c r="V110" s="108">
        <f t="shared" si="9"/>
        <v>20.500000000000021</v>
      </c>
      <c r="W110" s="32"/>
      <c r="X110" s="120">
        <f t="shared" si="10"/>
        <v>16.975000000000016</v>
      </c>
      <c r="Y110" s="32"/>
      <c r="Z110" s="129">
        <f t="shared" si="11"/>
        <v>-8.6862915010152317</v>
      </c>
      <c r="AA110" s="32"/>
      <c r="AB110" s="136">
        <f t="shared" si="12"/>
        <v>21.096282421038353</v>
      </c>
    </row>
    <row r="111" spans="14:28" ht="10.15" customHeight="1" x14ac:dyDescent="0.2">
      <c r="N111" s="44">
        <v>87</v>
      </c>
      <c r="P111" s="42">
        <f t="shared" si="13"/>
        <v>7.200000000000002</v>
      </c>
      <c r="R111" s="86">
        <f t="shared" si="7"/>
        <v>38.999999999999993</v>
      </c>
      <c r="S111" s="32"/>
      <c r="T111" s="97">
        <f t="shared" si="8"/>
        <v>-18.800000000000008</v>
      </c>
      <c r="U111" s="32"/>
      <c r="V111" s="109">
        <f t="shared" si="9"/>
        <v>22.520000000000017</v>
      </c>
      <c r="W111" s="32"/>
      <c r="X111" s="122">
        <f t="shared" si="10"/>
        <v>19.353600000000018</v>
      </c>
      <c r="Y111" s="32"/>
      <c r="Z111" s="130">
        <f t="shared" si="11"/>
        <v>-7.8742674679168054</v>
      </c>
      <c r="AA111" s="32"/>
      <c r="AB111" s="145">
        <f t="shared" si="12"/>
        <v>20.985784059172502</v>
      </c>
    </row>
    <row r="112" spans="14:28" ht="10.15" customHeight="1" x14ac:dyDescent="0.2">
      <c r="N112" s="44">
        <v>88</v>
      </c>
      <c r="P112" s="43">
        <f t="shared" si="13"/>
        <v>7.4000000000000021</v>
      </c>
      <c r="R112" s="85">
        <f t="shared" si="7"/>
        <v>37.999999999999986</v>
      </c>
      <c r="S112" s="32"/>
      <c r="T112" s="96">
        <f t="shared" si="8"/>
        <v>-19.600000000000009</v>
      </c>
      <c r="U112" s="32"/>
      <c r="V112" s="108">
        <f t="shared" si="9"/>
        <v>24.580000000000027</v>
      </c>
      <c r="W112" s="32"/>
      <c r="X112" s="120">
        <f t="shared" si="10"/>
        <v>21.88180000000003</v>
      </c>
      <c r="Y112" s="32"/>
      <c r="Z112" s="129">
        <f t="shared" si="11"/>
        <v>-7.0039616583002218</v>
      </c>
      <c r="AA112" s="32"/>
      <c r="AB112" s="136">
        <f t="shared" si="12"/>
        <v>20.876493353850599</v>
      </c>
    </row>
    <row r="113" spans="14:28" ht="10.15" customHeight="1" x14ac:dyDescent="0.2">
      <c r="N113" s="44">
        <v>89</v>
      </c>
      <c r="P113" s="42">
        <f t="shared" si="13"/>
        <v>7.6000000000000023</v>
      </c>
      <c r="R113" s="86">
        <f t="shared" si="7"/>
        <v>36.999999999999986</v>
      </c>
      <c r="S113" s="32"/>
      <c r="T113" s="97">
        <f t="shared" si="8"/>
        <v>-20.400000000000009</v>
      </c>
      <c r="U113" s="32"/>
      <c r="V113" s="109">
        <f t="shared" si="9"/>
        <v>26.680000000000021</v>
      </c>
      <c r="W113" s="32"/>
      <c r="X113" s="122">
        <f t="shared" si="10"/>
        <v>24.563200000000027</v>
      </c>
      <c r="Y113" s="32"/>
      <c r="Z113" s="130">
        <f t="shared" si="11"/>
        <v>-6.0711909872620033</v>
      </c>
      <c r="AA113" s="32"/>
      <c r="AB113" s="145">
        <f t="shared" si="12"/>
        <v>20.768384192808441</v>
      </c>
    </row>
    <row r="114" spans="14:28" ht="10.15" customHeight="1" x14ac:dyDescent="0.2">
      <c r="N114" s="44">
        <v>90</v>
      </c>
      <c r="P114" s="43">
        <f t="shared" si="13"/>
        <v>7.8000000000000025</v>
      </c>
      <c r="R114" s="85">
        <f t="shared" si="7"/>
        <v>35.999999999999986</v>
      </c>
      <c r="S114" s="32"/>
      <c r="T114" s="96">
        <f t="shared" si="8"/>
        <v>-21.20000000000001</v>
      </c>
      <c r="U114" s="32"/>
      <c r="V114" s="108">
        <f t="shared" si="9"/>
        <v>28.820000000000022</v>
      </c>
      <c r="W114" s="32"/>
      <c r="X114" s="120">
        <f t="shared" si="10"/>
        <v>27.401400000000038</v>
      </c>
      <c r="Y114" s="32"/>
      <c r="Z114" s="129">
        <f t="shared" si="11"/>
        <v>-5.071472135411069</v>
      </c>
      <c r="AA114" s="32"/>
      <c r="AB114" s="136">
        <f t="shared" si="12"/>
        <v>20.661431301640963</v>
      </c>
    </row>
    <row r="115" spans="14:28" ht="10.15" customHeight="1" x14ac:dyDescent="0.2">
      <c r="N115" s="44">
        <v>91</v>
      </c>
      <c r="P115" s="42">
        <f t="shared" si="13"/>
        <v>8.0000000000000018</v>
      </c>
      <c r="R115" s="86">
        <f t="shared" si="7"/>
        <v>34.999999999999993</v>
      </c>
      <c r="S115" s="32"/>
      <c r="T115" s="97">
        <f t="shared" si="8"/>
        <v>-22.000000000000007</v>
      </c>
      <c r="U115" s="32"/>
      <c r="V115" s="109">
        <f t="shared" si="9"/>
        <v>31.000000000000021</v>
      </c>
      <c r="W115" s="32"/>
      <c r="X115" s="122">
        <f t="shared" si="10"/>
        <v>30.400000000000027</v>
      </c>
      <c r="Y115" s="32"/>
      <c r="Z115" s="130">
        <f t="shared" si="11"/>
        <v>-3.9999999999999929</v>
      </c>
      <c r="AA115" s="32"/>
      <c r="AB115" s="145">
        <f t="shared" si="12"/>
        <v>20.555610208335597</v>
      </c>
    </row>
    <row r="116" spans="14:28" ht="10.15" customHeight="1" x14ac:dyDescent="0.2">
      <c r="N116" s="44">
        <v>92</v>
      </c>
      <c r="P116" s="43">
        <f t="shared" si="13"/>
        <v>8.2000000000000011</v>
      </c>
      <c r="R116" s="86">
        <f t="shared" si="7"/>
        <v>33.999999999999993</v>
      </c>
      <c r="S116" s="32"/>
      <c r="T116" s="97">
        <f t="shared" si="8"/>
        <v>-22.800000000000004</v>
      </c>
      <c r="U116" s="32"/>
      <c r="V116" s="109">
        <f t="shared" si="9"/>
        <v>33.220000000000013</v>
      </c>
      <c r="W116" s="32"/>
      <c r="X116" s="122">
        <f t="shared" si="10"/>
        <v>33.562600000000025</v>
      </c>
      <c r="Y116" s="32"/>
      <c r="Z116" s="130">
        <f t="shared" si="11"/>
        <v>-2.8516245994193028</v>
      </c>
      <c r="AA116" s="32"/>
      <c r="AB116" s="145">
        <f t="shared" si="12"/>
        <v>20.450897209662639</v>
      </c>
    </row>
    <row r="117" spans="14:28" ht="10.15" customHeight="1" x14ac:dyDescent="0.2">
      <c r="N117" s="44">
        <v>93</v>
      </c>
      <c r="P117" s="42">
        <f t="shared" si="13"/>
        <v>8.4</v>
      </c>
      <c r="R117" s="85">
        <f t="shared" si="7"/>
        <v>33</v>
      </c>
      <c r="S117" s="32"/>
      <c r="T117" s="96">
        <f t="shared" si="8"/>
        <v>-23.6</v>
      </c>
      <c r="U117" s="32"/>
      <c r="V117" s="108">
        <f t="shared" si="9"/>
        <v>35.480000000000004</v>
      </c>
      <c r="W117" s="32"/>
      <c r="X117" s="120">
        <f t="shared" si="10"/>
        <v>36.892800000000001</v>
      </c>
      <c r="Y117" s="32"/>
      <c r="Z117" s="129">
        <f t="shared" si="11"/>
        <v>-1.620826320047442</v>
      </c>
      <c r="AA117" s="32"/>
      <c r="AB117" s="136">
        <f t="shared" si="12"/>
        <v>20.347269339307175</v>
      </c>
    </row>
    <row r="118" spans="14:28" ht="10.15" customHeight="1" x14ac:dyDescent="0.2">
      <c r="N118" s="44">
        <v>94</v>
      </c>
      <c r="P118" s="43">
        <f t="shared" si="13"/>
        <v>8.6</v>
      </c>
      <c r="R118" s="86">
        <f t="shared" si="7"/>
        <v>32</v>
      </c>
      <c r="S118" s="32"/>
      <c r="T118" s="97">
        <f t="shared" si="8"/>
        <v>-24.4</v>
      </c>
      <c r="U118" s="32"/>
      <c r="V118" s="109">
        <f t="shared" si="9"/>
        <v>37.779999999999994</v>
      </c>
      <c r="W118" s="32"/>
      <c r="X118" s="122">
        <f t="shared" si="10"/>
        <v>40.394199999999998</v>
      </c>
      <c r="Y118" s="32"/>
      <c r="Z118" s="130">
        <f t="shared" si="11"/>
        <v>-0.30168938648133903</v>
      </c>
      <c r="AA118" s="32"/>
      <c r="AB118" s="145">
        <f t="shared" si="12"/>
        <v>20.244704337635284</v>
      </c>
    </row>
    <row r="119" spans="14:28" ht="10.15" customHeight="1" x14ac:dyDescent="0.2">
      <c r="N119" s="44">
        <v>95</v>
      </c>
      <c r="P119" s="42">
        <f t="shared" si="13"/>
        <v>8.7999999999999989</v>
      </c>
      <c r="R119" s="85">
        <f t="shared" si="7"/>
        <v>31.000000000000007</v>
      </c>
      <c r="S119" s="32"/>
      <c r="T119" s="96">
        <f t="shared" si="8"/>
        <v>-25.199999999999996</v>
      </c>
      <c r="U119" s="32"/>
      <c r="V119" s="108">
        <f t="shared" si="9"/>
        <v>40.11999999999999</v>
      </c>
      <c r="W119" s="32"/>
      <c r="X119" s="120">
        <f t="shared" si="10"/>
        <v>44.070399999999971</v>
      </c>
      <c r="Y119" s="32"/>
      <c r="Z119" s="129">
        <f t="shared" si="11"/>
        <v>1.1121265723662965</v>
      </c>
      <c r="AA119" s="32"/>
      <c r="AB119" s="136">
        <f t="shared" si="12"/>
        <v>20.143180622995107</v>
      </c>
    </row>
    <row r="120" spans="14:28" ht="10.15" customHeight="1" x14ac:dyDescent="0.2">
      <c r="N120" s="44">
        <v>96</v>
      </c>
      <c r="P120" s="43">
        <f t="shared" si="13"/>
        <v>8.9999999999999982</v>
      </c>
      <c r="R120" s="86">
        <f t="shared" si="7"/>
        <v>30.000000000000007</v>
      </c>
      <c r="S120" s="32"/>
      <c r="T120" s="97">
        <f t="shared" si="8"/>
        <v>-25.999999999999993</v>
      </c>
      <c r="U120" s="32"/>
      <c r="V120" s="109">
        <f t="shared" si="9"/>
        <v>42.499999999999972</v>
      </c>
      <c r="W120" s="32"/>
      <c r="X120" s="122">
        <f t="shared" si="10"/>
        <v>47.924999999999962</v>
      </c>
      <c r="Y120" s="32"/>
      <c r="Z120" s="130">
        <f t="shared" si="11"/>
        <v>2.627416997969501</v>
      </c>
      <c r="AA120" s="32"/>
      <c r="AB120" s="145">
        <f t="shared" si="12"/>
        <v>20.042677264460092</v>
      </c>
    </row>
    <row r="121" spans="14:28" ht="10.15" customHeight="1" x14ac:dyDescent="0.2">
      <c r="N121" s="44">
        <v>97</v>
      </c>
      <c r="P121" s="42">
        <f t="shared" si="13"/>
        <v>9.1999999999999975</v>
      </c>
      <c r="R121" s="85">
        <f t="shared" si="7"/>
        <v>29.000000000000014</v>
      </c>
      <c r="S121" s="32"/>
      <c r="T121" s="96">
        <f t="shared" si="8"/>
        <v>-26.79999999999999</v>
      </c>
      <c r="U121" s="32"/>
      <c r="V121" s="108">
        <f t="shared" si="9"/>
        <v>44.919999999999973</v>
      </c>
      <c r="W121" s="32"/>
      <c r="X121" s="120">
        <f t="shared" si="10"/>
        <v>51.961599999999947</v>
      </c>
      <c r="Y121" s="32"/>
      <c r="Z121" s="129">
        <f t="shared" si="11"/>
        <v>4.2514650641663465</v>
      </c>
      <c r="AA121" s="32"/>
      <c r="AB121" s="136">
        <f t="shared" si="12"/>
        <v>19.943173955928412</v>
      </c>
    </row>
    <row r="122" spans="14:28" ht="10.15" customHeight="1" x14ac:dyDescent="0.2">
      <c r="N122" s="44">
        <v>98</v>
      </c>
      <c r="P122" s="43">
        <f t="shared" si="13"/>
        <v>9.3999999999999968</v>
      </c>
      <c r="R122" s="86">
        <f t="shared" si="7"/>
        <v>28.000000000000014</v>
      </c>
      <c r="S122" s="32"/>
      <c r="T122" s="97">
        <f t="shared" si="8"/>
        <v>-27.599999999999987</v>
      </c>
      <c r="U122" s="32"/>
      <c r="V122" s="109">
        <f t="shared" si="9"/>
        <v>47.379999999999967</v>
      </c>
      <c r="W122" s="32"/>
      <c r="X122" s="122">
        <f t="shared" si="10"/>
        <v>56.183799999999934</v>
      </c>
      <c r="Y122" s="32"/>
      <c r="Z122" s="130">
        <f t="shared" si="11"/>
        <v>5.9920766833994996</v>
      </c>
      <c r="AA122" s="32"/>
      <c r="AB122" s="145">
        <f t="shared" si="12"/>
        <v>19.844650991498295</v>
      </c>
    </row>
    <row r="123" spans="14:28" ht="10.15" customHeight="1" x14ac:dyDescent="0.2">
      <c r="N123" s="44">
        <v>99</v>
      </c>
      <c r="P123" s="42">
        <f t="shared" si="13"/>
        <v>9.5999999999999961</v>
      </c>
      <c r="R123" s="86">
        <f t="shared" si="7"/>
        <v>27.000000000000021</v>
      </c>
      <c r="S123" s="32"/>
      <c r="T123" s="97">
        <f t="shared" si="8"/>
        <v>-28.399999999999984</v>
      </c>
      <c r="U123" s="32"/>
      <c r="V123" s="109">
        <f t="shared" si="9"/>
        <v>49.879999999999953</v>
      </c>
      <c r="W123" s="32"/>
      <c r="X123" s="122">
        <f t="shared" si="10"/>
        <v>60.595199999999913</v>
      </c>
      <c r="Y123" s="32"/>
      <c r="Z123" s="130">
        <f t="shared" si="11"/>
        <v>7.8576180254759365</v>
      </c>
      <c r="AA123" s="32"/>
      <c r="AB123" s="145">
        <f t="shared" si="12"/>
        <v>19.747089242044652</v>
      </c>
    </row>
    <row r="124" spans="14:28" ht="10.15" customHeight="1" x14ac:dyDescent="0.2">
      <c r="N124" s="44">
        <v>100</v>
      </c>
      <c r="P124" s="43">
        <f t="shared" si="13"/>
        <v>9.7999999999999954</v>
      </c>
      <c r="R124" s="85">
        <f t="shared" si="7"/>
        <v>26.000000000000021</v>
      </c>
      <c r="S124" s="32"/>
      <c r="T124" s="96">
        <f t="shared" si="8"/>
        <v>-29.199999999999982</v>
      </c>
      <c r="U124" s="32"/>
      <c r="V124" s="108">
        <f t="shared" si="9"/>
        <v>52.419999999999931</v>
      </c>
      <c r="W124" s="32"/>
      <c r="X124" s="120">
        <f t="shared" si="10"/>
        <v>65.199399999999883</v>
      </c>
      <c r="Y124" s="32"/>
      <c r="Z124" s="129">
        <f t="shared" si="11"/>
        <v>9.8570557291777838</v>
      </c>
      <c r="AA124" s="32"/>
      <c r="AB124" s="136">
        <f t="shared" si="12"/>
        <v>19.650470132927282</v>
      </c>
    </row>
    <row r="125" spans="14:28" ht="10.15" customHeight="1" x14ac:dyDescent="0.2">
      <c r="N125" s="44">
        <v>101</v>
      </c>
      <c r="P125" s="42">
        <f t="shared" si="13"/>
        <v>9.9999999999999947</v>
      </c>
      <c r="R125" s="86">
        <f t="shared" si="7"/>
        <v>25.000000000000028</v>
      </c>
      <c r="S125" s="32"/>
      <c r="T125" s="97">
        <f t="shared" si="8"/>
        <v>-29.999999999999979</v>
      </c>
      <c r="U125" s="32"/>
      <c r="V125" s="109">
        <f t="shared" si="9"/>
        <v>54.999999999999929</v>
      </c>
      <c r="W125" s="32"/>
      <c r="X125" s="122">
        <f t="shared" si="10"/>
        <v>69.999999999999858</v>
      </c>
      <c r="Y125" s="32"/>
      <c r="Z125" s="130">
        <f t="shared" si="11"/>
        <v>11.999999999999943</v>
      </c>
      <c r="AA125" s="32"/>
      <c r="AB125" s="145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2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2" hidden="1" customWidth="1"/>
    <col min="18" max="18" width="11.140625" style="2" hidden="1" customWidth="1"/>
    <col min="19" max="19" width="0.5703125" style="2" hidden="1" customWidth="1"/>
    <col min="20" max="20" width="11.140625" style="2" hidden="1" customWidth="1"/>
    <col min="21" max="16384" width="11.5703125" style="1"/>
  </cols>
  <sheetData>
    <row r="1" spans="2:20" ht="6" customHeight="1" x14ac:dyDescent="0.2"/>
    <row r="2" spans="2:20" ht="18" customHeight="1" x14ac:dyDescent="0.2">
      <c r="B2" s="250" t="s">
        <v>31</v>
      </c>
      <c r="C2" s="250"/>
      <c r="D2" s="250"/>
      <c r="E2" s="250"/>
      <c r="F2" s="250"/>
      <c r="G2" s="250"/>
      <c r="H2" s="250"/>
      <c r="I2" s="250"/>
      <c r="J2" s="250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5"/>
    <row r="4" spans="2:20" ht="10.15" customHeight="1" x14ac:dyDescent="0.2">
      <c r="C4" s="25"/>
      <c r="D4" s="23"/>
      <c r="E4" s="251" t="s">
        <v>1</v>
      </c>
      <c r="F4" s="251"/>
      <c r="G4" s="253" t="s">
        <v>2</v>
      </c>
      <c r="H4" s="254"/>
      <c r="I4" s="254"/>
      <c r="J4" s="254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15" customHeight="1" thickBot="1" x14ac:dyDescent="0.25">
      <c r="C5" s="26"/>
      <c r="D5" s="24"/>
      <c r="E5" s="252"/>
      <c r="F5" s="252"/>
      <c r="G5" s="14" t="s">
        <v>3</v>
      </c>
      <c r="H5" s="15" t="s">
        <v>4</v>
      </c>
      <c r="I5" s="15" t="s">
        <v>5</v>
      </c>
      <c r="J5" s="16" t="s">
        <v>6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5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15" customHeight="1" thickBot="1" x14ac:dyDescent="0.3">
      <c r="C7" s="20"/>
      <c r="D7" s="266" t="s">
        <v>32</v>
      </c>
      <c r="E7" s="266"/>
      <c r="F7" s="179" t="s">
        <v>33</v>
      </c>
      <c r="G7" s="172">
        <v>2</v>
      </c>
      <c r="H7" s="173">
        <v>2</v>
      </c>
      <c r="I7" s="173">
        <v>0</v>
      </c>
      <c r="J7" s="173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3">
      <c r="D8" s="3"/>
      <c r="E8" s="3"/>
      <c r="F8" s="18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15" customHeight="1" thickBot="1" x14ac:dyDescent="0.25">
      <c r="C9" s="21"/>
      <c r="D9" s="267" t="s">
        <v>34</v>
      </c>
      <c r="E9" s="267"/>
      <c r="F9" s="181" t="s">
        <v>33</v>
      </c>
      <c r="G9" s="174">
        <v>2</v>
      </c>
      <c r="H9" s="175">
        <v>1</v>
      </c>
      <c r="I9" s="175">
        <v>0</v>
      </c>
      <c r="J9" s="175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5">
      <c r="D10" s="3"/>
      <c r="E10" s="3"/>
      <c r="F10" s="18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15" customHeight="1" thickBot="1" x14ac:dyDescent="0.3">
      <c r="C11" s="22"/>
      <c r="D11" s="268" t="s">
        <v>35</v>
      </c>
      <c r="E11" s="268"/>
      <c r="F11" s="182" t="s">
        <v>36</v>
      </c>
      <c r="G11" s="176">
        <v>1</v>
      </c>
      <c r="H11" s="177">
        <v>1</v>
      </c>
      <c r="I11" s="177">
        <v>0</v>
      </c>
      <c r="J11" s="177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25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5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2">
      <c r="B14" s="23"/>
      <c r="C14" s="23"/>
      <c r="D14" s="23"/>
      <c r="E14" s="251" t="s">
        <v>21</v>
      </c>
      <c r="F14" s="255"/>
      <c r="G14" s="60" t="s">
        <v>22</v>
      </c>
      <c r="H14" s="61" t="s">
        <v>23</v>
      </c>
      <c r="I14" s="61" t="s">
        <v>24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5">
      <c r="B15" s="24"/>
      <c r="C15" s="24"/>
      <c r="D15" s="24"/>
      <c r="E15" s="256"/>
      <c r="F15" s="257"/>
      <c r="G15" s="178">
        <f>-2*PI()</f>
        <v>-6.2831853071795862</v>
      </c>
      <c r="H15" s="62">
        <f>(I15-G15)/100</f>
        <v>0.12566370614359174</v>
      </c>
      <c r="I15" s="178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2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15" customHeight="1" x14ac:dyDescent="0.2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15" customHeight="1" x14ac:dyDescent="0.2">
      <c r="G18" s="7"/>
      <c r="H18" s="7"/>
      <c r="I18" s="7"/>
      <c r="J18" s="7"/>
      <c r="K18" s="54"/>
      <c r="L18" s="55"/>
      <c r="M18" s="55"/>
      <c r="N18" s="56" t="s">
        <v>25</v>
      </c>
      <c r="O18" s="56"/>
      <c r="P18" s="56" t="s">
        <v>32</v>
      </c>
      <c r="Q18" s="56"/>
      <c r="R18" s="56" t="s">
        <v>34</v>
      </c>
      <c r="S18" s="56"/>
      <c r="T18" s="56" t="s">
        <v>35</v>
      </c>
    </row>
    <row r="19" spans="6:20" ht="10.15" customHeight="1" x14ac:dyDescent="0.2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$G$7*COS($H$7*N19+$I$7)+$J$7</f>
        <v>2</v>
      </c>
      <c r="Q19" s="57"/>
      <c r="R19" s="57">
        <f>$G$9*SIN($H$9*N19+$I$9)+$J$9</f>
        <v>4.90059381963448E-16</v>
      </c>
      <c r="S19" s="57"/>
      <c r="T19" s="63">
        <f>$G$11*TAN($H$11*N19+$I$11)+$J$11</f>
        <v>2.45029690981724E-16</v>
      </c>
    </row>
    <row r="20" spans="6:20" ht="10.15" customHeight="1" x14ac:dyDescent="0.2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$G$7*COS($H$7*N20+$I$7)+$J$7</f>
        <v>1.9371663222572619</v>
      </c>
      <c r="Q20" s="57"/>
      <c r="R20" s="57">
        <f t="shared" ref="R20:R83" si="1">$G$9*SIN($H$9*N20+$I$9)+$J$9</f>
        <v>0.25066646712860929</v>
      </c>
      <c r="S20" s="57"/>
      <c r="T20" s="63">
        <f t="shared" ref="T20:T83" si="2">$G$11*TAN($H$11*N20+$I$11)+$J$11</f>
        <v>0.12632937844610859</v>
      </c>
    </row>
    <row r="21" spans="6:20" ht="10.15" customHeight="1" x14ac:dyDescent="0.2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-1.6180339887498996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-9.1268138879829763E-15</v>
      </c>
      <c r="S44" s="57"/>
      <c r="T44" s="63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-1.1755705045849549</v>
      </c>
      <c r="S49" s="57"/>
      <c r="T49" s="63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-1.2748479794973984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15" customHeight="1" x14ac:dyDescent="0.2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15" customHeight="1" x14ac:dyDescent="0.2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15" customHeight="1" x14ac:dyDescent="0.2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15" customHeight="1" x14ac:dyDescent="0.2">
      <c r="L70" s="48">
        <v>52</v>
      </c>
      <c r="N70" s="57">
        <f t="shared" si="3"/>
        <v>0.12566370614359729</v>
      </c>
      <c r="P70" s="57">
        <f t="shared" si="0"/>
        <v>1.9371663222572566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15" customHeight="1" x14ac:dyDescent="0.2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15" customHeight="1" x14ac:dyDescent="0.2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15" customHeight="1" x14ac:dyDescent="0.2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15" customHeight="1" x14ac:dyDescent="0.2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0.72654252800536934</v>
      </c>
    </row>
    <row r="75" spans="6:20" ht="10.15" customHeight="1" x14ac:dyDescent="0.2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15" customHeight="1" x14ac:dyDescent="0.2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15" customHeight="1" x14ac:dyDescent="0.2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15" customHeight="1" x14ac:dyDescent="0.2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15" customHeight="1" x14ac:dyDescent="0.2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15" customHeight="1" x14ac:dyDescent="0.2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15" customHeight="1" x14ac:dyDescent="0.2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15.894544843866617</v>
      </c>
    </row>
    <row r="82" spans="12:20" ht="10.15" customHeight="1" x14ac:dyDescent="0.2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-15.894544843864002</v>
      </c>
    </row>
    <row r="83" spans="12:20" ht="10.15" customHeight="1" x14ac:dyDescent="0.2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15" customHeight="1" x14ac:dyDescent="0.2">
      <c r="L84" s="48">
        <v>66</v>
      </c>
      <c r="N84" s="57">
        <f t="shared" si="3"/>
        <v>1.884955592153881</v>
      </c>
      <c r="P84" s="57">
        <f t="shared" ref="P84:P119" si="4">$G$7*COS($H$7*N84+$I$7)+$J$7</f>
        <v>-1.6180339887498829</v>
      </c>
      <c r="Q84" s="57"/>
      <c r="R84" s="57">
        <f t="shared" ref="R84:R119" si="5">$G$9*SIN($H$9*N84+$I$9)+$J$9</f>
        <v>1.902113032590304</v>
      </c>
      <c r="S84" s="57"/>
      <c r="T84" s="63">
        <f t="shared" ref="T84:T119" si="6">$G$11*TAN($H$11*N84+$I$11)+$J$11</f>
        <v>-3.0776835371752007</v>
      </c>
    </row>
    <row r="85" spans="12:20" ht="10.15" customHeight="1" x14ac:dyDescent="0.2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15" customHeight="1" x14ac:dyDescent="0.2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-1.5757478599686332</v>
      </c>
    </row>
    <row r="87" spans="12:20" ht="10.15" customHeight="1" x14ac:dyDescent="0.2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-1.2087923504095961</v>
      </c>
    </row>
    <row r="88" spans="12:20" ht="10.15" customHeight="1" x14ac:dyDescent="0.2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1.3690942118573692</v>
      </c>
      <c r="S88" s="57"/>
      <c r="T88" s="63">
        <f t="shared" si="6"/>
        <v>-0.93906250581748196</v>
      </c>
    </row>
    <row r="89" spans="12:20" ht="10.15" customHeight="1" x14ac:dyDescent="0.2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15" customHeight="1" x14ac:dyDescent="0.2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-0.54975465219276243</v>
      </c>
    </row>
    <row r="91" spans="12:20" ht="10.15" customHeight="1" x14ac:dyDescent="0.2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15" customHeight="1" x14ac:dyDescent="0.2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-0.2567563603677202</v>
      </c>
    </row>
    <row r="93" spans="12:20" ht="10.15" customHeight="1" x14ac:dyDescent="0.2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15" customHeight="1" x14ac:dyDescent="0.2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-1.3077646604520154E-14</v>
      </c>
      <c r="S94" s="57"/>
      <c r="T94" s="63">
        <f t="shared" si="6"/>
        <v>6.5388233022600772E-15</v>
      </c>
    </row>
    <row r="95" spans="12:20" ht="10.15" customHeight="1" x14ac:dyDescent="0.2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15" customHeight="1" x14ac:dyDescent="0.2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15" customHeight="1" x14ac:dyDescent="0.2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15" customHeight="1" x14ac:dyDescent="0.2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15" customHeight="1" x14ac:dyDescent="0.2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15" customHeight="1" x14ac:dyDescent="0.2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15" customHeight="1" x14ac:dyDescent="0.2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15" customHeight="1" x14ac:dyDescent="0.2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1.5757478599686772</v>
      </c>
    </row>
    <row r="103" spans="12:20" ht="10.15" customHeight="1" x14ac:dyDescent="0.2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15" customHeight="1" x14ac:dyDescent="0.2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3.0776835371753353</v>
      </c>
    </row>
    <row r="105" spans="12:20" ht="10.15" customHeight="1" x14ac:dyDescent="0.2">
      <c r="L105" s="48">
        <v>87</v>
      </c>
      <c r="N105" s="57">
        <f t="shared" si="7"/>
        <v>4.5238934211693103</v>
      </c>
      <c r="P105" s="57">
        <f t="shared" si="4"/>
        <v>-1.8595529717765147</v>
      </c>
      <c r="Q105" s="57"/>
      <c r="R105" s="57">
        <f t="shared" si="5"/>
        <v>-1.9645745014573803</v>
      </c>
      <c r="S105" s="57"/>
      <c r="T105" s="63">
        <f t="shared" si="6"/>
        <v>5.2421835811134043</v>
      </c>
    </row>
    <row r="106" spans="12:20" ht="10.15" customHeight="1" x14ac:dyDescent="0.2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15" customHeight="1" x14ac:dyDescent="0.2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-15.894544843863189</v>
      </c>
    </row>
    <row r="108" spans="12:20" ht="10.15" customHeight="1" x14ac:dyDescent="0.2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15" customHeight="1" x14ac:dyDescent="0.2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-3.0776835371751625</v>
      </c>
    </row>
    <row r="110" spans="12:20" ht="10.15" customHeight="1" x14ac:dyDescent="0.2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15" customHeight="1" x14ac:dyDescent="0.2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15" customHeight="1" x14ac:dyDescent="0.2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15" customHeight="1" x14ac:dyDescent="0.2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-0.93906250581747475</v>
      </c>
    </row>
    <row r="114" spans="12:20" ht="10.15" customHeight="1" x14ac:dyDescent="0.2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15" customHeight="1" x14ac:dyDescent="0.2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15" customHeight="1" x14ac:dyDescent="0.2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15" customHeight="1" x14ac:dyDescent="0.2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15" customHeight="1" x14ac:dyDescent="0.2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-0.25066646712858814</v>
      </c>
      <c r="S118" s="57"/>
      <c r="T118" s="63">
        <f t="shared" si="6"/>
        <v>-0.12632937844609776</v>
      </c>
    </row>
    <row r="119" spans="12:20" ht="10.15" customHeight="1" x14ac:dyDescent="0.2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2.0826222690839558E-14</v>
      </c>
      <c r="S119" s="57"/>
      <c r="T119" s="63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9" customWidth="1"/>
    <col min="2" max="2" width="2.7109375" style="9" customWidth="1"/>
    <col min="3" max="3" width="33.28515625" style="9" customWidth="1"/>
    <col min="4" max="4" width="100" style="9" customWidth="1"/>
    <col min="5" max="5" width="1.7109375" style="9" customWidth="1"/>
    <col min="6" max="16384" width="9.140625" style="9"/>
  </cols>
  <sheetData>
    <row r="1" spans="2:4" ht="6" customHeight="1" x14ac:dyDescent="0.25"/>
    <row r="2" spans="2:4" ht="12.75" x14ac:dyDescent="0.25">
      <c r="B2" s="269" t="s">
        <v>37</v>
      </c>
      <c r="C2" s="269"/>
      <c r="D2" s="269"/>
    </row>
    <row r="3" spans="2:4" ht="3" customHeight="1" x14ac:dyDescent="0.25"/>
    <row r="4" spans="2:4" ht="10.15" customHeight="1" x14ac:dyDescent="0.25">
      <c r="C4" s="270" t="s">
        <v>38</v>
      </c>
      <c r="D4" s="64" t="s">
        <v>39</v>
      </c>
    </row>
    <row r="5" spans="2:4" ht="10.15" customHeight="1" x14ac:dyDescent="0.25">
      <c r="C5" s="270"/>
      <c r="D5" s="65" t="s">
        <v>40</v>
      </c>
    </row>
    <row r="6" spans="2:4" ht="10.15" customHeight="1" x14ac:dyDescent="0.25">
      <c r="C6" s="270"/>
      <c r="D6" s="66" t="s">
        <v>41</v>
      </c>
    </row>
    <row r="7" spans="2:4" ht="10.15" customHeight="1" x14ac:dyDescent="0.25">
      <c r="C7" s="270"/>
      <c r="D7" s="65" t="s">
        <v>42</v>
      </c>
    </row>
    <row r="8" spans="2:4" ht="10.15" customHeight="1" x14ac:dyDescent="0.25">
      <c r="C8" s="270"/>
      <c r="D8" s="66" t="s">
        <v>43</v>
      </c>
    </row>
    <row r="9" spans="2:4" ht="10.15" customHeight="1" x14ac:dyDescent="0.25">
      <c r="C9" s="270"/>
      <c r="D9" s="67" t="s">
        <v>44</v>
      </c>
    </row>
    <row r="10" spans="2:4" ht="3" customHeight="1" x14ac:dyDescent="0.25">
      <c r="C10" s="3"/>
    </row>
    <row r="11" spans="2:4" ht="10.15" customHeight="1" x14ac:dyDescent="0.25">
      <c r="C11" s="270" t="s">
        <v>45</v>
      </c>
      <c r="D11" s="68" t="s">
        <v>46</v>
      </c>
    </row>
    <row r="12" spans="2:4" ht="10.15" customHeight="1" x14ac:dyDescent="0.25">
      <c r="C12" s="270"/>
      <c r="D12" s="65" t="s">
        <v>47</v>
      </c>
    </row>
    <row r="13" spans="2:4" ht="12" customHeight="1" x14ac:dyDescent="0.25">
      <c r="C13" s="270"/>
      <c r="D13" s="71" t="s">
        <v>48</v>
      </c>
    </row>
    <row r="14" spans="2:4" ht="3" customHeight="1" x14ac:dyDescent="0.25"/>
    <row r="15" spans="2:4" x14ac:dyDescent="0.25">
      <c r="C15" s="270" t="s">
        <v>49</v>
      </c>
      <c r="D15" s="64" t="s">
        <v>50</v>
      </c>
    </row>
    <row r="16" spans="2:4" x14ac:dyDescent="0.25">
      <c r="C16" s="270"/>
      <c r="D16" s="65" t="s">
        <v>51</v>
      </c>
    </row>
    <row r="17" spans="3:4" x14ac:dyDescent="0.25">
      <c r="C17" s="270"/>
      <c r="D17" s="70" t="s">
        <v>52</v>
      </c>
    </row>
    <row r="18" spans="3:4" x14ac:dyDescent="0.25">
      <c r="C18" s="270"/>
      <c r="D18" s="69" t="s">
        <v>53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95C-317D-4655-9DE4-08B779D027E4}">
  <dimension ref="C1:AB125"/>
  <sheetViews>
    <sheetView tabSelected="1" topLeftCell="A7" workbookViewId="0">
      <selection activeCell="M19" sqref="M19"/>
    </sheetView>
  </sheetViews>
  <sheetFormatPr baseColWidth="10" defaultColWidth="11.42578125" defaultRowHeight="15" x14ac:dyDescent="0.25"/>
  <cols>
    <col min="1" max="1" width="1.140625" customWidth="1"/>
    <col min="2" max="2" width="1.85546875" customWidth="1"/>
    <col min="3" max="3" width="1.140625" customWidth="1"/>
    <col min="4" max="4" width="0.7109375" customWidth="1"/>
    <col min="5" max="5" width="22.85546875" customWidth="1"/>
    <col min="6" max="6" width="27" customWidth="1"/>
    <col min="15" max="15" width="2.7109375" customWidth="1"/>
    <col min="17" max="17" width="2.7109375" customWidth="1"/>
    <col min="19" max="19" width="2.7109375" customWidth="1"/>
    <col min="20" max="20" width="11.42578125" customWidth="1"/>
    <col min="21" max="21" width="2.7109375" customWidth="1"/>
    <col min="22" max="22" width="11.42578125" customWidth="1"/>
    <col min="23" max="23" width="2.7109375" customWidth="1"/>
    <col min="24" max="24" width="11.42578125" customWidth="1"/>
    <col min="25" max="25" width="2.7109375" customWidth="1"/>
    <col min="27" max="27" width="2.7109375" customWidth="1"/>
  </cols>
  <sheetData>
    <row r="1" spans="3:28" ht="18.75" customHeight="1" x14ac:dyDescent="0.25"/>
    <row r="2" spans="3:28" ht="18.75" customHeight="1" x14ac:dyDescent="0.25">
      <c r="C2" s="271" t="s">
        <v>0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3"/>
    </row>
    <row r="4" spans="3:28" x14ac:dyDescent="0.25">
      <c r="C4" s="279" t="s">
        <v>54</v>
      </c>
      <c r="D4" s="279"/>
      <c r="E4" s="279"/>
      <c r="F4" s="279"/>
      <c r="G4" s="278" t="s">
        <v>55</v>
      </c>
      <c r="H4" s="278"/>
      <c r="I4" s="278"/>
      <c r="J4" s="278"/>
      <c r="K4" s="278"/>
      <c r="L4" s="278"/>
    </row>
    <row r="5" spans="3:28" x14ac:dyDescent="0.25">
      <c r="C5" s="279"/>
      <c r="D5" s="279"/>
      <c r="E5" s="279"/>
      <c r="F5" s="279"/>
      <c r="G5" s="194" t="s">
        <v>3</v>
      </c>
      <c r="H5" s="195" t="s">
        <v>4</v>
      </c>
      <c r="I5" s="195" t="s">
        <v>5</v>
      </c>
      <c r="J5" s="195" t="s">
        <v>6</v>
      </c>
      <c r="K5" s="195" t="s">
        <v>7</v>
      </c>
      <c r="L5" s="196" t="s">
        <v>8</v>
      </c>
    </row>
    <row r="6" spans="3:28" ht="3.95" customHeight="1" x14ac:dyDescent="0.25">
      <c r="C6" s="280"/>
      <c r="D6" s="280"/>
      <c r="E6" s="280"/>
      <c r="F6" s="184"/>
      <c r="G6" s="184"/>
      <c r="H6" s="184"/>
      <c r="I6" s="184"/>
      <c r="J6" s="184"/>
      <c r="K6" s="184"/>
      <c r="L6" s="184"/>
    </row>
    <row r="7" spans="3:28" x14ac:dyDescent="0.25">
      <c r="C7" s="282" t="s">
        <v>9</v>
      </c>
      <c r="D7" s="282"/>
      <c r="E7" s="282"/>
      <c r="F7" s="185" t="s">
        <v>56</v>
      </c>
      <c r="G7" s="197">
        <v>-1</v>
      </c>
      <c r="H7" s="197">
        <v>5</v>
      </c>
      <c r="I7" s="197">
        <v>-25</v>
      </c>
      <c r="J7" s="197">
        <v>50</v>
      </c>
      <c r="K7" s="197"/>
      <c r="L7" s="198"/>
    </row>
    <row r="8" spans="3:28" ht="3.95" customHeight="1" x14ac:dyDescent="0.25">
      <c r="C8" s="184"/>
      <c r="D8" s="184"/>
      <c r="E8" s="184"/>
      <c r="F8" s="184"/>
      <c r="G8" s="186"/>
      <c r="H8" s="186"/>
      <c r="I8" s="186"/>
      <c r="J8" s="186"/>
      <c r="K8" s="186"/>
      <c r="L8" s="184"/>
    </row>
    <row r="9" spans="3:28" x14ac:dyDescent="0.25">
      <c r="C9" s="281" t="s">
        <v>11</v>
      </c>
      <c r="D9" s="281"/>
      <c r="E9" s="281"/>
      <c r="F9" s="187" t="s">
        <v>57</v>
      </c>
      <c r="G9" s="199">
        <v>-4</v>
      </c>
      <c r="H9" s="199">
        <v>10</v>
      </c>
      <c r="I9" s="199"/>
      <c r="J9" s="199"/>
      <c r="K9" s="199"/>
      <c r="L9" s="200"/>
    </row>
    <row r="10" spans="3:28" ht="3.95" customHeight="1" x14ac:dyDescent="0.25">
      <c r="C10" s="188"/>
      <c r="D10" s="188"/>
      <c r="E10" s="188"/>
      <c r="F10" s="188"/>
      <c r="G10" s="186"/>
      <c r="H10" s="186"/>
      <c r="I10" s="186"/>
      <c r="J10" s="186"/>
      <c r="K10" s="186"/>
      <c r="L10" s="184"/>
    </row>
    <row r="11" spans="3:28" x14ac:dyDescent="0.25">
      <c r="C11" s="277" t="s">
        <v>13</v>
      </c>
      <c r="D11" s="277"/>
      <c r="E11" s="277"/>
      <c r="F11" s="189" t="s">
        <v>59</v>
      </c>
      <c r="G11" s="201">
        <v>0.5</v>
      </c>
      <c r="H11" s="201">
        <v>3</v>
      </c>
      <c r="I11" s="201">
        <v>-25</v>
      </c>
      <c r="J11" s="201"/>
      <c r="K11" s="201"/>
      <c r="L11" s="202"/>
    </row>
    <row r="12" spans="3:28" ht="3.95" customHeight="1" x14ac:dyDescent="0.25">
      <c r="C12" s="188"/>
      <c r="D12" s="188"/>
      <c r="E12" s="188"/>
      <c r="F12" s="188"/>
      <c r="G12" s="186"/>
      <c r="H12" s="186"/>
      <c r="I12" s="186"/>
      <c r="J12" s="186"/>
      <c r="K12" s="186"/>
      <c r="L12" s="184"/>
    </row>
    <row r="13" spans="3:28" x14ac:dyDescent="0.25">
      <c r="C13" s="276" t="s">
        <v>15</v>
      </c>
      <c r="D13" s="276"/>
      <c r="E13" s="276"/>
      <c r="F13" s="190" t="s">
        <v>67</v>
      </c>
      <c r="G13" s="203">
        <v>7.4999999999999997E-2</v>
      </c>
      <c r="H13" s="203">
        <v>0.25</v>
      </c>
      <c r="I13" s="203">
        <v>-3</v>
      </c>
      <c r="J13" s="203">
        <v>0</v>
      </c>
      <c r="K13" s="203"/>
      <c r="L13" s="204"/>
    </row>
    <row r="14" spans="3:28" ht="3.95" customHeight="1" x14ac:dyDescent="0.25">
      <c r="C14" s="188"/>
      <c r="D14" s="188"/>
      <c r="E14" s="188"/>
      <c r="F14" s="188"/>
      <c r="G14" s="191"/>
      <c r="H14" s="191"/>
      <c r="I14" s="191"/>
      <c r="J14" s="191"/>
      <c r="K14" s="186"/>
      <c r="L14" s="184"/>
    </row>
    <row r="15" spans="3:28" x14ac:dyDescent="0.25">
      <c r="C15" s="275" t="s">
        <v>17</v>
      </c>
      <c r="D15" s="275"/>
      <c r="E15" s="275"/>
      <c r="F15" s="192" t="s">
        <v>60</v>
      </c>
      <c r="G15" s="205">
        <v>1</v>
      </c>
      <c r="H15" s="205">
        <v>2</v>
      </c>
      <c r="I15" s="205">
        <v>0.5</v>
      </c>
      <c r="J15" s="205">
        <v>0</v>
      </c>
      <c r="K15" s="205">
        <v>-20</v>
      </c>
      <c r="L15" s="206"/>
    </row>
    <row r="16" spans="3:28" ht="3.95" customHeight="1" x14ac:dyDescent="0.25">
      <c r="C16" s="188"/>
      <c r="D16" s="188"/>
      <c r="E16" s="188"/>
      <c r="F16" s="188"/>
      <c r="G16" s="186"/>
      <c r="H16" s="186"/>
      <c r="I16" s="186"/>
      <c r="J16" s="186"/>
      <c r="K16" s="186"/>
      <c r="L16" s="184"/>
    </row>
    <row r="17" spans="3:28" x14ac:dyDescent="0.25">
      <c r="C17" s="274" t="s">
        <v>19</v>
      </c>
      <c r="D17" s="274"/>
      <c r="E17" s="274"/>
      <c r="F17" s="193" t="s">
        <v>58</v>
      </c>
      <c r="G17" s="207">
        <v>-10</v>
      </c>
      <c r="H17" s="207">
        <v>1</v>
      </c>
      <c r="I17" s="207">
        <v>11</v>
      </c>
      <c r="J17" s="207">
        <v>50</v>
      </c>
      <c r="K17" s="207"/>
      <c r="L17" s="208"/>
    </row>
    <row r="18" spans="3:28" ht="3.95" customHeight="1" x14ac:dyDescent="0.25"/>
    <row r="20" spans="3:28" ht="10.15" customHeight="1" x14ac:dyDescent="0.25">
      <c r="C20" s="285" t="s">
        <v>21</v>
      </c>
      <c r="D20" s="285"/>
      <c r="E20" s="285"/>
      <c r="F20" s="285"/>
      <c r="G20" s="283" t="s">
        <v>61</v>
      </c>
      <c r="H20" s="283"/>
      <c r="I20" s="283" t="s">
        <v>62</v>
      </c>
      <c r="J20" s="283"/>
      <c r="K20" s="283" t="s">
        <v>63</v>
      </c>
      <c r="L20" s="283"/>
    </row>
    <row r="21" spans="3:28" ht="10.15" customHeight="1" x14ac:dyDescent="0.25">
      <c r="C21" s="285"/>
      <c r="D21" s="285"/>
      <c r="E21" s="285"/>
      <c r="F21" s="285"/>
      <c r="G21" s="284">
        <v>-10</v>
      </c>
      <c r="H21" s="284"/>
      <c r="I21" s="284">
        <v>0.2</v>
      </c>
      <c r="J21" s="284"/>
      <c r="K21" s="284">
        <v>10</v>
      </c>
      <c r="L21" s="284"/>
    </row>
    <row r="24" spans="3:28" ht="25.9" customHeight="1" x14ac:dyDescent="0.25">
      <c r="P24" s="183" t="s">
        <v>25</v>
      </c>
      <c r="Q24" s="184"/>
      <c r="R24" s="209" t="s">
        <v>9</v>
      </c>
      <c r="S24" s="184"/>
      <c r="T24" s="210" t="s">
        <v>11</v>
      </c>
      <c r="U24" s="188"/>
      <c r="V24" s="215" t="s">
        <v>64</v>
      </c>
      <c r="W24" s="211"/>
      <c r="X24" s="212" t="s">
        <v>65</v>
      </c>
      <c r="Y24" s="211"/>
      <c r="Z24" s="213" t="s">
        <v>29</v>
      </c>
      <c r="AA24" s="211"/>
      <c r="AB24" s="214" t="s">
        <v>66</v>
      </c>
    </row>
    <row r="25" spans="3:28" x14ac:dyDescent="0.25">
      <c r="N25">
        <v>1</v>
      </c>
      <c r="P25" s="217">
        <f>$G$21 + ($I$21*N24)</f>
        <v>-10</v>
      </c>
      <c r="Q25" s="218"/>
      <c r="R25" s="219">
        <f>$G$7*ABS($H$7*P25+$I$7)+$J$7</f>
        <v>-25</v>
      </c>
      <c r="S25" s="218"/>
      <c r="T25" s="220">
        <f>$G$9*P25+$H$9</f>
        <v>50</v>
      </c>
      <c r="U25" s="218"/>
      <c r="V25" s="221">
        <f>$G$11*P25^2+$H$11*P25+$I$11</f>
        <v>-5</v>
      </c>
      <c r="W25" s="218"/>
      <c r="X25" s="222">
        <f>$G$13*P25^3+$H$13*P25^2+$I$13*P25+$J$13</f>
        <v>-20</v>
      </c>
      <c r="Y25" s="218"/>
      <c r="Z25" s="223">
        <f>$G$15*$H$15^($I$15*P25+$J$15)+$K$15</f>
        <v>-19.96875</v>
      </c>
      <c r="AA25" s="218"/>
      <c r="AB25" s="224">
        <f>$G$17*LN($H$17*P25+$I$17)+$J$17</f>
        <v>50</v>
      </c>
    </row>
    <row r="26" spans="3:28" x14ac:dyDescent="0.25">
      <c r="N26">
        <v>2</v>
      </c>
      <c r="P26" s="217">
        <f t="shared" ref="P26:P89" si="0">$G$21 + ($I$21*N25)</f>
        <v>-9.8000000000000007</v>
      </c>
      <c r="Q26" s="218"/>
      <c r="R26" s="219">
        <f>$G$7*ABS($H$7*P26+$I$7)+$J$7</f>
        <v>-24</v>
      </c>
      <c r="S26" s="218"/>
      <c r="T26" s="220">
        <f t="shared" ref="T26:T89" si="1">$G$9*P26+$H$9</f>
        <v>49.2</v>
      </c>
      <c r="U26" s="218"/>
      <c r="V26" s="221">
        <f t="shared" ref="V26:V89" si="2">$G$11*P26^2+$H$11*P26+$I$11</f>
        <v>-6.3799999999999919</v>
      </c>
      <c r="W26" s="218"/>
      <c r="X26" s="222">
        <f t="shared" ref="X26:X89" si="3">$G$13*P26^3+$H$13*P26^2+$I$13*P26+$J$13</f>
        <v>-17.179400000000005</v>
      </c>
      <c r="Y26" s="218"/>
      <c r="Z26" s="223">
        <f t="shared" ref="Z26:Z89" si="4">$G$15*$H$15^($I$15*P26+$J$15)+$K$15</f>
        <v>-19.966507079295742</v>
      </c>
      <c r="AA26" s="218"/>
      <c r="AB26" s="224">
        <f t="shared" ref="AB26:AB39" si="5">$G$17*LN($H$17*P26+$I$17)+$J$17</f>
        <v>48.176784432060458</v>
      </c>
    </row>
    <row r="27" spans="3:28" x14ac:dyDescent="0.25">
      <c r="N27">
        <v>3</v>
      </c>
      <c r="P27" s="217">
        <f t="shared" si="0"/>
        <v>-9.6</v>
      </c>
      <c r="Q27" s="218"/>
      <c r="R27" s="219">
        <f t="shared" ref="R27:R90" si="6">$G$7*ABS($H$7*P27+$I$7)+$J$7</f>
        <v>-23</v>
      </c>
      <c r="S27" s="218"/>
      <c r="T27" s="220">
        <f t="shared" si="1"/>
        <v>48.4</v>
      </c>
      <c r="U27" s="218"/>
      <c r="V27" s="221">
        <f t="shared" si="2"/>
        <v>-7.7199999999999989</v>
      </c>
      <c r="W27" s="218"/>
      <c r="X27" s="222">
        <f t="shared" si="3"/>
        <v>-14.5152</v>
      </c>
      <c r="Y27" s="218"/>
      <c r="Z27" s="223">
        <f t="shared" si="4"/>
        <v>-19.964103176406343</v>
      </c>
      <c r="AA27" s="218"/>
      <c r="AB27" s="224">
        <f t="shared" si="5"/>
        <v>46.635277633787865</v>
      </c>
    </row>
    <row r="28" spans="3:28" x14ac:dyDescent="0.25">
      <c r="N28">
        <v>4</v>
      </c>
      <c r="P28" s="217">
        <f t="shared" si="0"/>
        <v>-9.4</v>
      </c>
      <c r="Q28" s="218"/>
      <c r="R28" s="219">
        <f t="shared" si="6"/>
        <v>-22</v>
      </c>
      <c r="S28" s="218"/>
      <c r="T28" s="220">
        <f t="shared" si="1"/>
        <v>47.6</v>
      </c>
      <c r="U28" s="218"/>
      <c r="V28" s="221">
        <f t="shared" si="2"/>
        <v>-9.019999999999996</v>
      </c>
      <c r="W28" s="218"/>
      <c r="X28" s="222">
        <f t="shared" si="3"/>
        <v>-12.003800000000005</v>
      </c>
      <c r="Y28" s="218"/>
      <c r="Z28" s="223">
        <f t="shared" si="4"/>
        <v>-19.96152673708297</v>
      </c>
      <c r="AA28" s="218"/>
      <c r="AB28" s="224">
        <f t="shared" si="5"/>
        <v>45.299963707542645</v>
      </c>
    </row>
    <row r="29" spans="3:28" x14ac:dyDescent="0.25">
      <c r="N29">
        <v>5</v>
      </c>
      <c r="P29" s="217">
        <f t="shared" si="0"/>
        <v>-9.1999999999999993</v>
      </c>
      <c r="Q29" s="218"/>
      <c r="R29" s="219">
        <f t="shared" si="6"/>
        <v>-21</v>
      </c>
      <c r="S29" s="218"/>
      <c r="T29" s="220">
        <f t="shared" si="1"/>
        <v>46.8</v>
      </c>
      <c r="U29" s="218"/>
      <c r="V29" s="221">
        <f t="shared" si="2"/>
        <v>-10.280000000000005</v>
      </c>
      <c r="W29" s="218"/>
      <c r="X29" s="222">
        <f t="shared" si="3"/>
        <v>-9.6415999999999862</v>
      </c>
      <c r="Y29" s="218"/>
      <c r="Z29" s="223">
        <f t="shared" si="4"/>
        <v>-19.958765377788346</v>
      </c>
      <c r="AA29" s="218"/>
      <c r="AB29" s="224">
        <f t="shared" si="5"/>
        <v>44.122133350978807</v>
      </c>
    </row>
    <row r="30" spans="3:28" x14ac:dyDescent="0.25">
      <c r="N30">
        <v>6</v>
      </c>
      <c r="P30" s="217">
        <f t="shared" si="0"/>
        <v>-9</v>
      </c>
      <c r="Q30" s="218"/>
      <c r="R30" s="219">
        <f t="shared" si="6"/>
        <v>-20</v>
      </c>
      <c r="S30" s="218"/>
      <c r="T30" s="220">
        <f t="shared" si="1"/>
        <v>46</v>
      </c>
      <c r="U30" s="218"/>
      <c r="V30" s="221">
        <f t="shared" si="2"/>
        <v>-11.5</v>
      </c>
      <c r="W30" s="218"/>
      <c r="X30" s="222">
        <f t="shared" si="3"/>
        <v>-7.4249999999999972</v>
      </c>
      <c r="Y30" s="218"/>
      <c r="Z30" s="223">
        <f t="shared" si="4"/>
        <v>-19.95580582617584</v>
      </c>
      <c r="AA30" s="218"/>
      <c r="AB30" s="224">
        <f t="shared" si="5"/>
        <v>43.06852819440055</v>
      </c>
    </row>
    <row r="31" spans="3:28" x14ac:dyDescent="0.25">
      <c r="N31">
        <v>7</v>
      </c>
      <c r="P31" s="217">
        <f t="shared" si="0"/>
        <v>-8.8000000000000007</v>
      </c>
      <c r="Q31" s="218"/>
      <c r="R31" s="219">
        <f t="shared" si="6"/>
        <v>-19</v>
      </c>
      <c r="S31" s="218"/>
      <c r="T31" s="220">
        <f t="shared" si="1"/>
        <v>45.2</v>
      </c>
      <c r="U31" s="218"/>
      <c r="V31" s="221">
        <f t="shared" si="2"/>
        <v>-12.679999999999996</v>
      </c>
      <c r="W31" s="218"/>
      <c r="X31" s="222">
        <f t="shared" si="3"/>
        <v>-5.3504000000000076</v>
      </c>
      <c r="Y31" s="218"/>
      <c r="Z31" s="223">
        <f t="shared" si="4"/>
        <v>-19.952633857296551</v>
      </c>
      <c r="AA31" s="218"/>
      <c r="AB31" s="224">
        <f t="shared" si="5"/>
        <v>42.1154263963573</v>
      </c>
    </row>
    <row r="32" spans="3:28" x14ac:dyDescent="0.25">
      <c r="N32">
        <v>8</v>
      </c>
      <c r="P32" s="217">
        <f t="shared" si="0"/>
        <v>-8.6</v>
      </c>
      <c r="Q32" s="218"/>
      <c r="R32" s="219">
        <f t="shared" si="6"/>
        <v>-18</v>
      </c>
      <c r="S32" s="218"/>
      <c r="T32" s="220">
        <f t="shared" si="1"/>
        <v>44.4</v>
      </c>
      <c r="U32" s="218"/>
      <c r="V32" s="221">
        <f t="shared" si="2"/>
        <v>-13.82</v>
      </c>
      <c r="W32" s="218"/>
      <c r="X32" s="222">
        <f t="shared" si="3"/>
        <v>-3.4141999999999975</v>
      </c>
      <c r="Y32" s="218"/>
      <c r="Z32" s="223">
        <f t="shared" si="4"/>
        <v>-19.949234225227734</v>
      </c>
      <c r="AA32" s="218"/>
      <c r="AB32" s="224">
        <f t="shared" si="5"/>
        <v>41.245312626461001</v>
      </c>
    </row>
    <row r="33" spans="14:28" x14ac:dyDescent="0.25">
      <c r="N33">
        <v>9</v>
      </c>
      <c r="P33" s="217">
        <f t="shared" si="0"/>
        <v>-8.4</v>
      </c>
      <c r="Q33" s="218"/>
      <c r="R33" s="219">
        <f t="shared" si="6"/>
        <v>-17</v>
      </c>
      <c r="S33" s="218"/>
      <c r="T33" s="220">
        <f t="shared" si="1"/>
        <v>43.6</v>
      </c>
      <c r="U33" s="218"/>
      <c r="V33" s="221">
        <f t="shared" si="2"/>
        <v>-14.920000000000002</v>
      </c>
      <c r="W33" s="218"/>
      <c r="X33" s="222">
        <f t="shared" si="3"/>
        <v>-1.6128</v>
      </c>
      <c r="Y33" s="218"/>
      <c r="Z33" s="223">
        <f t="shared" si="4"/>
        <v>-19.945590589793991</v>
      </c>
      <c r="AA33" s="218"/>
      <c r="AB33" s="224">
        <f t="shared" si="5"/>
        <v>40.44488554972564</v>
      </c>
    </row>
    <row r="34" spans="14:28" x14ac:dyDescent="0.25">
      <c r="N34">
        <v>10</v>
      </c>
      <c r="P34" s="217">
        <f t="shared" si="0"/>
        <v>-8.1999999999999993</v>
      </c>
      <c r="Q34" s="218"/>
      <c r="R34" s="219">
        <f t="shared" si="6"/>
        <v>-16</v>
      </c>
      <c r="S34" s="218"/>
      <c r="T34" s="220">
        <f t="shared" si="1"/>
        <v>42.8</v>
      </c>
      <c r="U34" s="218"/>
      <c r="V34" s="221">
        <f t="shared" si="2"/>
        <v>-15.98</v>
      </c>
      <c r="W34" s="218"/>
      <c r="X34" s="222">
        <f t="shared" si="3"/>
        <v>5.7400000000001228E-2</v>
      </c>
      <c r="Y34" s="218"/>
      <c r="Z34" s="223">
        <f t="shared" si="4"/>
        <v>-19.941685438028948</v>
      </c>
      <c r="AA34" s="218"/>
      <c r="AB34" s="224">
        <f t="shared" si="5"/>
        <v>39.703805828188415</v>
      </c>
    </row>
    <row r="35" spans="14:28" x14ac:dyDescent="0.25">
      <c r="N35">
        <v>11</v>
      </c>
      <c r="P35" s="217">
        <f t="shared" si="0"/>
        <v>-8</v>
      </c>
      <c r="Q35" s="218"/>
      <c r="R35" s="219">
        <f t="shared" si="6"/>
        <v>-15</v>
      </c>
      <c r="S35" s="218"/>
      <c r="T35" s="220">
        <f t="shared" si="1"/>
        <v>42</v>
      </c>
      <c r="U35" s="218"/>
      <c r="V35" s="221">
        <f t="shared" si="2"/>
        <v>-17</v>
      </c>
      <c r="W35" s="218"/>
      <c r="X35" s="222">
        <f t="shared" si="3"/>
        <v>1.6000000000000014</v>
      </c>
      <c r="Y35" s="218"/>
      <c r="Z35" s="223">
        <f t="shared" si="4"/>
        <v>-19.9375</v>
      </c>
      <c r="AA35" s="218"/>
      <c r="AB35" s="224">
        <f t="shared" si="5"/>
        <v>39.013877113318898</v>
      </c>
    </row>
    <row r="36" spans="14:28" x14ac:dyDescent="0.25">
      <c r="N36">
        <v>12</v>
      </c>
      <c r="P36" s="217">
        <f t="shared" si="0"/>
        <v>-7.8</v>
      </c>
      <c r="Q36" s="218"/>
      <c r="R36" s="219">
        <f t="shared" si="6"/>
        <v>-14</v>
      </c>
      <c r="S36" s="218"/>
      <c r="T36" s="220">
        <f t="shared" si="1"/>
        <v>41.2</v>
      </c>
      <c r="U36" s="218"/>
      <c r="V36" s="221">
        <f t="shared" si="2"/>
        <v>-17.98</v>
      </c>
      <c r="W36" s="218"/>
      <c r="X36" s="222">
        <f t="shared" si="3"/>
        <v>3.0186000000000064</v>
      </c>
      <c r="Y36" s="218"/>
      <c r="Z36" s="223">
        <f t="shared" si="4"/>
        <v>-19.933014158591483</v>
      </c>
      <c r="AA36" s="218"/>
      <c r="AB36" s="224">
        <f t="shared" si="5"/>
        <v>38.368491901943187</v>
      </c>
    </row>
    <row r="37" spans="14:28" x14ac:dyDescent="0.25">
      <c r="N37">
        <v>13</v>
      </c>
      <c r="P37" s="217">
        <f t="shared" si="0"/>
        <v>-7.6</v>
      </c>
      <c r="Q37" s="218"/>
      <c r="R37" s="219">
        <f t="shared" si="6"/>
        <v>-13</v>
      </c>
      <c r="S37" s="218"/>
      <c r="T37" s="220">
        <f t="shared" si="1"/>
        <v>40.4</v>
      </c>
      <c r="U37" s="218"/>
      <c r="V37" s="221">
        <f t="shared" si="2"/>
        <v>-18.919999999999998</v>
      </c>
      <c r="W37" s="218"/>
      <c r="X37" s="222">
        <f t="shared" si="3"/>
        <v>4.3168000000000006</v>
      </c>
      <c r="Y37" s="218"/>
      <c r="Z37" s="223">
        <f t="shared" si="4"/>
        <v>-19.928206352812687</v>
      </c>
      <c r="AA37" s="218"/>
      <c r="AB37" s="224">
        <f t="shared" si="5"/>
        <v>37.762245683778843</v>
      </c>
    </row>
    <row r="38" spans="14:28" x14ac:dyDescent="0.25">
      <c r="N38">
        <v>14</v>
      </c>
      <c r="P38" s="217">
        <f t="shared" si="0"/>
        <v>-7.4</v>
      </c>
      <c r="Q38" s="218"/>
      <c r="R38" s="219">
        <f t="shared" si="6"/>
        <v>-12</v>
      </c>
      <c r="S38" s="218"/>
      <c r="T38" s="220">
        <f t="shared" si="1"/>
        <v>39.6</v>
      </c>
      <c r="U38" s="218"/>
      <c r="V38" s="221">
        <f t="shared" si="2"/>
        <v>-19.82</v>
      </c>
      <c r="W38" s="218"/>
      <c r="X38" s="222">
        <f t="shared" si="3"/>
        <v>5.4982000000000006</v>
      </c>
      <c r="Y38" s="218"/>
      <c r="Z38" s="223">
        <f t="shared" si="4"/>
        <v>-19.923053474165943</v>
      </c>
      <c r="AA38" s="218"/>
      <c r="AB38" s="224">
        <f t="shared" si="5"/>
        <v>37.190661545379356</v>
      </c>
    </row>
    <row r="39" spans="14:28" x14ac:dyDescent="0.25">
      <c r="N39">
        <v>15</v>
      </c>
      <c r="P39" s="217">
        <f t="shared" si="0"/>
        <v>-7.1999999999999993</v>
      </c>
      <c r="Q39" s="218"/>
      <c r="R39" s="219">
        <f t="shared" si="6"/>
        <v>-11</v>
      </c>
      <c r="S39" s="218"/>
      <c r="T39" s="220">
        <f t="shared" si="1"/>
        <v>38.799999999999997</v>
      </c>
      <c r="U39" s="218"/>
      <c r="V39" s="221">
        <f t="shared" si="2"/>
        <v>-20.680000000000003</v>
      </c>
      <c r="W39" s="218"/>
      <c r="X39" s="222">
        <f t="shared" si="3"/>
        <v>6.5664000000000051</v>
      </c>
      <c r="Y39" s="218"/>
      <c r="Z39" s="223">
        <f t="shared" si="4"/>
        <v>-19.917530755576696</v>
      </c>
      <c r="AA39" s="218"/>
      <c r="AB39" s="224">
        <f t="shared" si="5"/>
        <v>36.649989332676597</v>
      </c>
    </row>
    <row r="40" spans="14:28" x14ac:dyDescent="0.25">
      <c r="N40">
        <v>16</v>
      </c>
      <c r="P40" s="217">
        <f t="shared" si="0"/>
        <v>-7</v>
      </c>
      <c r="Q40" s="218"/>
      <c r="R40" s="219">
        <f t="shared" si="6"/>
        <v>-10</v>
      </c>
      <c r="S40" s="218"/>
      <c r="T40" s="220">
        <f t="shared" si="1"/>
        <v>38</v>
      </c>
      <c r="U40" s="218"/>
      <c r="V40" s="221">
        <f t="shared" si="2"/>
        <v>-21.5</v>
      </c>
      <c r="W40" s="218"/>
      <c r="X40" s="222">
        <f t="shared" si="3"/>
        <v>7.5250000000000021</v>
      </c>
      <c r="Y40" s="218"/>
      <c r="Z40" s="223">
        <f t="shared" si="4"/>
        <v>-19.911611652351681</v>
      </c>
      <c r="AA40" s="218"/>
      <c r="AB40" s="224">
        <f>$G$17*LN($H$17*P40+$I$17)+$J$17</f>
        <v>36.137056388801092</v>
      </c>
    </row>
    <row r="41" spans="14:28" x14ac:dyDescent="0.25">
      <c r="N41">
        <v>17</v>
      </c>
      <c r="P41" s="217">
        <f t="shared" si="0"/>
        <v>-6.8</v>
      </c>
      <c r="Q41" s="218"/>
      <c r="R41" s="219">
        <f t="shared" si="6"/>
        <v>-9</v>
      </c>
      <c r="S41" s="218"/>
      <c r="T41" s="220">
        <f t="shared" si="1"/>
        <v>37.200000000000003</v>
      </c>
      <c r="U41" s="218"/>
      <c r="V41" s="221">
        <f t="shared" si="2"/>
        <v>-22.28</v>
      </c>
      <c r="W41" s="218"/>
      <c r="X41" s="222">
        <f t="shared" si="3"/>
        <v>8.377600000000001</v>
      </c>
      <c r="Y41" s="218"/>
      <c r="Z41" s="223">
        <f t="shared" si="4"/>
        <v>-19.905267714593101</v>
      </c>
      <c r="AA41" s="218"/>
      <c r="AB41" s="224">
        <f t="shared" ref="AB41:AB104" si="7">$G$17*LN($H$17*P41+$I$17)+$J$17</f>
        <v>35.64915474710677</v>
      </c>
    </row>
    <row r="42" spans="14:28" x14ac:dyDescent="0.25">
      <c r="N42">
        <v>18</v>
      </c>
      <c r="P42" s="217">
        <f t="shared" si="0"/>
        <v>-6.6</v>
      </c>
      <c r="Q42" s="218"/>
      <c r="R42" s="219">
        <f t="shared" si="6"/>
        <v>-8</v>
      </c>
      <c r="S42" s="218"/>
      <c r="T42" s="220">
        <f t="shared" si="1"/>
        <v>36.4</v>
      </c>
      <c r="U42" s="218"/>
      <c r="V42" s="221">
        <f t="shared" si="2"/>
        <v>-23.02</v>
      </c>
      <c r="W42" s="218"/>
      <c r="X42" s="222">
        <f t="shared" si="3"/>
        <v>9.1277999999999988</v>
      </c>
      <c r="Y42" s="218"/>
      <c r="Z42" s="223">
        <f t="shared" si="4"/>
        <v>-19.898468450455471</v>
      </c>
      <c r="AA42" s="218"/>
      <c r="AB42" s="224">
        <f t="shared" si="7"/>
        <v>35.183954590757843</v>
      </c>
    </row>
    <row r="43" spans="14:28" x14ac:dyDescent="0.25">
      <c r="N43">
        <v>19</v>
      </c>
      <c r="P43" s="217">
        <f t="shared" si="0"/>
        <v>-6.4</v>
      </c>
      <c r="Q43" s="218"/>
      <c r="R43" s="219">
        <f t="shared" si="6"/>
        <v>-7</v>
      </c>
      <c r="S43" s="218"/>
      <c r="T43" s="220">
        <f t="shared" si="1"/>
        <v>35.6</v>
      </c>
      <c r="U43" s="218"/>
      <c r="V43" s="221">
        <f t="shared" si="2"/>
        <v>-23.72</v>
      </c>
      <c r="W43" s="218"/>
      <c r="X43" s="222">
        <f t="shared" si="3"/>
        <v>9.7791999999999994</v>
      </c>
      <c r="Y43" s="218"/>
      <c r="Z43" s="223">
        <f t="shared" si="4"/>
        <v>-19.891181179587985</v>
      </c>
      <c r="AA43" s="218"/>
      <c r="AB43" s="224">
        <f t="shared" si="7"/>
        <v>34.739436965049507</v>
      </c>
    </row>
    <row r="44" spans="14:28" x14ac:dyDescent="0.25">
      <c r="N44">
        <v>20</v>
      </c>
      <c r="P44" s="217">
        <f t="shared" si="0"/>
        <v>-6.1999999999999993</v>
      </c>
      <c r="Q44" s="218"/>
      <c r="R44" s="219">
        <f t="shared" si="6"/>
        <v>-6</v>
      </c>
      <c r="S44" s="218"/>
      <c r="T44" s="220">
        <f t="shared" si="1"/>
        <v>34.799999999999997</v>
      </c>
      <c r="U44" s="218"/>
      <c r="V44" s="221">
        <f t="shared" si="2"/>
        <v>-24.380000000000003</v>
      </c>
      <c r="W44" s="218"/>
      <c r="X44" s="222">
        <f t="shared" si="3"/>
        <v>10.335400000000002</v>
      </c>
      <c r="Y44" s="218"/>
      <c r="Z44" s="223">
        <f t="shared" si="4"/>
        <v>-19.883370876057899</v>
      </c>
      <c r="AA44" s="218"/>
      <c r="AB44" s="224">
        <f t="shared" si="7"/>
        <v>34.313840820861543</v>
      </c>
    </row>
    <row r="45" spans="14:28" x14ac:dyDescent="0.25">
      <c r="N45">
        <v>21</v>
      </c>
      <c r="P45" s="217">
        <f t="shared" si="0"/>
        <v>-6</v>
      </c>
      <c r="Q45" s="218"/>
      <c r="R45" s="219">
        <f t="shared" si="6"/>
        <v>-5</v>
      </c>
      <c r="S45" s="218"/>
      <c r="T45" s="220">
        <f t="shared" si="1"/>
        <v>34</v>
      </c>
      <c r="U45" s="218"/>
      <c r="V45" s="221">
        <f t="shared" si="2"/>
        <v>-25</v>
      </c>
      <c r="W45" s="218"/>
      <c r="X45" s="222">
        <f t="shared" si="3"/>
        <v>10.8</v>
      </c>
      <c r="Y45" s="218"/>
      <c r="Z45" s="223">
        <f t="shared" si="4"/>
        <v>-19.875</v>
      </c>
      <c r="AA45" s="218"/>
      <c r="AB45" s="224">
        <f t="shared" si="7"/>
        <v>33.905620875658997</v>
      </c>
    </row>
    <row r="46" spans="14:28" x14ac:dyDescent="0.25">
      <c r="N46">
        <v>22</v>
      </c>
      <c r="P46" s="217">
        <f t="shared" si="0"/>
        <v>-5.8</v>
      </c>
      <c r="Q46" s="218"/>
      <c r="R46" s="219">
        <f t="shared" si="6"/>
        <v>-4</v>
      </c>
      <c r="S46" s="218"/>
      <c r="T46" s="220">
        <f t="shared" si="1"/>
        <v>33.200000000000003</v>
      </c>
      <c r="U46" s="218"/>
      <c r="V46" s="221">
        <f t="shared" si="2"/>
        <v>-25.58</v>
      </c>
      <c r="W46" s="218"/>
      <c r="X46" s="222">
        <f t="shared" si="3"/>
        <v>11.176600000000001</v>
      </c>
      <c r="Y46" s="218"/>
      <c r="Z46" s="223">
        <f t="shared" si="4"/>
        <v>-19.866028317182963</v>
      </c>
      <c r="AA46" s="218"/>
      <c r="AB46" s="224">
        <f t="shared" si="7"/>
        <v>33.513413744126183</v>
      </c>
    </row>
    <row r="47" spans="14:28" x14ac:dyDescent="0.25">
      <c r="N47">
        <v>23</v>
      </c>
      <c r="P47" s="217">
        <f t="shared" si="0"/>
        <v>-5.6</v>
      </c>
      <c r="Q47" s="218"/>
      <c r="R47" s="219">
        <f t="shared" si="6"/>
        <v>-3</v>
      </c>
      <c r="S47" s="218"/>
      <c r="T47" s="220">
        <f t="shared" si="1"/>
        <v>32.4</v>
      </c>
      <c r="U47" s="218"/>
      <c r="V47" s="221">
        <f t="shared" si="2"/>
        <v>-26.119999999999997</v>
      </c>
      <c r="W47" s="218"/>
      <c r="X47" s="222">
        <f t="shared" si="3"/>
        <v>11.468799999999998</v>
      </c>
      <c r="Y47" s="218"/>
      <c r="Z47" s="223">
        <f t="shared" si="4"/>
        <v>-19.85641270562537</v>
      </c>
      <c r="AA47" s="218"/>
      <c r="AB47" s="224">
        <f t="shared" si="7"/>
        <v>33.136010464297712</v>
      </c>
    </row>
    <row r="48" spans="14:28" x14ac:dyDescent="0.25">
      <c r="N48">
        <v>24</v>
      </c>
      <c r="P48" s="217">
        <f t="shared" si="0"/>
        <v>-5.3999999999999995</v>
      </c>
      <c r="Q48" s="218"/>
      <c r="R48" s="219">
        <f t="shared" si="6"/>
        <v>-2</v>
      </c>
      <c r="S48" s="218"/>
      <c r="T48" s="220">
        <f t="shared" si="1"/>
        <v>31.599999999999998</v>
      </c>
      <c r="U48" s="218"/>
      <c r="V48" s="221">
        <f t="shared" si="2"/>
        <v>-26.620000000000005</v>
      </c>
      <c r="W48" s="218"/>
      <c r="X48" s="222">
        <f t="shared" si="3"/>
        <v>11.680200000000003</v>
      </c>
      <c r="Y48" s="218"/>
      <c r="Z48" s="223">
        <f t="shared" si="4"/>
        <v>-19.846106948331887</v>
      </c>
      <c r="AA48" s="218"/>
      <c r="AB48" s="224">
        <f t="shared" si="7"/>
        <v>32.772334022588964</v>
      </c>
    </row>
    <row r="49" spans="14:28" x14ac:dyDescent="0.25">
      <c r="N49">
        <v>25</v>
      </c>
      <c r="P49" s="217">
        <f t="shared" si="0"/>
        <v>-5.1999999999999993</v>
      </c>
      <c r="Q49" s="218"/>
      <c r="R49" s="219">
        <f t="shared" si="6"/>
        <v>-1</v>
      </c>
      <c r="S49" s="218"/>
      <c r="T49" s="220">
        <f t="shared" si="1"/>
        <v>30.799999999999997</v>
      </c>
      <c r="U49" s="218"/>
      <c r="V49" s="221">
        <f t="shared" si="2"/>
        <v>-27.080000000000002</v>
      </c>
      <c r="W49" s="218"/>
      <c r="X49" s="222">
        <f t="shared" si="3"/>
        <v>11.814400000000001</v>
      </c>
      <c r="Y49" s="218"/>
      <c r="Z49" s="223">
        <f t="shared" si="4"/>
        <v>-19.835061511153388</v>
      </c>
      <c r="AA49" s="218"/>
      <c r="AB49" s="224">
        <f t="shared" si="7"/>
        <v>32.421420824476257</v>
      </c>
    </row>
    <row r="50" spans="14:28" x14ac:dyDescent="0.25">
      <c r="N50">
        <v>26</v>
      </c>
      <c r="P50" s="217">
        <f t="shared" si="0"/>
        <v>-5</v>
      </c>
      <c r="Q50" s="218"/>
      <c r="R50" s="219">
        <f t="shared" si="6"/>
        <v>0</v>
      </c>
      <c r="S50" s="218"/>
      <c r="T50" s="220">
        <f t="shared" si="1"/>
        <v>30</v>
      </c>
      <c r="U50" s="218"/>
      <c r="V50" s="221">
        <f t="shared" si="2"/>
        <v>-27.5</v>
      </c>
      <c r="W50" s="218"/>
      <c r="X50" s="222">
        <f t="shared" si="3"/>
        <v>11.875</v>
      </c>
      <c r="Y50" s="218"/>
      <c r="Z50" s="223">
        <f t="shared" si="4"/>
        <v>-19.823223304703362</v>
      </c>
      <c r="AA50" s="218"/>
      <c r="AB50" s="224">
        <f t="shared" si="7"/>
        <v>32.082405307719455</v>
      </c>
    </row>
    <row r="51" spans="14:28" x14ac:dyDescent="0.25">
      <c r="N51">
        <v>27</v>
      </c>
      <c r="P51" s="217">
        <f t="shared" si="0"/>
        <v>-4.8</v>
      </c>
      <c r="Q51" s="218"/>
      <c r="R51" s="219">
        <f t="shared" si="6"/>
        <v>1</v>
      </c>
      <c r="S51" s="218"/>
      <c r="T51" s="220">
        <f t="shared" si="1"/>
        <v>29.2</v>
      </c>
      <c r="U51" s="218"/>
      <c r="V51" s="221">
        <f t="shared" si="2"/>
        <v>-27.88</v>
      </c>
      <c r="W51" s="218"/>
      <c r="X51" s="222">
        <f t="shared" si="3"/>
        <v>11.865599999999999</v>
      </c>
      <c r="Y51" s="218"/>
      <c r="Z51" s="223">
        <f t="shared" si="4"/>
        <v>-19.810535429186199</v>
      </c>
      <c r="AA51" s="218"/>
      <c r="AB51" s="224">
        <f t="shared" si="7"/>
        <v>31.754507079489539</v>
      </c>
    </row>
    <row r="52" spans="14:28" x14ac:dyDescent="0.25">
      <c r="N52">
        <v>28</v>
      </c>
      <c r="P52" s="217">
        <f t="shared" si="0"/>
        <v>-4.5999999999999996</v>
      </c>
      <c r="Q52" s="218"/>
      <c r="R52" s="219">
        <f t="shared" si="6"/>
        <v>2</v>
      </c>
      <c r="S52" s="218"/>
      <c r="T52" s="220">
        <f t="shared" si="1"/>
        <v>28.4</v>
      </c>
      <c r="U52" s="218"/>
      <c r="V52" s="221">
        <f t="shared" si="2"/>
        <v>-28.22</v>
      </c>
      <c r="W52" s="218"/>
      <c r="X52" s="222">
        <f t="shared" si="3"/>
        <v>11.7898</v>
      </c>
      <c r="Y52" s="218"/>
      <c r="Z52" s="223">
        <f t="shared" si="4"/>
        <v>-19.796936900910943</v>
      </c>
      <c r="AA52" s="218"/>
      <c r="AB52" s="224">
        <f t="shared" si="7"/>
        <v>31.437020096343737</v>
      </c>
    </row>
    <row r="53" spans="14:28" x14ac:dyDescent="0.25">
      <c r="N53">
        <v>29</v>
      </c>
      <c r="P53" s="217">
        <f t="shared" si="0"/>
        <v>-4.3999999999999995</v>
      </c>
      <c r="Q53" s="218"/>
      <c r="R53" s="219">
        <f t="shared" si="6"/>
        <v>3</v>
      </c>
      <c r="S53" s="218"/>
      <c r="T53" s="220">
        <f t="shared" si="1"/>
        <v>27.599999999999998</v>
      </c>
      <c r="U53" s="218"/>
      <c r="V53" s="221">
        <f t="shared" si="2"/>
        <v>-28.520000000000003</v>
      </c>
      <c r="W53" s="218"/>
      <c r="X53" s="222">
        <f t="shared" si="3"/>
        <v>11.651200000000001</v>
      </c>
      <c r="Y53" s="218"/>
      <c r="Z53" s="223">
        <f t="shared" si="4"/>
        <v>-19.78236235917597</v>
      </c>
      <c r="AA53" s="218"/>
      <c r="AB53" s="224">
        <f t="shared" si="7"/>
        <v>31.129303509676202</v>
      </c>
    </row>
    <row r="54" spans="14:28" x14ac:dyDescent="0.25">
      <c r="N54">
        <v>30</v>
      </c>
      <c r="P54" s="217">
        <f t="shared" si="0"/>
        <v>-4.1999999999999993</v>
      </c>
      <c r="Q54" s="218"/>
      <c r="R54" s="219">
        <f t="shared" si="6"/>
        <v>4</v>
      </c>
      <c r="S54" s="218"/>
      <c r="T54" s="220">
        <f t="shared" si="1"/>
        <v>26.799999999999997</v>
      </c>
      <c r="U54" s="218"/>
      <c r="V54" s="221">
        <f t="shared" si="2"/>
        <v>-28.78</v>
      </c>
      <c r="W54" s="218"/>
      <c r="X54" s="222">
        <f t="shared" si="3"/>
        <v>11.453399999999998</v>
      </c>
      <c r="Y54" s="218"/>
      <c r="Z54" s="223">
        <f t="shared" si="4"/>
        <v>-19.766741752115799</v>
      </c>
      <c r="AA54" s="218"/>
      <c r="AB54" s="224">
        <f t="shared" si="7"/>
        <v>30.830773878179389</v>
      </c>
    </row>
    <row r="55" spans="14:28" x14ac:dyDescent="0.25">
      <c r="N55">
        <v>31</v>
      </c>
      <c r="P55" s="217">
        <f t="shared" si="0"/>
        <v>-4</v>
      </c>
      <c r="Q55" s="218"/>
      <c r="R55" s="219">
        <f t="shared" si="6"/>
        <v>5</v>
      </c>
      <c r="S55" s="218"/>
      <c r="T55" s="220">
        <f t="shared" si="1"/>
        <v>26</v>
      </c>
      <c r="U55" s="218"/>
      <c r="V55" s="221">
        <f t="shared" si="2"/>
        <v>-29</v>
      </c>
      <c r="W55" s="218"/>
      <c r="X55" s="222">
        <f t="shared" si="3"/>
        <v>11.2</v>
      </c>
      <c r="Y55" s="218"/>
      <c r="Z55" s="223">
        <f t="shared" si="4"/>
        <v>-19.75</v>
      </c>
      <c r="AA55" s="218"/>
      <c r="AB55" s="224">
        <f t="shared" si="7"/>
        <v>30.540898509446869</v>
      </c>
    </row>
    <row r="56" spans="14:28" x14ac:dyDescent="0.25">
      <c r="N56">
        <v>32</v>
      </c>
      <c r="P56" s="217">
        <f t="shared" si="0"/>
        <v>-3.8</v>
      </c>
      <c r="Q56" s="218"/>
      <c r="R56" s="219">
        <f t="shared" si="6"/>
        <v>6</v>
      </c>
      <c r="S56" s="218"/>
      <c r="T56" s="220">
        <f t="shared" si="1"/>
        <v>25.2</v>
      </c>
      <c r="U56" s="218"/>
      <c r="V56" s="221">
        <f t="shared" si="2"/>
        <v>-29.18</v>
      </c>
      <c r="W56" s="218"/>
      <c r="X56" s="222">
        <f t="shared" si="3"/>
        <v>10.894599999999999</v>
      </c>
      <c r="Y56" s="218"/>
      <c r="Z56" s="223">
        <f t="shared" si="4"/>
        <v>-19.732056634365925</v>
      </c>
      <c r="AA56" s="218"/>
      <c r="AB56" s="224">
        <f t="shared" si="7"/>
        <v>30.259189739779902</v>
      </c>
    </row>
    <row r="57" spans="14:28" x14ac:dyDescent="0.25">
      <c r="N57">
        <v>33</v>
      </c>
      <c r="P57" s="217">
        <f t="shared" si="0"/>
        <v>-3.5999999999999996</v>
      </c>
      <c r="Q57" s="218"/>
      <c r="R57" s="219">
        <f t="shared" si="6"/>
        <v>7</v>
      </c>
      <c r="S57" s="218"/>
      <c r="T57" s="220">
        <f t="shared" si="1"/>
        <v>24.4</v>
      </c>
      <c r="U57" s="218"/>
      <c r="V57" s="221">
        <f t="shared" si="2"/>
        <v>-29.32</v>
      </c>
      <c r="W57" s="218"/>
      <c r="X57" s="222">
        <f t="shared" si="3"/>
        <v>10.540799999999999</v>
      </c>
      <c r="Y57" s="218"/>
      <c r="Z57" s="223">
        <f t="shared" si="4"/>
        <v>-19.712825411250741</v>
      </c>
      <c r="AA57" s="218"/>
      <c r="AB57" s="224">
        <f t="shared" si="7"/>
        <v>29.985199997898757</v>
      </c>
    </row>
    <row r="58" spans="14:28" x14ac:dyDescent="0.25">
      <c r="N58">
        <v>34</v>
      </c>
      <c r="P58" s="217">
        <f t="shared" si="0"/>
        <v>-3.3999999999999995</v>
      </c>
      <c r="Q58" s="218"/>
      <c r="R58" s="219">
        <f t="shared" si="6"/>
        <v>8</v>
      </c>
      <c r="S58" s="218"/>
      <c r="T58" s="220">
        <f t="shared" si="1"/>
        <v>23.599999999999998</v>
      </c>
      <c r="U58" s="218"/>
      <c r="V58" s="221">
        <f t="shared" si="2"/>
        <v>-29.42</v>
      </c>
      <c r="W58" s="218"/>
      <c r="X58" s="222">
        <f t="shared" si="3"/>
        <v>10.142199999999999</v>
      </c>
      <c r="Y58" s="218"/>
      <c r="Z58" s="223">
        <f t="shared" si="4"/>
        <v>-19.69221389666377</v>
      </c>
      <c r="AA58" s="218"/>
      <c r="AB58" s="224">
        <f t="shared" si="7"/>
        <v>29.718517527077143</v>
      </c>
    </row>
    <row r="59" spans="14:28" x14ac:dyDescent="0.25">
      <c r="N59">
        <v>35</v>
      </c>
      <c r="P59" s="217">
        <f t="shared" si="0"/>
        <v>-3.1999999999999993</v>
      </c>
      <c r="Q59" s="218"/>
      <c r="R59" s="219">
        <f t="shared" si="6"/>
        <v>9</v>
      </c>
      <c r="S59" s="218"/>
      <c r="T59" s="220">
        <f t="shared" si="1"/>
        <v>22.799999999999997</v>
      </c>
      <c r="U59" s="218"/>
      <c r="V59" s="221">
        <f t="shared" si="2"/>
        <v>-29.48</v>
      </c>
      <c r="W59" s="218"/>
      <c r="X59" s="222">
        <f t="shared" si="3"/>
        <v>9.7023999999999972</v>
      </c>
      <c r="Y59" s="218"/>
      <c r="Z59" s="223">
        <f t="shared" si="4"/>
        <v>-19.670123022306775</v>
      </c>
      <c r="AA59" s="218"/>
      <c r="AB59" s="224">
        <f t="shared" si="7"/>
        <v>29.458762663044538</v>
      </c>
    </row>
    <row r="60" spans="14:28" x14ac:dyDescent="0.25">
      <c r="N60">
        <v>36</v>
      </c>
      <c r="P60" s="217">
        <f t="shared" si="0"/>
        <v>-3</v>
      </c>
      <c r="Q60" s="218"/>
      <c r="R60" s="219">
        <f t="shared" si="6"/>
        <v>10</v>
      </c>
      <c r="S60" s="218"/>
      <c r="T60" s="220">
        <f t="shared" si="1"/>
        <v>22</v>
      </c>
      <c r="U60" s="218"/>
      <c r="V60" s="221">
        <f t="shared" si="2"/>
        <v>-29.5</v>
      </c>
      <c r="W60" s="218"/>
      <c r="X60" s="222">
        <f t="shared" si="3"/>
        <v>9.2249999999999996</v>
      </c>
      <c r="Y60" s="218"/>
      <c r="Z60" s="223">
        <f t="shared" si="4"/>
        <v>-19.646446609406727</v>
      </c>
      <c r="AA60" s="218"/>
      <c r="AB60" s="224">
        <f t="shared" si="7"/>
        <v>29.205584583201642</v>
      </c>
    </row>
    <row r="61" spans="14:28" x14ac:dyDescent="0.25">
      <c r="N61">
        <v>37</v>
      </c>
      <c r="P61" s="217">
        <f t="shared" si="0"/>
        <v>-2.8</v>
      </c>
      <c r="Q61" s="218"/>
      <c r="R61" s="219">
        <f t="shared" si="6"/>
        <v>11</v>
      </c>
      <c r="S61" s="218"/>
      <c r="T61" s="220">
        <f t="shared" si="1"/>
        <v>21.2</v>
      </c>
      <c r="U61" s="218"/>
      <c r="V61" s="221">
        <f t="shared" si="2"/>
        <v>-29.479999999999997</v>
      </c>
      <c r="W61" s="218"/>
      <c r="X61" s="222">
        <f t="shared" si="3"/>
        <v>8.7135999999999996</v>
      </c>
      <c r="Y61" s="218"/>
      <c r="Z61" s="223">
        <f t="shared" si="4"/>
        <v>-19.621070858372402</v>
      </c>
      <c r="AA61" s="218"/>
      <c r="AB61" s="224">
        <f t="shared" si="7"/>
        <v>28.958658457297926</v>
      </c>
    </row>
    <row r="62" spans="14:28" x14ac:dyDescent="0.25">
      <c r="N62">
        <v>38</v>
      </c>
      <c r="P62" s="217">
        <f t="shared" si="0"/>
        <v>-2.5999999999999996</v>
      </c>
      <c r="Q62" s="218"/>
      <c r="R62" s="219">
        <f t="shared" si="6"/>
        <v>12</v>
      </c>
      <c r="S62" s="218"/>
      <c r="T62" s="220">
        <f t="shared" si="1"/>
        <v>20.399999999999999</v>
      </c>
      <c r="U62" s="218"/>
      <c r="V62" s="221">
        <f t="shared" si="2"/>
        <v>-29.42</v>
      </c>
      <c r="W62" s="218"/>
      <c r="X62" s="222">
        <f t="shared" si="3"/>
        <v>8.1717999999999993</v>
      </c>
      <c r="Y62" s="218"/>
      <c r="Z62" s="223">
        <f t="shared" si="4"/>
        <v>-19.593873801821882</v>
      </c>
      <c r="AA62" s="218"/>
      <c r="AB62" s="224">
        <f t="shared" si="7"/>
        <v>28.71768294150732</v>
      </c>
    </row>
    <row r="63" spans="14:28" x14ac:dyDescent="0.25">
      <c r="N63">
        <v>39</v>
      </c>
      <c r="P63" s="217">
        <f t="shared" si="0"/>
        <v>-2.3999999999999995</v>
      </c>
      <c r="Q63" s="218"/>
      <c r="R63" s="219">
        <f t="shared" si="6"/>
        <v>13</v>
      </c>
      <c r="S63" s="218"/>
      <c r="T63" s="220">
        <f t="shared" si="1"/>
        <v>19.599999999999998</v>
      </c>
      <c r="U63" s="218"/>
      <c r="V63" s="221">
        <f t="shared" si="2"/>
        <v>-29.32</v>
      </c>
      <c r="W63" s="218"/>
      <c r="X63" s="222">
        <f t="shared" si="3"/>
        <v>7.6031999999999984</v>
      </c>
      <c r="Y63" s="218"/>
      <c r="Z63" s="223">
        <f t="shared" si="4"/>
        <v>-19.564724718351936</v>
      </c>
      <c r="AA63" s="218"/>
      <c r="AB63" s="224">
        <f t="shared" si="7"/>
        <v>28.482377967405377</v>
      </c>
    </row>
    <row r="64" spans="14:28" x14ac:dyDescent="0.25">
      <c r="N64">
        <v>40</v>
      </c>
      <c r="P64" s="217">
        <f t="shared" si="0"/>
        <v>-2.1999999999999993</v>
      </c>
      <c r="Q64" s="218"/>
      <c r="R64" s="219">
        <f t="shared" si="6"/>
        <v>14</v>
      </c>
      <c r="S64" s="218"/>
      <c r="T64" s="220">
        <f t="shared" si="1"/>
        <v>18.799999999999997</v>
      </c>
      <c r="U64" s="218"/>
      <c r="V64" s="221">
        <f t="shared" si="2"/>
        <v>-29.18</v>
      </c>
      <c r="W64" s="218"/>
      <c r="X64" s="222">
        <f t="shared" si="3"/>
        <v>7.0113999999999983</v>
      </c>
      <c r="Y64" s="218"/>
      <c r="Z64" s="223">
        <f t="shared" si="4"/>
        <v>-19.533483504231597</v>
      </c>
      <c r="AA64" s="218"/>
      <c r="AB64" s="224">
        <f t="shared" si="7"/>
        <v>28.252482785158392</v>
      </c>
    </row>
    <row r="65" spans="14:28" x14ac:dyDescent="0.25">
      <c r="N65">
        <v>41</v>
      </c>
      <c r="P65" s="217">
        <f t="shared" si="0"/>
        <v>-2</v>
      </c>
      <c r="Q65" s="218"/>
      <c r="R65" s="219">
        <f t="shared" si="6"/>
        <v>15</v>
      </c>
      <c r="S65" s="218"/>
      <c r="T65" s="220">
        <f t="shared" si="1"/>
        <v>18</v>
      </c>
      <c r="U65" s="218"/>
      <c r="V65" s="221">
        <f t="shared" si="2"/>
        <v>-29</v>
      </c>
      <c r="W65" s="218"/>
      <c r="X65" s="222">
        <f t="shared" si="3"/>
        <v>6.4</v>
      </c>
      <c r="Y65" s="218"/>
      <c r="Z65" s="223">
        <f t="shared" si="4"/>
        <v>-19.5</v>
      </c>
      <c r="AA65" s="218"/>
      <c r="AB65" s="224">
        <f t="shared" si="7"/>
        <v>28.027754226637803</v>
      </c>
    </row>
    <row r="66" spans="14:28" x14ac:dyDescent="0.25">
      <c r="N66">
        <v>42</v>
      </c>
      <c r="P66" s="217">
        <f t="shared" si="0"/>
        <v>-1.7999999999999989</v>
      </c>
      <c r="Q66" s="218"/>
      <c r="R66" s="219">
        <f t="shared" si="6"/>
        <v>16.000000000000007</v>
      </c>
      <c r="S66" s="218"/>
      <c r="T66" s="220">
        <f t="shared" si="1"/>
        <v>17.199999999999996</v>
      </c>
      <c r="U66" s="218"/>
      <c r="V66" s="221">
        <f t="shared" si="2"/>
        <v>-28.779999999999998</v>
      </c>
      <c r="W66" s="218"/>
      <c r="X66" s="222">
        <f t="shared" si="3"/>
        <v>5.7725999999999971</v>
      </c>
      <c r="Y66" s="218"/>
      <c r="Z66" s="223">
        <f t="shared" si="4"/>
        <v>-19.464113268731854</v>
      </c>
      <c r="AA66" s="218"/>
      <c r="AB66" s="224">
        <f t="shared" si="7"/>
        <v>27.807965159450056</v>
      </c>
    </row>
    <row r="67" spans="14:28" x14ac:dyDescent="0.25">
      <c r="N67">
        <v>43</v>
      </c>
      <c r="P67" s="217">
        <f t="shared" si="0"/>
        <v>-1.5999999999999996</v>
      </c>
      <c r="Q67" s="218"/>
      <c r="R67" s="219">
        <f t="shared" si="6"/>
        <v>17</v>
      </c>
      <c r="S67" s="218"/>
      <c r="T67" s="220">
        <f t="shared" si="1"/>
        <v>16.399999999999999</v>
      </c>
      <c r="U67" s="218"/>
      <c r="V67" s="221">
        <f t="shared" si="2"/>
        <v>-28.52</v>
      </c>
      <c r="W67" s="218"/>
      <c r="X67" s="222">
        <f t="shared" si="3"/>
        <v>5.1327999999999987</v>
      </c>
      <c r="Y67" s="218"/>
      <c r="Z67" s="223">
        <f t="shared" si="4"/>
        <v>-19.425650822501481</v>
      </c>
      <c r="AA67" s="218"/>
      <c r="AB67" s="224">
        <f t="shared" si="7"/>
        <v>27.592903107240417</v>
      </c>
    </row>
    <row r="68" spans="14:28" x14ac:dyDescent="0.25">
      <c r="N68">
        <v>44</v>
      </c>
      <c r="P68" s="217">
        <f t="shared" si="0"/>
        <v>-1.4000000000000004</v>
      </c>
      <c r="Q68" s="218"/>
      <c r="R68" s="219">
        <f t="shared" si="6"/>
        <v>18</v>
      </c>
      <c r="S68" s="218"/>
      <c r="T68" s="220">
        <f t="shared" si="1"/>
        <v>15.600000000000001</v>
      </c>
      <c r="U68" s="218"/>
      <c r="V68" s="221">
        <f t="shared" si="2"/>
        <v>-28.22</v>
      </c>
      <c r="W68" s="218"/>
      <c r="X68" s="222">
        <f t="shared" si="3"/>
        <v>4.4842000000000013</v>
      </c>
      <c r="Y68" s="218"/>
      <c r="Z68" s="223">
        <f t="shared" si="4"/>
        <v>-19.384427793327543</v>
      </c>
      <c r="AA68" s="218"/>
      <c r="AB68" s="224">
        <f t="shared" si="7"/>
        <v>27.382369015262093</v>
      </c>
    </row>
    <row r="69" spans="14:28" x14ac:dyDescent="0.25">
      <c r="N69">
        <v>45</v>
      </c>
      <c r="P69" s="217">
        <f t="shared" si="0"/>
        <v>-1.1999999999999993</v>
      </c>
      <c r="Q69" s="218"/>
      <c r="R69" s="219">
        <f t="shared" si="6"/>
        <v>19.000000000000004</v>
      </c>
      <c r="S69" s="218"/>
      <c r="T69" s="220">
        <f t="shared" si="1"/>
        <v>14.799999999999997</v>
      </c>
      <c r="U69" s="218"/>
      <c r="V69" s="221">
        <f t="shared" si="2"/>
        <v>-27.88</v>
      </c>
      <c r="W69" s="218"/>
      <c r="X69" s="222">
        <f t="shared" si="3"/>
        <v>3.8303999999999978</v>
      </c>
      <c r="Y69" s="218"/>
      <c r="Z69" s="223">
        <f t="shared" si="4"/>
        <v>-19.340246044613554</v>
      </c>
      <c r="AA69" s="218"/>
      <c r="AB69" s="224">
        <f t="shared" si="7"/>
        <v>27.176176143234734</v>
      </c>
    </row>
    <row r="70" spans="14:28" x14ac:dyDescent="0.25">
      <c r="N70">
        <v>46</v>
      </c>
      <c r="P70" s="217">
        <f t="shared" si="0"/>
        <v>-1</v>
      </c>
      <c r="Q70" s="218"/>
      <c r="R70" s="219">
        <f t="shared" si="6"/>
        <v>20</v>
      </c>
      <c r="S70" s="218"/>
      <c r="T70" s="220">
        <f t="shared" si="1"/>
        <v>14</v>
      </c>
      <c r="U70" s="218"/>
      <c r="V70" s="221">
        <f t="shared" si="2"/>
        <v>-27.5</v>
      </c>
      <c r="W70" s="218"/>
      <c r="X70" s="222">
        <f t="shared" si="3"/>
        <v>3.1749999999999998</v>
      </c>
      <c r="Y70" s="218"/>
      <c r="Z70" s="223">
        <f t="shared" si="4"/>
        <v>-19.292893218813454</v>
      </c>
      <c r="AA70" s="218"/>
      <c r="AB70" s="224">
        <f t="shared" si="7"/>
        <v>26.974149070059539</v>
      </c>
    </row>
    <row r="71" spans="14:28" x14ac:dyDescent="0.25">
      <c r="N71">
        <v>47</v>
      </c>
      <c r="P71" s="217">
        <f t="shared" si="0"/>
        <v>-0.79999999999999893</v>
      </c>
      <c r="Q71" s="218"/>
      <c r="R71" s="219">
        <f t="shared" si="6"/>
        <v>21.000000000000007</v>
      </c>
      <c r="S71" s="218"/>
      <c r="T71" s="220">
        <f t="shared" si="1"/>
        <v>13.199999999999996</v>
      </c>
      <c r="U71" s="218"/>
      <c r="V71" s="221">
        <f t="shared" si="2"/>
        <v>-27.08</v>
      </c>
      <c r="W71" s="218"/>
      <c r="X71" s="222">
        <f t="shared" si="3"/>
        <v>2.5215999999999967</v>
      </c>
      <c r="Y71" s="218"/>
      <c r="Z71" s="223">
        <f t="shared" si="4"/>
        <v>-19.242141716744801</v>
      </c>
      <c r="AA71" s="218"/>
      <c r="AB71" s="224">
        <f t="shared" si="7"/>
        <v>26.776122797097742</v>
      </c>
    </row>
    <row r="72" spans="14:28" x14ac:dyDescent="0.25">
      <c r="N72">
        <v>48</v>
      </c>
      <c r="P72" s="217">
        <f t="shared" si="0"/>
        <v>-0.59999999999999964</v>
      </c>
      <c r="Q72" s="218"/>
      <c r="R72" s="219">
        <f t="shared" si="6"/>
        <v>22</v>
      </c>
      <c r="S72" s="218"/>
      <c r="T72" s="220">
        <f t="shared" si="1"/>
        <v>12.399999999999999</v>
      </c>
      <c r="U72" s="218"/>
      <c r="V72" s="221">
        <f t="shared" si="2"/>
        <v>-26.619999999999997</v>
      </c>
      <c r="W72" s="218"/>
      <c r="X72" s="222">
        <f t="shared" si="3"/>
        <v>1.8737999999999988</v>
      </c>
      <c r="Y72" s="218"/>
      <c r="Z72" s="223">
        <f t="shared" si="4"/>
        <v>-19.187747603643764</v>
      </c>
      <c r="AA72" s="218"/>
      <c r="AB72" s="224">
        <f t="shared" si="7"/>
        <v>26.581941938526729</v>
      </c>
    </row>
    <row r="73" spans="14:28" x14ac:dyDescent="0.25">
      <c r="N73">
        <v>49</v>
      </c>
      <c r="P73" s="217">
        <f t="shared" si="0"/>
        <v>-0.39999999999999858</v>
      </c>
      <c r="Q73" s="218"/>
      <c r="R73" s="219">
        <f t="shared" si="6"/>
        <v>23.000000000000007</v>
      </c>
      <c r="S73" s="218"/>
      <c r="T73" s="220">
        <f t="shared" si="1"/>
        <v>11.599999999999994</v>
      </c>
      <c r="U73" s="218"/>
      <c r="V73" s="221">
        <f t="shared" si="2"/>
        <v>-26.119999999999997</v>
      </c>
      <c r="W73" s="218"/>
      <c r="X73" s="222">
        <f t="shared" si="3"/>
        <v>1.2351999999999954</v>
      </c>
      <c r="Y73" s="218"/>
      <c r="Z73" s="223">
        <f t="shared" si="4"/>
        <v>-19.129449436703876</v>
      </c>
      <c r="AA73" s="218"/>
      <c r="AB73" s="224">
        <f t="shared" si="7"/>
        <v>26.391459988819786</v>
      </c>
    </row>
    <row r="74" spans="14:28" x14ac:dyDescent="0.25">
      <c r="N74">
        <v>50</v>
      </c>
      <c r="P74" s="217">
        <f t="shared" si="0"/>
        <v>-0.19999999999999929</v>
      </c>
      <c r="Q74" s="218"/>
      <c r="R74" s="219">
        <f t="shared" si="6"/>
        <v>24.000000000000004</v>
      </c>
      <c r="S74" s="218"/>
      <c r="T74" s="220">
        <f t="shared" si="1"/>
        <v>10.799999999999997</v>
      </c>
      <c r="U74" s="218"/>
      <c r="V74" s="221">
        <f t="shared" si="2"/>
        <v>-25.58</v>
      </c>
      <c r="W74" s="218"/>
      <c r="X74" s="222">
        <f t="shared" si="3"/>
        <v>0.60939999999999783</v>
      </c>
      <c r="Y74" s="218"/>
      <c r="Z74" s="223">
        <f t="shared" si="4"/>
        <v>-19.066967008463191</v>
      </c>
      <c r="AA74" s="218"/>
      <c r="AB74" s="224">
        <f t="shared" si="7"/>
        <v>26.204538658698262</v>
      </c>
    </row>
    <row r="75" spans="14:28" x14ac:dyDescent="0.25">
      <c r="N75">
        <v>51</v>
      </c>
      <c r="P75" s="217">
        <f t="shared" si="0"/>
        <v>0</v>
      </c>
      <c r="Q75" s="218"/>
      <c r="R75" s="219">
        <f t="shared" si="6"/>
        <v>25</v>
      </c>
      <c r="S75" s="218"/>
      <c r="T75" s="220">
        <f t="shared" si="1"/>
        <v>10</v>
      </c>
      <c r="U75" s="218"/>
      <c r="V75" s="221">
        <f t="shared" si="2"/>
        <v>-25</v>
      </c>
      <c r="W75" s="218"/>
      <c r="X75" s="222">
        <f t="shared" si="3"/>
        <v>0</v>
      </c>
      <c r="Y75" s="218"/>
      <c r="Z75" s="223">
        <f t="shared" si="4"/>
        <v>-19</v>
      </c>
      <c r="AA75" s="218"/>
      <c r="AB75" s="224">
        <f t="shared" si="7"/>
        <v>26.021047272016293</v>
      </c>
    </row>
    <row r="76" spans="14:28" x14ac:dyDescent="0.25">
      <c r="N76">
        <v>52</v>
      </c>
      <c r="P76" s="217">
        <f t="shared" si="0"/>
        <v>0.20000000000000107</v>
      </c>
      <c r="Q76" s="218"/>
      <c r="R76" s="219">
        <f t="shared" si="6"/>
        <v>26.000000000000007</v>
      </c>
      <c r="S76" s="218"/>
      <c r="T76" s="220">
        <f t="shared" si="1"/>
        <v>9.1999999999999957</v>
      </c>
      <c r="U76" s="218"/>
      <c r="V76" s="221">
        <f t="shared" si="2"/>
        <v>-24.379999999999995</v>
      </c>
      <c r="W76" s="218"/>
      <c r="X76" s="222">
        <f t="shared" si="3"/>
        <v>-0.58940000000000303</v>
      </c>
      <c r="Y76" s="218"/>
      <c r="Z76" s="223">
        <f t="shared" si="4"/>
        <v>-18.928226537463708</v>
      </c>
      <c r="AA76" s="218"/>
      <c r="AB76" s="224">
        <f t="shared" si="7"/>
        <v>25.840862216989507</v>
      </c>
    </row>
    <row r="77" spans="14:28" x14ac:dyDescent="0.25">
      <c r="N77">
        <v>53</v>
      </c>
      <c r="P77" s="217">
        <f t="shared" si="0"/>
        <v>0.40000000000000036</v>
      </c>
      <c r="Q77" s="218"/>
      <c r="R77" s="219">
        <f t="shared" si="6"/>
        <v>27</v>
      </c>
      <c r="S77" s="218"/>
      <c r="T77" s="220">
        <f t="shared" si="1"/>
        <v>8.3999999999999986</v>
      </c>
      <c r="U77" s="218"/>
      <c r="V77" s="221">
        <f t="shared" si="2"/>
        <v>-23.72</v>
      </c>
      <c r="W77" s="218"/>
      <c r="X77" s="222">
        <f t="shared" si="3"/>
        <v>-1.1552000000000009</v>
      </c>
      <c r="Y77" s="218"/>
      <c r="Z77" s="223">
        <f t="shared" si="4"/>
        <v>-18.851301645002966</v>
      </c>
      <c r="AA77" s="218"/>
      <c r="AB77" s="224">
        <f t="shared" si="7"/>
        <v>25.663866445995502</v>
      </c>
    </row>
    <row r="78" spans="14:28" x14ac:dyDescent="0.25">
      <c r="N78">
        <v>54</v>
      </c>
      <c r="P78" s="217">
        <f t="shared" si="0"/>
        <v>0.60000000000000142</v>
      </c>
      <c r="Q78" s="218"/>
      <c r="R78" s="219">
        <f t="shared" si="6"/>
        <v>28.000000000000007</v>
      </c>
      <c r="S78" s="218"/>
      <c r="T78" s="220">
        <f t="shared" si="1"/>
        <v>7.5999999999999943</v>
      </c>
      <c r="U78" s="218"/>
      <c r="V78" s="221">
        <f t="shared" si="2"/>
        <v>-23.019999999999996</v>
      </c>
      <c r="W78" s="218"/>
      <c r="X78" s="222">
        <f t="shared" si="3"/>
        <v>-1.6938000000000037</v>
      </c>
      <c r="Y78" s="218"/>
      <c r="Z78" s="223">
        <f t="shared" si="4"/>
        <v>-18.768855586655082</v>
      </c>
      <c r="AA78" s="218"/>
      <c r="AB78" s="224">
        <f t="shared" si="7"/>
        <v>25.489949018876811</v>
      </c>
    </row>
    <row r="79" spans="14:28" x14ac:dyDescent="0.25">
      <c r="N79">
        <v>55</v>
      </c>
      <c r="P79" s="217">
        <f t="shared" si="0"/>
        <v>0.80000000000000071</v>
      </c>
      <c r="Q79" s="218"/>
      <c r="R79" s="219">
        <f t="shared" si="6"/>
        <v>29.000000000000004</v>
      </c>
      <c r="S79" s="218"/>
      <c r="T79" s="220">
        <f t="shared" si="1"/>
        <v>6.7999999999999972</v>
      </c>
      <c r="U79" s="218"/>
      <c r="V79" s="221">
        <f t="shared" si="2"/>
        <v>-22.279999999999998</v>
      </c>
      <c r="W79" s="218"/>
      <c r="X79" s="222">
        <f t="shared" si="3"/>
        <v>-2.2016000000000018</v>
      </c>
      <c r="Y79" s="218"/>
      <c r="Z79" s="223">
        <f t="shared" si="4"/>
        <v>-18.680492089227105</v>
      </c>
      <c r="AA79" s="218"/>
      <c r="AB79" s="224">
        <f t="shared" si="7"/>
        <v>25.319004685283808</v>
      </c>
    </row>
    <row r="80" spans="14:28" x14ac:dyDescent="0.25">
      <c r="N80">
        <v>56</v>
      </c>
      <c r="P80" s="217">
        <f t="shared" si="0"/>
        <v>1</v>
      </c>
      <c r="Q80" s="218"/>
      <c r="R80" s="219">
        <f t="shared" si="6"/>
        <v>30</v>
      </c>
      <c r="S80" s="218"/>
      <c r="T80" s="220">
        <f t="shared" si="1"/>
        <v>6</v>
      </c>
      <c r="U80" s="218"/>
      <c r="V80" s="221">
        <f t="shared" si="2"/>
        <v>-21.5</v>
      </c>
      <c r="W80" s="218"/>
      <c r="X80" s="222">
        <f t="shared" si="3"/>
        <v>-2.6749999999999998</v>
      </c>
      <c r="Y80" s="218"/>
      <c r="Z80" s="223">
        <f t="shared" si="4"/>
        <v>-18.585786437626904</v>
      </c>
      <c r="AA80" s="218"/>
      <c r="AB80" s="224">
        <f t="shared" si="7"/>
        <v>25.150933502119997</v>
      </c>
    </row>
    <row r="81" spans="14:28" x14ac:dyDescent="0.25">
      <c r="N81">
        <v>57</v>
      </c>
      <c r="P81" s="217">
        <f t="shared" si="0"/>
        <v>1.2000000000000011</v>
      </c>
      <c r="Q81" s="218"/>
      <c r="R81" s="219">
        <f t="shared" si="6"/>
        <v>31.000000000000007</v>
      </c>
      <c r="S81" s="218"/>
      <c r="T81" s="220">
        <f t="shared" si="1"/>
        <v>5.1999999999999957</v>
      </c>
      <c r="U81" s="218"/>
      <c r="V81" s="221">
        <f t="shared" si="2"/>
        <v>-20.679999999999996</v>
      </c>
      <c r="W81" s="218"/>
      <c r="X81" s="222">
        <f t="shared" si="3"/>
        <v>-3.1104000000000021</v>
      </c>
      <c r="Y81" s="218"/>
      <c r="Z81" s="223">
        <f t="shared" si="4"/>
        <v>-18.484283433489601</v>
      </c>
      <c r="AA81" s="218"/>
      <c r="AB81" s="224">
        <f t="shared" si="7"/>
        <v>24.985640482607891</v>
      </c>
    </row>
    <row r="82" spans="14:28" x14ac:dyDescent="0.25">
      <c r="N82">
        <v>58</v>
      </c>
      <c r="P82" s="217">
        <f t="shared" si="0"/>
        <v>1.4000000000000004</v>
      </c>
      <c r="Q82" s="218"/>
      <c r="R82" s="219">
        <f t="shared" si="6"/>
        <v>32</v>
      </c>
      <c r="S82" s="218"/>
      <c r="T82" s="220">
        <f t="shared" si="1"/>
        <v>4.3999999999999986</v>
      </c>
      <c r="U82" s="218"/>
      <c r="V82" s="221">
        <f t="shared" si="2"/>
        <v>-19.82</v>
      </c>
      <c r="W82" s="218"/>
      <c r="X82" s="222">
        <f t="shared" si="3"/>
        <v>-3.5042000000000009</v>
      </c>
      <c r="Y82" s="218"/>
      <c r="Z82" s="223">
        <f t="shared" si="4"/>
        <v>-18.375495207287528</v>
      </c>
      <c r="AA82" s="218"/>
      <c r="AB82" s="224">
        <f t="shared" si="7"/>
        <v>24.823035273890088</v>
      </c>
    </row>
    <row r="83" spans="14:28" x14ac:dyDescent="0.25">
      <c r="N83">
        <v>59</v>
      </c>
      <c r="P83" s="217">
        <f t="shared" si="0"/>
        <v>1.6000000000000014</v>
      </c>
      <c r="Q83" s="218"/>
      <c r="R83" s="219">
        <f t="shared" si="6"/>
        <v>33.000000000000007</v>
      </c>
      <c r="S83" s="218"/>
      <c r="T83" s="220">
        <f t="shared" si="1"/>
        <v>3.5999999999999943</v>
      </c>
      <c r="U83" s="218"/>
      <c r="V83" s="221">
        <f t="shared" si="2"/>
        <v>-18.919999999999995</v>
      </c>
      <c r="W83" s="218"/>
      <c r="X83" s="222">
        <f t="shared" si="3"/>
        <v>-3.8528000000000024</v>
      </c>
      <c r="Y83" s="218"/>
      <c r="Z83" s="223">
        <f t="shared" si="4"/>
        <v>-18.258898873407752</v>
      </c>
      <c r="AA83" s="218"/>
      <c r="AB83" s="224">
        <f t="shared" si="7"/>
        <v>24.663031860425676</v>
      </c>
    </row>
    <row r="84" spans="14:28" x14ac:dyDescent="0.25">
      <c r="N84">
        <v>60</v>
      </c>
      <c r="P84" s="217">
        <f t="shared" si="0"/>
        <v>1.8000000000000007</v>
      </c>
      <c r="Q84" s="218"/>
      <c r="R84" s="219">
        <f t="shared" si="6"/>
        <v>34</v>
      </c>
      <c r="S84" s="218"/>
      <c r="T84" s="220">
        <f t="shared" si="1"/>
        <v>2.7999999999999972</v>
      </c>
      <c r="U84" s="218"/>
      <c r="V84" s="221">
        <f t="shared" si="2"/>
        <v>-17.979999999999997</v>
      </c>
      <c r="W84" s="218"/>
      <c r="X84" s="222">
        <f t="shared" si="3"/>
        <v>-4.1526000000000014</v>
      </c>
      <c r="Y84" s="218"/>
      <c r="Z84" s="223">
        <f t="shared" si="4"/>
        <v>-18.133934016926386</v>
      </c>
      <c r="AA84" s="218"/>
      <c r="AB84" s="224">
        <f t="shared" si="7"/>
        <v>24.505548290744287</v>
      </c>
    </row>
    <row r="85" spans="14:28" x14ac:dyDescent="0.25">
      <c r="N85">
        <v>61</v>
      </c>
      <c r="P85" s="217">
        <f t="shared" si="0"/>
        <v>2</v>
      </c>
      <c r="Q85" s="218"/>
      <c r="R85" s="219">
        <f t="shared" si="6"/>
        <v>35</v>
      </c>
      <c r="S85" s="218"/>
      <c r="T85" s="220">
        <f t="shared" si="1"/>
        <v>2</v>
      </c>
      <c r="U85" s="218"/>
      <c r="V85" s="221">
        <f t="shared" si="2"/>
        <v>-17</v>
      </c>
      <c r="W85" s="218"/>
      <c r="X85" s="222">
        <f t="shared" si="3"/>
        <v>-4.4000000000000004</v>
      </c>
      <c r="Y85" s="218"/>
      <c r="Z85" s="223">
        <f t="shared" si="4"/>
        <v>-18</v>
      </c>
      <c r="AA85" s="218"/>
      <c r="AB85" s="224">
        <f t="shared" si="7"/>
        <v>24.350506425384634</v>
      </c>
    </row>
    <row r="86" spans="14:28" x14ac:dyDescent="0.25">
      <c r="N86">
        <v>62</v>
      </c>
      <c r="P86" s="217">
        <f t="shared" si="0"/>
        <v>2.2000000000000011</v>
      </c>
      <c r="Q86" s="218"/>
      <c r="R86" s="219">
        <f t="shared" si="6"/>
        <v>36.000000000000007</v>
      </c>
      <c r="S86" s="218"/>
      <c r="T86" s="220">
        <f t="shared" si="1"/>
        <v>1.1999999999999957</v>
      </c>
      <c r="U86" s="218"/>
      <c r="V86" s="221">
        <f t="shared" si="2"/>
        <v>-15.979999999999995</v>
      </c>
      <c r="W86" s="218"/>
      <c r="X86" s="222">
        <f t="shared" si="3"/>
        <v>-4.591400000000001</v>
      </c>
      <c r="Y86" s="218"/>
      <c r="Z86" s="223">
        <f t="shared" si="4"/>
        <v>-17.856453074927412</v>
      </c>
      <c r="AA86" s="218"/>
      <c r="AB86" s="224">
        <f t="shared" si="7"/>
        <v>24.197831704076748</v>
      </c>
    </row>
    <row r="87" spans="14:28" x14ac:dyDescent="0.25">
      <c r="N87">
        <v>63</v>
      </c>
      <c r="P87" s="217">
        <f t="shared" si="0"/>
        <v>2.4000000000000004</v>
      </c>
      <c r="Q87" s="218"/>
      <c r="R87" s="219">
        <f t="shared" si="6"/>
        <v>37</v>
      </c>
      <c r="S87" s="218"/>
      <c r="T87" s="220">
        <f t="shared" si="1"/>
        <v>0.39999999999999858</v>
      </c>
      <c r="U87" s="218"/>
      <c r="V87" s="221">
        <f t="shared" si="2"/>
        <v>-14.919999999999998</v>
      </c>
      <c r="W87" s="218"/>
      <c r="X87" s="222">
        <f t="shared" si="3"/>
        <v>-4.7232000000000003</v>
      </c>
      <c r="Y87" s="218"/>
      <c r="Z87" s="223">
        <f t="shared" si="4"/>
        <v>-17.702603290005928</v>
      </c>
      <c r="AA87" s="218"/>
      <c r="AB87" s="224">
        <f t="shared" si="7"/>
        <v>24.047452930431344</v>
      </c>
    </row>
    <row r="88" spans="14:28" x14ac:dyDescent="0.25">
      <c r="N88">
        <v>64</v>
      </c>
      <c r="P88" s="217">
        <f t="shared" si="0"/>
        <v>2.6000000000000014</v>
      </c>
      <c r="Q88" s="218"/>
      <c r="R88" s="219">
        <f t="shared" si="6"/>
        <v>38.000000000000007</v>
      </c>
      <c r="S88" s="218"/>
      <c r="T88" s="220">
        <f t="shared" si="1"/>
        <v>-0.40000000000000568</v>
      </c>
      <c r="U88" s="218"/>
      <c r="V88" s="221">
        <f t="shared" si="2"/>
        <v>-13.819999999999991</v>
      </c>
      <c r="W88" s="218"/>
      <c r="X88" s="222">
        <f t="shared" si="3"/>
        <v>-4.7918000000000003</v>
      </c>
      <c r="Y88" s="218"/>
      <c r="Z88" s="223">
        <f t="shared" si="4"/>
        <v>-17.537711173310168</v>
      </c>
      <c r="AA88" s="218"/>
      <c r="AB88" s="224">
        <f t="shared" si="7"/>
        <v>23.899302072579935</v>
      </c>
    </row>
    <row r="89" spans="14:28" x14ac:dyDescent="0.25">
      <c r="N89">
        <v>65</v>
      </c>
      <c r="P89" s="217">
        <f t="shared" si="0"/>
        <v>2.8000000000000007</v>
      </c>
      <c r="Q89" s="218"/>
      <c r="R89" s="219">
        <f t="shared" si="6"/>
        <v>39</v>
      </c>
      <c r="S89" s="218"/>
      <c r="T89" s="220">
        <f t="shared" si="1"/>
        <v>-1.2000000000000028</v>
      </c>
      <c r="U89" s="218"/>
      <c r="V89" s="221">
        <f t="shared" si="2"/>
        <v>-12.679999999999996</v>
      </c>
      <c r="W89" s="218"/>
      <c r="X89" s="222">
        <f t="shared" si="3"/>
        <v>-4.7935999999999996</v>
      </c>
      <c r="Y89" s="218"/>
      <c r="Z89" s="223">
        <f t="shared" si="4"/>
        <v>-17.36098417845421</v>
      </c>
      <c r="AA89" s="218"/>
      <c r="AB89" s="224">
        <f t="shared" si="7"/>
        <v>23.753314078368408</v>
      </c>
    </row>
    <row r="90" spans="14:28" x14ac:dyDescent="0.25">
      <c r="N90">
        <v>66</v>
      </c>
      <c r="P90" s="217">
        <f t="shared" ref="P90:P125" si="8">$G$21 + ($I$21*N89)</f>
        <v>3</v>
      </c>
      <c r="Q90" s="218"/>
      <c r="R90" s="219">
        <f t="shared" si="6"/>
        <v>40</v>
      </c>
      <c r="S90" s="218"/>
      <c r="T90" s="220">
        <f t="shared" ref="T90:T125" si="9">$G$9*P90+$H$9</f>
        <v>-2</v>
      </c>
      <c r="U90" s="218"/>
      <c r="V90" s="221">
        <f t="shared" ref="V90:V125" si="10">$G$11*P90^2+$H$11*P90+$I$11</f>
        <v>-11.5</v>
      </c>
      <c r="W90" s="218"/>
      <c r="X90" s="222">
        <f t="shared" ref="X90:X125" si="11">$G$13*P90^3+$H$13*P90^2+$I$13*P90+$J$13</f>
        <v>-4.7249999999999996</v>
      </c>
      <c r="Y90" s="218"/>
      <c r="Z90" s="223">
        <f t="shared" ref="Z90:Z125" si="12">$G$15*$H$15^($I$15*P90+$J$15)+$K$15</f>
        <v>-17.171572875253808</v>
      </c>
      <c r="AA90" s="218"/>
      <c r="AB90" s="224">
        <f t="shared" si="7"/>
        <v>23.609426703847415</v>
      </c>
    </row>
    <row r="91" spans="14:28" x14ac:dyDescent="0.25">
      <c r="N91">
        <v>67</v>
      </c>
      <c r="P91" s="217">
        <f t="shared" si="8"/>
        <v>3.2000000000000011</v>
      </c>
      <c r="Q91" s="218"/>
      <c r="R91" s="219">
        <f t="shared" ref="R91:R125" si="13">$G$7*ABS($H$7*P91+$I$7)+$J$7</f>
        <v>41.000000000000007</v>
      </c>
      <c r="S91" s="218"/>
      <c r="T91" s="220">
        <f t="shared" si="9"/>
        <v>-2.8000000000000043</v>
      </c>
      <c r="U91" s="218"/>
      <c r="V91" s="221">
        <f t="shared" si="10"/>
        <v>-10.279999999999994</v>
      </c>
      <c r="W91" s="218"/>
      <c r="X91" s="222">
        <f t="shared" si="11"/>
        <v>-4.5823999999999989</v>
      </c>
      <c r="Y91" s="218"/>
      <c r="Z91" s="223">
        <f t="shared" si="12"/>
        <v>-16.968566866979202</v>
      </c>
      <c r="AA91" s="218"/>
      <c r="AB91" s="224">
        <f t="shared" si="7"/>
        <v>23.46758035392785</v>
      </c>
    </row>
    <row r="92" spans="14:28" x14ac:dyDescent="0.25">
      <c r="N92">
        <v>68</v>
      </c>
      <c r="P92" s="217">
        <f t="shared" si="8"/>
        <v>3.4000000000000004</v>
      </c>
      <c r="Q92" s="218"/>
      <c r="R92" s="219">
        <f t="shared" si="13"/>
        <v>42</v>
      </c>
      <c r="S92" s="218"/>
      <c r="T92" s="220">
        <f t="shared" si="9"/>
        <v>-3.6000000000000014</v>
      </c>
      <c r="U92" s="218"/>
      <c r="V92" s="221">
        <f t="shared" si="10"/>
        <v>-9.0199999999999978</v>
      </c>
      <c r="W92" s="218"/>
      <c r="X92" s="222">
        <f t="shared" si="11"/>
        <v>-4.3621999999999996</v>
      </c>
      <c r="Y92" s="218"/>
      <c r="Z92" s="223">
        <f t="shared" si="12"/>
        <v>-16.750990414575057</v>
      </c>
      <c r="AA92" s="218"/>
      <c r="AB92" s="224">
        <f t="shared" si="7"/>
        <v>23.327717934180452</v>
      </c>
    </row>
    <row r="93" spans="14:28" x14ac:dyDescent="0.25">
      <c r="N93">
        <v>69</v>
      </c>
      <c r="P93" s="217">
        <f t="shared" si="8"/>
        <v>3.6000000000000014</v>
      </c>
      <c r="Q93" s="218"/>
      <c r="R93" s="219">
        <f t="shared" si="13"/>
        <v>43.000000000000007</v>
      </c>
      <c r="S93" s="218"/>
      <c r="T93" s="220">
        <f t="shared" si="9"/>
        <v>-4.4000000000000057</v>
      </c>
      <c r="U93" s="218"/>
      <c r="V93" s="221">
        <f t="shared" si="10"/>
        <v>-7.7199999999999918</v>
      </c>
      <c r="W93" s="218"/>
      <c r="X93" s="222">
        <f t="shared" si="11"/>
        <v>-4.0607999999999977</v>
      </c>
      <c r="Y93" s="218"/>
      <c r="Z93" s="223">
        <f t="shared" si="12"/>
        <v>-16.517797746815504</v>
      </c>
      <c r="AA93" s="218"/>
      <c r="AB93" s="224">
        <f t="shared" si="7"/>
        <v>23.18978471285709</v>
      </c>
    </row>
    <row r="94" spans="14:28" x14ac:dyDescent="0.25">
      <c r="N94">
        <v>70</v>
      </c>
      <c r="P94" s="217">
        <f t="shared" si="8"/>
        <v>3.8000000000000007</v>
      </c>
      <c r="Q94" s="218"/>
      <c r="R94" s="219">
        <f t="shared" si="13"/>
        <v>44</v>
      </c>
      <c r="S94" s="218"/>
      <c r="T94" s="220">
        <f t="shared" si="9"/>
        <v>-5.2000000000000028</v>
      </c>
      <c r="U94" s="218"/>
      <c r="V94" s="221">
        <f t="shared" si="10"/>
        <v>-6.3799999999999955</v>
      </c>
      <c r="W94" s="218"/>
      <c r="X94" s="222">
        <f t="shared" si="11"/>
        <v>-3.674599999999999</v>
      </c>
      <c r="Y94" s="218"/>
      <c r="Z94" s="223">
        <f t="shared" si="12"/>
        <v>-16.267868033852771</v>
      </c>
      <c r="AA94" s="218"/>
      <c r="AB94" s="224">
        <f t="shared" si="7"/>
        <v>23.053728192299307</v>
      </c>
    </row>
    <row r="95" spans="14:28" x14ac:dyDescent="0.25">
      <c r="N95">
        <v>71</v>
      </c>
      <c r="P95" s="217">
        <f t="shared" si="8"/>
        <v>4</v>
      </c>
      <c r="Q95" s="218"/>
      <c r="R95" s="219">
        <f t="shared" si="13"/>
        <v>45</v>
      </c>
      <c r="S95" s="218"/>
      <c r="T95" s="220">
        <f t="shared" si="9"/>
        <v>-6</v>
      </c>
      <c r="U95" s="218"/>
      <c r="V95" s="221">
        <f t="shared" si="10"/>
        <v>-5</v>
      </c>
      <c r="W95" s="218"/>
      <c r="X95" s="222">
        <f t="shared" si="11"/>
        <v>-3.1999999999999993</v>
      </c>
      <c r="Y95" s="218"/>
      <c r="Z95" s="223">
        <f t="shared" si="12"/>
        <v>-16</v>
      </c>
      <c r="AA95" s="218"/>
      <c r="AB95" s="224">
        <f t="shared" si="7"/>
        <v>22.919497988977898</v>
      </c>
    </row>
    <row r="96" spans="14:28" x14ac:dyDescent="0.25">
      <c r="N96">
        <v>72</v>
      </c>
      <c r="P96" s="217">
        <f t="shared" si="8"/>
        <v>4.2000000000000011</v>
      </c>
      <c r="Q96" s="218"/>
      <c r="R96" s="219">
        <f t="shared" si="13"/>
        <v>46.000000000000007</v>
      </c>
      <c r="S96" s="218"/>
      <c r="T96" s="220">
        <f t="shared" si="9"/>
        <v>-6.8000000000000043</v>
      </c>
      <c r="U96" s="218"/>
      <c r="V96" s="221">
        <f t="shared" si="10"/>
        <v>-3.5799999999999912</v>
      </c>
      <c r="W96" s="218"/>
      <c r="X96" s="222">
        <f t="shared" si="11"/>
        <v>-2.6333999999999964</v>
      </c>
      <c r="Y96" s="218"/>
      <c r="Z96" s="223">
        <f t="shared" si="12"/>
        <v>-15.712906149854826</v>
      </c>
      <c r="AA96" s="218"/>
      <c r="AB96" s="224">
        <f t="shared" si="7"/>
        <v>22.787045721477696</v>
      </c>
    </row>
    <row r="97" spans="14:28" x14ac:dyDescent="0.25">
      <c r="N97">
        <v>73</v>
      </c>
      <c r="P97" s="217">
        <f t="shared" si="8"/>
        <v>4.4000000000000004</v>
      </c>
      <c r="Q97" s="218"/>
      <c r="R97" s="219">
        <f t="shared" si="13"/>
        <v>47</v>
      </c>
      <c r="S97" s="218"/>
      <c r="T97" s="220">
        <f t="shared" si="9"/>
        <v>-7.6000000000000014</v>
      </c>
      <c r="U97" s="218"/>
      <c r="V97" s="221">
        <f t="shared" si="10"/>
        <v>-2.1199999999999974</v>
      </c>
      <c r="W97" s="218"/>
      <c r="X97" s="222">
        <f t="shared" si="11"/>
        <v>-1.9711999999999978</v>
      </c>
      <c r="Y97" s="218"/>
      <c r="Z97" s="223">
        <f t="shared" si="12"/>
        <v>-15.40520658001186</v>
      </c>
      <c r="AA97" s="218"/>
      <c r="AB97" s="224">
        <f t="shared" si="7"/>
        <v>22.656324905804162</v>
      </c>
    </row>
    <row r="98" spans="14:28" x14ac:dyDescent="0.25">
      <c r="N98">
        <v>74</v>
      </c>
      <c r="P98" s="217">
        <f t="shared" si="8"/>
        <v>4.6000000000000014</v>
      </c>
      <c r="Q98" s="218"/>
      <c r="R98" s="219">
        <f t="shared" si="13"/>
        <v>48.000000000000007</v>
      </c>
      <c r="S98" s="218"/>
      <c r="T98" s="220">
        <f t="shared" si="9"/>
        <v>-8.4000000000000057</v>
      </c>
      <c r="U98" s="218"/>
      <c r="V98" s="221">
        <f t="shared" si="10"/>
        <v>-0.61999999999999034</v>
      </c>
      <c r="W98" s="218"/>
      <c r="X98" s="222">
        <f t="shared" si="11"/>
        <v>-1.2097999999999942</v>
      </c>
      <c r="Y98" s="218"/>
      <c r="Z98" s="223">
        <f t="shared" si="12"/>
        <v>-15.075422346620332</v>
      </c>
      <c r="AA98" s="218"/>
      <c r="AB98" s="224">
        <f t="shared" si="7"/>
        <v>22.527290857445085</v>
      </c>
    </row>
    <row r="99" spans="14:28" x14ac:dyDescent="0.25">
      <c r="N99">
        <v>75</v>
      </c>
      <c r="P99" s="217">
        <f t="shared" si="8"/>
        <v>4.8000000000000007</v>
      </c>
      <c r="Q99" s="218"/>
      <c r="R99" s="219">
        <f t="shared" si="13"/>
        <v>49</v>
      </c>
      <c r="S99" s="218"/>
      <c r="T99" s="220">
        <f t="shared" si="9"/>
        <v>-9.2000000000000028</v>
      </c>
      <c r="U99" s="218"/>
      <c r="V99" s="221">
        <f t="shared" si="10"/>
        <v>0.92000000000000526</v>
      </c>
      <c r="W99" s="218"/>
      <c r="X99" s="222">
        <f t="shared" si="11"/>
        <v>-0.34559999999999746</v>
      </c>
      <c r="Y99" s="218"/>
      <c r="Z99" s="223">
        <f t="shared" si="12"/>
        <v>-14.721968356908421</v>
      </c>
      <c r="AA99" s="218"/>
      <c r="AB99" s="224">
        <f t="shared" si="7"/>
        <v>22.39990059967079</v>
      </c>
    </row>
    <row r="100" spans="14:28" x14ac:dyDescent="0.25">
      <c r="N100">
        <v>76</v>
      </c>
      <c r="P100" s="217">
        <f t="shared" si="8"/>
        <v>5</v>
      </c>
      <c r="Q100" s="218"/>
      <c r="R100" s="219">
        <f t="shared" si="13"/>
        <v>50</v>
      </c>
      <c r="S100" s="218"/>
      <c r="T100" s="220">
        <f t="shared" si="9"/>
        <v>-10</v>
      </c>
      <c r="U100" s="218"/>
      <c r="V100" s="221">
        <f t="shared" si="10"/>
        <v>2.5</v>
      </c>
      <c r="W100" s="218"/>
      <c r="X100" s="222">
        <f t="shared" si="11"/>
        <v>0.625</v>
      </c>
      <c r="Y100" s="218"/>
      <c r="Z100" s="223">
        <f t="shared" si="12"/>
        <v>-14.34314575050762</v>
      </c>
      <c r="AA100" s="218"/>
      <c r="AB100" s="224">
        <f t="shared" si="7"/>
        <v>22.274112777602188</v>
      </c>
    </row>
    <row r="101" spans="14:28" x14ac:dyDescent="0.25">
      <c r="N101">
        <v>77</v>
      </c>
      <c r="P101" s="217">
        <f t="shared" si="8"/>
        <v>5.2000000000000011</v>
      </c>
      <c r="Q101" s="218"/>
      <c r="R101" s="219">
        <f t="shared" si="13"/>
        <v>48.999999999999993</v>
      </c>
      <c r="S101" s="218"/>
      <c r="T101" s="220">
        <f t="shared" si="9"/>
        <v>-10.800000000000004</v>
      </c>
      <c r="U101" s="218"/>
      <c r="V101" s="221">
        <f t="shared" si="10"/>
        <v>4.1200000000000081</v>
      </c>
      <c r="W101" s="218"/>
      <c r="X101" s="222">
        <f t="shared" si="11"/>
        <v>1.7056000000000058</v>
      </c>
      <c r="Y101" s="218"/>
      <c r="Z101" s="223">
        <f t="shared" si="12"/>
        <v>-13.937133733958406</v>
      </c>
      <c r="AA101" s="218"/>
      <c r="AB101" s="224">
        <f t="shared" si="7"/>
        <v>22.149887577616614</v>
      </c>
    </row>
    <row r="102" spans="14:28" x14ac:dyDescent="0.25">
      <c r="N102">
        <v>78</v>
      </c>
      <c r="P102" s="217">
        <f t="shared" si="8"/>
        <v>5.4</v>
      </c>
      <c r="Q102" s="218"/>
      <c r="R102" s="219">
        <f t="shared" si="13"/>
        <v>48</v>
      </c>
      <c r="S102" s="218"/>
      <c r="T102" s="220">
        <f t="shared" si="9"/>
        <v>-11.600000000000001</v>
      </c>
      <c r="U102" s="218"/>
      <c r="V102" s="221">
        <f t="shared" si="10"/>
        <v>5.7800000000000047</v>
      </c>
      <c r="W102" s="218"/>
      <c r="X102" s="222">
        <f t="shared" si="11"/>
        <v>2.899799999999999</v>
      </c>
      <c r="Y102" s="218"/>
      <c r="Z102" s="223">
        <f t="shared" si="12"/>
        <v>-13.501980829150115</v>
      </c>
      <c r="AA102" s="218"/>
      <c r="AB102" s="224">
        <f t="shared" si="7"/>
        <v>22.027186651698472</v>
      </c>
    </row>
    <row r="103" spans="14:28" x14ac:dyDescent="0.25">
      <c r="N103">
        <v>79</v>
      </c>
      <c r="P103" s="217">
        <f t="shared" si="8"/>
        <v>5.6000000000000014</v>
      </c>
      <c r="Q103" s="218"/>
      <c r="R103" s="219">
        <f t="shared" si="13"/>
        <v>46.999999999999993</v>
      </c>
      <c r="S103" s="218"/>
      <c r="T103" s="220">
        <f t="shared" si="9"/>
        <v>-12.400000000000006</v>
      </c>
      <c r="U103" s="218"/>
      <c r="V103" s="221">
        <f t="shared" si="10"/>
        <v>7.4800000000000111</v>
      </c>
      <c r="W103" s="218"/>
      <c r="X103" s="222">
        <f t="shared" si="11"/>
        <v>4.2112000000000087</v>
      </c>
      <c r="Y103" s="218"/>
      <c r="Z103" s="223">
        <f t="shared" si="12"/>
        <v>-13.035595493631003</v>
      </c>
      <c r="AA103" s="218"/>
      <c r="AB103" s="224">
        <f t="shared" si="7"/>
        <v>21.905973046375024</v>
      </c>
    </row>
    <row r="104" spans="14:28" x14ac:dyDescent="0.25">
      <c r="N104">
        <v>80</v>
      </c>
      <c r="P104" s="217">
        <f t="shared" si="8"/>
        <v>5.8000000000000007</v>
      </c>
      <c r="Q104" s="218"/>
      <c r="R104" s="219">
        <f t="shared" si="13"/>
        <v>46</v>
      </c>
      <c r="S104" s="218"/>
      <c r="T104" s="220">
        <f t="shared" si="9"/>
        <v>-13.200000000000003</v>
      </c>
      <c r="U104" s="218"/>
      <c r="V104" s="221">
        <f t="shared" si="10"/>
        <v>9.220000000000006</v>
      </c>
      <c r="W104" s="218"/>
      <c r="X104" s="222">
        <f t="shared" si="11"/>
        <v>5.6434000000000033</v>
      </c>
      <c r="Y104" s="218"/>
      <c r="Z104" s="223">
        <f t="shared" si="12"/>
        <v>-12.535736067705539</v>
      </c>
      <c r="AA104" s="218"/>
      <c r="AB104" s="224">
        <f t="shared" si="7"/>
        <v>21.786211135907866</v>
      </c>
    </row>
    <row r="105" spans="14:28" x14ac:dyDescent="0.25">
      <c r="N105">
        <v>81</v>
      </c>
      <c r="P105" s="217">
        <f t="shared" si="8"/>
        <v>6</v>
      </c>
      <c r="Q105" s="218"/>
      <c r="R105" s="219">
        <f t="shared" si="13"/>
        <v>45</v>
      </c>
      <c r="S105" s="218"/>
      <c r="T105" s="220">
        <f t="shared" si="9"/>
        <v>-14</v>
      </c>
      <c r="U105" s="218"/>
      <c r="V105" s="221">
        <f t="shared" si="10"/>
        <v>11</v>
      </c>
      <c r="W105" s="218"/>
      <c r="X105" s="222">
        <f t="shared" si="11"/>
        <v>7.1999999999999993</v>
      </c>
      <c r="Y105" s="218"/>
      <c r="Z105" s="223">
        <f t="shared" si="12"/>
        <v>-12</v>
      </c>
      <c r="AA105" s="218"/>
      <c r="AB105" s="224">
        <f t="shared" ref="AB105:AB125" si="14">$G$17*LN($H$17*P105+$I$17)+$J$17</f>
        <v>21.66786655943784</v>
      </c>
    </row>
    <row r="106" spans="14:28" x14ac:dyDescent="0.25">
      <c r="N106">
        <v>82</v>
      </c>
      <c r="P106" s="217">
        <f t="shared" si="8"/>
        <v>6.1999999999999993</v>
      </c>
      <c r="Q106" s="218"/>
      <c r="R106" s="219">
        <f t="shared" si="13"/>
        <v>44</v>
      </c>
      <c r="S106" s="218"/>
      <c r="T106" s="220">
        <f t="shared" si="9"/>
        <v>-14.799999999999997</v>
      </c>
      <c r="U106" s="218"/>
      <c r="V106" s="221">
        <f t="shared" si="10"/>
        <v>12.819999999999993</v>
      </c>
      <c r="W106" s="218"/>
      <c r="X106" s="222">
        <f t="shared" si="11"/>
        <v>8.8845999999999954</v>
      </c>
      <c r="Y106" s="218"/>
      <c r="Z106" s="223">
        <f t="shared" si="12"/>
        <v>-11.425812299709657</v>
      </c>
      <c r="AA106" s="218"/>
      <c r="AB106" s="224">
        <f t="shared" si="14"/>
        <v>21.550906161805926</v>
      </c>
    </row>
    <row r="107" spans="14:28" x14ac:dyDescent="0.25">
      <c r="N107">
        <v>83</v>
      </c>
      <c r="P107" s="217">
        <f t="shared" si="8"/>
        <v>6.4000000000000021</v>
      </c>
      <c r="Q107" s="218"/>
      <c r="R107" s="219">
        <f t="shared" si="13"/>
        <v>42.999999999999986</v>
      </c>
      <c r="S107" s="218"/>
      <c r="T107" s="220">
        <f t="shared" si="9"/>
        <v>-15.600000000000009</v>
      </c>
      <c r="U107" s="218"/>
      <c r="V107" s="221">
        <f t="shared" si="10"/>
        <v>14.680000000000021</v>
      </c>
      <c r="W107" s="218"/>
      <c r="X107" s="222">
        <f t="shared" si="11"/>
        <v>10.700800000000019</v>
      </c>
      <c r="Y107" s="218"/>
      <c r="Z107" s="223">
        <f t="shared" si="12"/>
        <v>-10.810413160023714</v>
      </c>
      <c r="AA107" s="218"/>
      <c r="AB107" s="224">
        <f t="shared" si="14"/>
        <v>21.435297937795163</v>
      </c>
    </row>
    <row r="108" spans="14:28" x14ac:dyDescent="0.25">
      <c r="N108">
        <v>84</v>
      </c>
      <c r="P108" s="217">
        <f t="shared" si="8"/>
        <v>6.6000000000000014</v>
      </c>
      <c r="Q108" s="218"/>
      <c r="R108" s="219">
        <f t="shared" si="13"/>
        <v>41.999999999999993</v>
      </c>
      <c r="S108" s="218"/>
      <c r="T108" s="220">
        <f t="shared" si="9"/>
        <v>-16.400000000000006</v>
      </c>
      <c r="U108" s="218"/>
      <c r="V108" s="221">
        <f t="shared" si="10"/>
        <v>16.580000000000013</v>
      </c>
      <c r="W108" s="218"/>
      <c r="X108" s="222">
        <f t="shared" si="11"/>
        <v>12.652200000000015</v>
      </c>
      <c r="Y108" s="218"/>
      <c r="Z108" s="223">
        <f t="shared" si="12"/>
        <v>-10.150844693240668</v>
      </c>
      <c r="AA108" s="218"/>
      <c r="AB108" s="224">
        <f t="shared" si="14"/>
        <v>21.321010979558935</v>
      </c>
    </row>
    <row r="109" spans="14:28" x14ac:dyDescent="0.25">
      <c r="N109">
        <v>85</v>
      </c>
      <c r="P109" s="217">
        <f t="shared" si="8"/>
        <v>6.8000000000000007</v>
      </c>
      <c r="Q109" s="218"/>
      <c r="R109" s="219">
        <f t="shared" si="13"/>
        <v>41</v>
      </c>
      <c r="S109" s="218"/>
      <c r="T109" s="220">
        <f t="shared" si="9"/>
        <v>-17.200000000000003</v>
      </c>
      <c r="U109" s="218"/>
      <c r="V109" s="221">
        <f t="shared" si="10"/>
        <v>18.52000000000001</v>
      </c>
      <c r="W109" s="218"/>
      <c r="X109" s="222">
        <f t="shared" si="11"/>
        <v>14.742400000000007</v>
      </c>
      <c r="Y109" s="218"/>
      <c r="Z109" s="223">
        <f t="shared" si="12"/>
        <v>-9.4439367138168429</v>
      </c>
      <c r="AA109" s="218"/>
      <c r="AB109" s="224">
        <f t="shared" si="14"/>
        <v>21.208015427019603</v>
      </c>
    </row>
    <row r="110" spans="14:28" x14ac:dyDescent="0.25">
      <c r="N110">
        <v>86</v>
      </c>
      <c r="P110" s="217">
        <f t="shared" si="8"/>
        <v>7</v>
      </c>
      <c r="Q110" s="218"/>
      <c r="R110" s="219">
        <f t="shared" si="13"/>
        <v>40</v>
      </c>
      <c r="S110" s="218"/>
      <c r="T110" s="220">
        <f t="shared" si="9"/>
        <v>-18</v>
      </c>
      <c r="U110" s="218"/>
      <c r="V110" s="221">
        <f t="shared" si="10"/>
        <v>20.5</v>
      </c>
      <c r="W110" s="218"/>
      <c r="X110" s="222">
        <f t="shared" si="11"/>
        <v>16.974999999999994</v>
      </c>
      <c r="Y110" s="218"/>
      <c r="Z110" s="223">
        <f t="shared" si="12"/>
        <v>-8.6862915010152406</v>
      </c>
      <c r="AA110" s="218"/>
      <c r="AB110" s="224">
        <f t="shared" si="14"/>
        <v>21.096282421038353</v>
      </c>
    </row>
    <row r="111" spans="14:28" x14ac:dyDescent="0.25">
      <c r="N111">
        <v>87</v>
      </c>
      <c r="P111" s="217">
        <f t="shared" si="8"/>
        <v>7.1999999999999993</v>
      </c>
      <c r="Q111" s="218"/>
      <c r="R111" s="219">
        <f t="shared" si="13"/>
        <v>39</v>
      </c>
      <c r="S111" s="218"/>
      <c r="T111" s="220">
        <f t="shared" si="9"/>
        <v>-18.799999999999997</v>
      </c>
      <c r="U111" s="218"/>
      <c r="V111" s="221">
        <f t="shared" si="10"/>
        <v>22.519999999999996</v>
      </c>
      <c r="W111" s="218"/>
      <c r="X111" s="222">
        <f t="shared" si="11"/>
        <v>19.353599999999989</v>
      </c>
      <c r="Y111" s="218"/>
      <c r="Z111" s="223">
        <f t="shared" si="12"/>
        <v>-7.8742674679168161</v>
      </c>
      <c r="AA111" s="218"/>
      <c r="AB111" s="224">
        <f t="shared" si="14"/>
        <v>20.985784059172502</v>
      </c>
    </row>
    <row r="112" spans="14:28" x14ac:dyDescent="0.25">
      <c r="N112">
        <v>88</v>
      </c>
      <c r="P112" s="217">
        <f t="shared" si="8"/>
        <v>7.4000000000000021</v>
      </c>
      <c r="Q112" s="218"/>
      <c r="R112" s="219">
        <f t="shared" si="13"/>
        <v>37.999999999999986</v>
      </c>
      <c r="S112" s="218"/>
      <c r="T112" s="220">
        <f t="shared" si="9"/>
        <v>-19.600000000000009</v>
      </c>
      <c r="U112" s="218"/>
      <c r="V112" s="221">
        <f t="shared" si="10"/>
        <v>24.580000000000027</v>
      </c>
      <c r="W112" s="218"/>
      <c r="X112" s="222">
        <f t="shared" si="11"/>
        <v>21.88180000000003</v>
      </c>
      <c r="Y112" s="218"/>
      <c r="Z112" s="223">
        <f t="shared" si="12"/>
        <v>-7.0039616583002218</v>
      </c>
      <c r="AA112" s="218"/>
      <c r="AB112" s="224">
        <f t="shared" si="14"/>
        <v>20.876493353850599</v>
      </c>
    </row>
    <row r="113" spans="14:28" x14ac:dyDescent="0.25">
      <c r="N113">
        <v>89</v>
      </c>
      <c r="P113" s="217">
        <f t="shared" si="8"/>
        <v>7.6000000000000014</v>
      </c>
      <c r="Q113" s="218"/>
      <c r="R113" s="219">
        <f t="shared" si="13"/>
        <v>36.999999999999993</v>
      </c>
      <c r="S113" s="218"/>
      <c r="T113" s="220">
        <f t="shared" si="9"/>
        <v>-20.400000000000006</v>
      </c>
      <c r="U113" s="218"/>
      <c r="V113" s="221">
        <f t="shared" si="10"/>
        <v>26.680000000000014</v>
      </c>
      <c r="W113" s="218"/>
      <c r="X113" s="222">
        <f t="shared" si="11"/>
        <v>24.563200000000016</v>
      </c>
      <c r="Y113" s="218"/>
      <c r="Z113" s="223">
        <f t="shared" si="12"/>
        <v>-6.0711909872620087</v>
      </c>
      <c r="AA113" s="218"/>
      <c r="AB113" s="224">
        <f t="shared" si="14"/>
        <v>20.768384192808441</v>
      </c>
    </row>
    <row r="114" spans="14:28" x14ac:dyDescent="0.25">
      <c r="N114">
        <v>90</v>
      </c>
      <c r="P114" s="217">
        <f t="shared" si="8"/>
        <v>7.8000000000000007</v>
      </c>
      <c r="Q114" s="218"/>
      <c r="R114" s="219">
        <f t="shared" si="13"/>
        <v>36</v>
      </c>
      <c r="S114" s="218"/>
      <c r="T114" s="220">
        <f t="shared" si="9"/>
        <v>-21.200000000000003</v>
      </c>
      <c r="U114" s="218"/>
      <c r="V114" s="221">
        <f t="shared" si="10"/>
        <v>28.820000000000007</v>
      </c>
      <c r="W114" s="218"/>
      <c r="X114" s="222">
        <f t="shared" si="11"/>
        <v>27.401400000000006</v>
      </c>
      <c r="Y114" s="218"/>
      <c r="Z114" s="223">
        <f t="shared" si="12"/>
        <v>-5.0714721354110761</v>
      </c>
      <c r="AA114" s="218"/>
      <c r="AB114" s="224">
        <f t="shared" si="14"/>
        <v>20.661431301640963</v>
      </c>
    </row>
    <row r="115" spans="14:28" x14ac:dyDescent="0.25">
      <c r="N115">
        <v>91</v>
      </c>
      <c r="P115" s="217">
        <f t="shared" si="8"/>
        <v>8</v>
      </c>
      <c r="Q115" s="218"/>
      <c r="R115" s="219">
        <f t="shared" si="13"/>
        <v>35</v>
      </c>
      <c r="S115" s="218"/>
      <c r="T115" s="220">
        <f t="shared" si="9"/>
        <v>-22</v>
      </c>
      <c r="U115" s="218"/>
      <c r="V115" s="221">
        <f t="shared" si="10"/>
        <v>31</v>
      </c>
      <c r="W115" s="218"/>
      <c r="X115" s="222">
        <f t="shared" si="11"/>
        <v>30.4</v>
      </c>
      <c r="Y115" s="218"/>
      <c r="Z115" s="223">
        <f t="shared" si="12"/>
        <v>-4</v>
      </c>
      <c r="AA115" s="218"/>
      <c r="AB115" s="224">
        <f t="shared" si="14"/>
        <v>20.555610208335597</v>
      </c>
    </row>
    <row r="116" spans="14:28" x14ac:dyDescent="0.25">
      <c r="N116">
        <v>92</v>
      </c>
      <c r="P116" s="217">
        <f t="shared" si="8"/>
        <v>8.1999999999999993</v>
      </c>
      <c r="Q116" s="218"/>
      <c r="R116" s="219">
        <f t="shared" si="13"/>
        <v>34</v>
      </c>
      <c r="S116" s="218"/>
      <c r="T116" s="220">
        <f t="shared" si="9"/>
        <v>-22.799999999999997</v>
      </c>
      <c r="U116" s="218"/>
      <c r="V116" s="221">
        <f t="shared" si="10"/>
        <v>33.22</v>
      </c>
      <c r="W116" s="218"/>
      <c r="X116" s="222">
        <f t="shared" si="11"/>
        <v>33.562600000000003</v>
      </c>
      <c r="Y116" s="218"/>
      <c r="Z116" s="223">
        <f t="shared" si="12"/>
        <v>-2.851624599419317</v>
      </c>
      <c r="AA116" s="218"/>
      <c r="AB116" s="224">
        <f t="shared" si="14"/>
        <v>20.450897209662639</v>
      </c>
    </row>
    <row r="117" spans="14:28" x14ac:dyDescent="0.25">
      <c r="N117">
        <v>93</v>
      </c>
      <c r="P117" s="217">
        <f t="shared" si="8"/>
        <v>8.4000000000000021</v>
      </c>
      <c r="Q117" s="218"/>
      <c r="R117" s="219">
        <f t="shared" si="13"/>
        <v>32.999999999999986</v>
      </c>
      <c r="S117" s="218"/>
      <c r="T117" s="220">
        <f t="shared" si="9"/>
        <v>-23.600000000000009</v>
      </c>
      <c r="U117" s="218"/>
      <c r="V117" s="221">
        <f t="shared" si="10"/>
        <v>35.480000000000018</v>
      </c>
      <c r="W117" s="218"/>
      <c r="X117" s="222">
        <f t="shared" si="11"/>
        <v>36.892800000000037</v>
      </c>
      <c r="Y117" s="218"/>
      <c r="Z117" s="223">
        <f t="shared" si="12"/>
        <v>-1.6208263200474242</v>
      </c>
      <c r="AA117" s="218"/>
      <c r="AB117" s="224">
        <f t="shared" si="14"/>
        <v>20.347269339307172</v>
      </c>
    </row>
    <row r="118" spans="14:28" x14ac:dyDescent="0.25">
      <c r="N118">
        <v>94</v>
      </c>
      <c r="P118" s="217">
        <f t="shared" si="8"/>
        <v>8.6000000000000014</v>
      </c>
      <c r="Q118" s="218"/>
      <c r="R118" s="219">
        <f t="shared" si="13"/>
        <v>31.999999999999993</v>
      </c>
      <c r="S118" s="218"/>
      <c r="T118" s="220">
        <f t="shared" si="9"/>
        <v>-24.400000000000006</v>
      </c>
      <c r="U118" s="218"/>
      <c r="V118" s="221">
        <f t="shared" si="10"/>
        <v>37.780000000000015</v>
      </c>
      <c r="W118" s="218"/>
      <c r="X118" s="222">
        <f t="shared" si="11"/>
        <v>40.394200000000019</v>
      </c>
      <c r="Y118" s="218"/>
      <c r="Z118" s="223">
        <f t="shared" si="12"/>
        <v>-0.30168938648133192</v>
      </c>
      <c r="AA118" s="218"/>
      <c r="AB118" s="224">
        <f t="shared" si="14"/>
        <v>20.244704337635284</v>
      </c>
    </row>
    <row r="119" spans="14:28" x14ac:dyDescent="0.25">
      <c r="N119">
        <v>95</v>
      </c>
      <c r="P119" s="217">
        <f t="shared" si="8"/>
        <v>8.8000000000000007</v>
      </c>
      <c r="Q119" s="218"/>
      <c r="R119" s="219">
        <f t="shared" si="13"/>
        <v>31</v>
      </c>
      <c r="S119" s="218"/>
      <c r="T119" s="220">
        <f t="shared" si="9"/>
        <v>-25.200000000000003</v>
      </c>
      <c r="U119" s="218"/>
      <c r="V119" s="221">
        <f t="shared" si="10"/>
        <v>40.120000000000005</v>
      </c>
      <c r="W119" s="218"/>
      <c r="X119" s="222">
        <f t="shared" si="11"/>
        <v>44.070400000000006</v>
      </c>
      <c r="Y119" s="218"/>
      <c r="Z119" s="223">
        <f t="shared" si="12"/>
        <v>1.1121265723663072</v>
      </c>
      <c r="AA119" s="218"/>
      <c r="AB119" s="224">
        <f t="shared" si="14"/>
        <v>20.143180622995104</v>
      </c>
    </row>
    <row r="120" spans="14:28" x14ac:dyDescent="0.25">
      <c r="N120">
        <v>96</v>
      </c>
      <c r="P120" s="217">
        <f t="shared" si="8"/>
        <v>9</v>
      </c>
      <c r="Q120" s="218"/>
      <c r="R120" s="219">
        <f t="shared" si="13"/>
        <v>30</v>
      </c>
      <c r="S120" s="218"/>
      <c r="T120" s="220">
        <f t="shared" si="9"/>
        <v>-26</v>
      </c>
      <c r="U120" s="218"/>
      <c r="V120" s="221">
        <f t="shared" si="10"/>
        <v>42.5</v>
      </c>
      <c r="W120" s="218"/>
      <c r="X120" s="222">
        <f t="shared" si="11"/>
        <v>47.924999999999997</v>
      </c>
      <c r="Y120" s="218"/>
      <c r="Z120" s="223">
        <f t="shared" si="12"/>
        <v>2.6274169979695188</v>
      </c>
      <c r="AA120" s="218"/>
      <c r="AB120" s="224">
        <f t="shared" si="14"/>
        <v>20.042677264460092</v>
      </c>
    </row>
    <row r="121" spans="14:28" x14ac:dyDescent="0.25">
      <c r="N121">
        <v>97</v>
      </c>
      <c r="P121" s="217">
        <f t="shared" si="8"/>
        <v>9.2000000000000028</v>
      </c>
      <c r="Q121" s="218"/>
      <c r="R121" s="219">
        <f t="shared" si="13"/>
        <v>28.999999999999986</v>
      </c>
      <c r="S121" s="218"/>
      <c r="T121" s="220">
        <f t="shared" si="9"/>
        <v>-26.800000000000011</v>
      </c>
      <c r="U121" s="218"/>
      <c r="V121" s="221">
        <f t="shared" si="10"/>
        <v>44.920000000000044</v>
      </c>
      <c r="W121" s="218"/>
      <c r="X121" s="222">
        <f t="shared" si="11"/>
        <v>51.961600000000061</v>
      </c>
      <c r="Y121" s="218"/>
      <c r="Z121" s="223">
        <f t="shared" si="12"/>
        <v>4.2514650641663891</v>
      </c>
      <c r="AA121" s="218"/>
      <c r="AB121" s="224">
        <f t="shared" si="14"/>
        <v>19.943173955928408</v>
      </c>
    </row>
    <row r="122" spans="14:28" x14ac:dyDescent="0.25">
      <c r="N122">
        <v>98</v>
      </c>
      <c r="P122" s="217">
        <f t="shared" si="8"/>
        <v>9.4000000000000021</v>
      </c>
      <c r="Q122" s="218"/>
      <c r="R122" s="219">
        <f t="shared" si="13"/>
        <v>27.999999999999986</v>
      </c>
      <c r="S122" s="218"/>
      <c r="T122" s="220">
        <f t="shared" si="9"/>
        <v>-27.600000000000009</v>
      </c>
      <c r="U122" s="218"/>
      <c r="V122" s="221">
        <f t="shared" si="10"/>
        <v>47.380000000000024</v>
      </c>
      <c r="W122" s="218"/>
      <c r="X122" s="222">
        <f t="shared" si="11"/>
        <v>56.183800000000062</v>
      </c>
      <c r="Y122" s="218"/>
      <c r="Z122" s="223">
        <f t="shared" si="12"/>
        <v>5.9920766833995458</v>
      </c>
      <c r="AA122" s="218"/>
      <c r="AB122" s="224">
        <f t="shared" si="14"/>
        <v>19.844650991498295</v>
      </c>
    </row>
    <row r="123" spans="14:28" x14ac:dyDescent="0.25">
      <c r="N123">
        <v>99</v>
      </c>
      <c r="P123" s="217">
        <f t="shared" si="8"/>
        <v>9.6000000000000014</v>
      </c>
      <c r="Q123" s="218"/>
      <c r="R123" s="219">
        <f t="shared" si="13"/>
        <v>26.999999999999993</v>
      </c>
      <c r="S123" s="218"/>
      <c r="T123" s="220">
        <f t="shared" si="9"/>
        <v>-28.400000000000006</v>
      </c>
      <c r="U123" s="218"/>
      <c r="V123" s="221">
        <f t="shared" si="10"/>
        <v>49.880000000000024</v>
      </c>
      <c r="W123" s="218"/>
      <c r="X123" s="222">
        <f t="shared" si="11"/>
        <v>60.595200000000027</v>
      </c>
      <c r="Y123" s="218"/>
      <c r="Z123" s="223">
        <f t="shared" si="12"/>
        <v>7.8576180254759826</v>
      </c>
      <c r="AA123" s="218"/>
      <c r="AB123" s="224">
        <f t="shared" si="14"/>
        <v>19.747089242044645</v>
      </c>
    </row>
    <row r="124" spans="14:28" x14ac:dyDescent="0.25">
      <c r="N124">
        <v>100</v>
      </c>
      <c r="P124" s="217">
        <f t="shared" si="8"/>
        <v>9.8000000000000007</v>
      </c>
      <c r="Q124" s="218"/>
      <c r="R124" s="219">
        <f t="shared" si="13"/>
        <v>26</v>
      </c>
      <c r="S124" s="218"/>
      <c r="T124" s="220">
        <f t="shared" si="9"/>
        <v>-29.200000000000003</v>
      </c>
      <c r="U124" s="218"/>
      <c r="V124" s="221">
        <f t="shared" si="10"/>
        <v>52.420000000000016</v>
      </c>
      <c r="W124" s="218"/>
      <c r="X124" s="222">
        <f t="shared" si="11"/>
        <v>65.199400000000011</v>
      </c>
      <c r="Y124" s="218"/>
      <c r="Z124" s="223">
        <f t="shared" si="12"/>
        <v>9.8570557291778371</v>
      </c>
      <c r="AA124" s="218"/>
      <c r="AB124" s="224">
        <f t="shared" si="14"/>
        <v>19.650470132927275</v>
      </c>
    </row>
    <row r="125" spans="14:28" x14ac:dyDescent="0.25">
      <c r="N125">
        <v>101</v>
      </c>
      <c r="P125" s="217">
        <f t="shared" si="8"/>
        <v>10</v>
      </c>
      <c r="Q125" s="218"/>
      <c r="R125" s="219">
        <f t="shared" si="13"/>
        <v>25</v>
      </c>
      <c r="S125" s="218"/>
      <c r="T125" s="220">
        <f t="shared" si="9"/>
        <v>-30</v>
      </c>
      <c r="U125" s="218"/>
      <c r="V125" s="221">
        <f t="shared" si="10"/>
        <v>55</v>
      </c>
      <c r="W125" s="218"/>
      <c r="X125" s="222">
        <f t="shared" si="11"/>
        <v>70</v>
      </c>
      <c r="Y125" s="218"/>
      <c r="Z125" s="223">
        <f t="shared" si="12"/>
        <v>12</v>
      </c>
      <c r="AA125" s="218"/>
      <c r="AB125" s="224">
        <f t="shared" si="14"/>
        <v>19.554775622765771</v>
      </c>
    </row>
  </sheetData>
  <mergeCells count="17">
    <mergeCell ref="I20:J20"/>
    <mergeCell ref="K20:L20"/>
    <mergeCell ref="I21:J21"/>
    <mergeCell ref="K21:L21"/>
    <mergeCell ref="C20:F21"/>
    <mergeCell ref="G20:H20"/>
    <mergeCell ref="G21:H21"/>
    <mergeCell ref="C2:AB2"/>
    <mergeCell ref="C17:E17"/>
    <mergeCell ref="C15:E15"/>
    <mergeCell ref="C13:E13"/>
    <mergeCell ref="C11:E11"/>
    <mergeCell ref="G4:L4"/>
    <mergeCell ref="C4:F5"/>
    <mergeCell ref="C6:E6"/>
    <mergeCell ref="C9:E9"/>
    <mergeCell ref="C7:E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4773-9538-46F5-994F-517EECBD12AE}">
  <dimension ref="B1:P115"/>
  <sheetViews>
    <sheetView workbookViewId="0">
      <selection activeCell="L1" sqref="L1:P1048576"/>
    </sheetView>
  </sheetViews>
  <sheetFormatPr baseColWidth="10" defaultRowHeight="15" x14ac:dyDescent="0.25"/>
  <cols>
    <col min="1" max="1" width="2.5703125" customWidth="1"/>
    <col min="7" max="10" width="11.7109375" customWidth="1"/>
    <col min="12" max="16" width="0" hidden="1" customWidth="1"/>
  </cols>
  <sheetData>
    <row r="1" spans="2:16" ht="7.5" customHeight="1" x14ac:dyDescent="0.25"/>
    <row r="2" spans="2:16" ht="18" customHeight="1" x14ac:dyDescent="0.25">
      <c r="B2" s="289" t="s">
        <v>68</v>
      </c>
      <c r="C2" s="289"/>
      <c r="D2" s="289"/>
      <c r="E2" s="289"/>
      <c r="F2" s="289"/>
      <c r="G2" s="289"/>
      <c r="H2" s="289"/>
      <c r="I2" s="289"/>
      <c r="J2" s="289"/>
    </row>
    <row r="4" spans="2:16" ht="11.1" customHeight="1" x14ac:dyDescent="0.25">
      <c r="B4" s="290" t="s">
        <v>1</v>
      </c>
      <c r="C4" s="290"/>
      <c r="D4" s="290"/>
      <c r="E4" s="290"/>
      <c r="F4" s="290"/>
      <c r="G4" s="225"/>
      <c r="H4" s="225"/>
      <c r="I4" s="225"/>
      <c r="J4" s="225"/>
    </row>
    <row r="5" spans="2:16" ht="11.1" customHeight="1" x14ac:dyDescent="0.25">
      <c r="B5" s="290"/>
      <c r="C5" s="290"/>
      <c r="D5" s="290"/>
      <c r="E5" s="290"/>
      <c r="F5" s="290"/>
      <c r="G5" s="226" t="s">
        <v>3</v>
      </c>
      <c r="H5" s="227" t="s">
        <v>4</v>
      </c>
      <c r="I5" s="227" t="s">
        <v>5</v>
      </c>
      <c r="J5" s="228" t="s">
        <v>6</v>
      </c>
    </row>
    <row r="6" spans="2:16" ht="3.95" customHeight="1" thickBot="1" x14ac:dyDescent="0.3">
      <c r="G6" s="216"/>
      <c r="H6" s="216"/>
      <c r="I6" s="216"/>
      <c r="J6" s="216"/>
    </row>
    <row r="7" spans="2:16" ht="15.75" thickBot="1" x14ac:dyDescent="0.3">
      <c r="B7" s="291" t="s">
        <v>71</v>
      </c>
      <c r="C7" s="292"/>
      <c r="D7" s="297" t="s">
        <v>72</v>
      </c>
      <c r="E7" s="297"/>
      <c r="F7" s="298"/>
      <c r="G7" s="229">
        <v>2</v>
      </c>
      <c r="H7" s="230">
        <v>2</v>
      </c>
      <c r="I7" s="230">
        <v>0</v>
      </c>
      <c r="J7" s="231">
        <v>0</v>
      </c>
    </row>
    <row r="8" spans="2:16" ht="3.95" customHeight="1" thickBot="1" x14ac:dyDescent="0.3">
      <c r="G8" s="232"/>
      <c r="H8" s="232"/>
      <c r="I8" s="232"/>
      <c r="J8" s="232"/>
    </row>
    <row r="9" spans="2:16" ht="15.75" thickBot="1" x14ac:dyDescent="0.3">
      <c r="B9" s="293" t="s">
        <v>34</v>
      </c>
      <c r="C9" s="294"/>
      <c r="D9" s="299" t="s">
        <v>77</v>
      </c>
      <c r="E9" s="299"/>
      <c r="F9" s="300"/>
      <c r="G9" s="233">
        <v>2</v>
      </c>
      <c r="H9" s="234">
        <v>1</v>
      </c>
      <c r="I9" s="234">
        <v>0</v>
      </c>
      <c r="J9" s="235">
        <v>0</v>
      </c>
    </row>
    <row r="10" spans="2:16" ht="3.95" customHeight="1" thickBot="1" x14ac:dyDescent="0.3">
      <c r="G10" s="232"/>
      <c r="H10" s="232"/>
      <c r="I10" s="232"/>
      <c r="J10" s="232"/>
    </row>
    <row r="11" spans="2:16" ht="15.75" thickBot="1" x14ac:dyDescent="0.3">
      <c r="B11" s="295" t="s">
        <v>35</v>
      </c>
      <c r="C11" s="296"/>
      <c r="D11" s="286" t="s">
        <v>73</v>
      </c>
      <c r="E11" s="286"/>
      <c r="F11" s="287"/>
      <c r="G11" s="236">
        <v>1</v>
      </c>
      <c r="H11" s="237">
        <v>1</v>
      </c>
      <c r="I11" s="237">
        <v>0</v>
      </c>
      <c r="J11" s="238">
        <v>0</v>
      </c>
    </row>
    <row r="12" spans="2:16" x14ac:dyDescent="0.25">
      <c r="G12" s="232"/>
      <c r="H12" s="232"/>
      <c r="I12" s="232"/>
      <c r="J12" s="232"/>
    </row>
    <row r="13" spans="2:16" ht="12" customHeight="1" thickBot="1" x14ac:dyDescent="0.3">
      <c r="B13" s="288" t="s">
        <v>74</v>
      </c>
      <c r="C13" s="288"/>
      <c r="D13" s="288"/>
      <c r="E13" s="288"/>
      <c r="F13" s="288"/>
      <c r="G13" s="239" t="s">
        <v>75</v>
      </c>
      <c r="H13" s="239" t="s">
        <v>62</v>
      </c>
      <c r="I13" s="239" t="s">
        <v>63</v>
      </c>
      <c r="J13" s="232"/>
    </row>
    <row r="14" spans="2:16" ht="12" customHeight="1" thickBot="1" x14ac:dyDescent="0.3">
      <c r="B14" s="288"/>
      <c r="C14" s="288"/>
      <c r="D14" s="288"/>
      <c r="E14" s="288"/>
      <c r="F14" s="288"/>
      <c r="G14" s="240">
        <v>-6.2830000000000004</v>
      </c>
      <c r="H14" s="240">
        <v>0.12565999999999999</v>
      </c>
      <c r="I14" s="240">
        <v>6.2830000000000004</v>
      </c>
      <c r="J14" s="232"/>
      <c r="M14" t="s">
        <v>78</v>
      </c>
      <c r="N14" t="s">
        <v>76</v>
      </c>
      <c r="O14" t="s">
        <v>69</v>
      </c>
      <c r="P14" t="s">
        <v>70</v>
      </c>
    </row>
    <row r="15" spans="2:16" x14ac:dyDescent="0.25">
      <c r="L15">
        <v>1</v>
      </c>
      <c r="M15">
        <f>$G$14+($H$14*L14)</f>
        <v>-6.2830000000000004</v>
      </c>
      <c r="N15">
        <f>$G$7*COS($H$7*M15+$I$7)+$J$7</f>
        <v>1.9999998626449984</v>
      </c>
      <c r="O15">
        <f>$G$9*SIN($H$9*M15+$I$9)+$J$9</f>
        <v>3.7061435705115694E-4</v>
      </c>
      <c r="P15">
        <f>$G$11*TAN($H$11*M15+$I$11)+$J$11</f>
        <v>1.8530718170718704E-4</v>
      </c>
    </row>
    <row r="16" spans="2:16" x14ac:dyDescent="0.25">
      <c r="L16">
        <v>2</v>
      </c>
      <c r="M16">
        <f t="shared" ref="M16:M79" si="0">$G$14+($H$14*L15)</f>
        <v>-6.1573400000000005</v>
      </c>
      <c r="N16">
        <f t="shared" ref="N16:N79" si="1">$G$7*COS($H$7*M16+$I$7)+$J$7</f>
        <v>1.9369855451252642</v>
      </c>
      <c r="O16">
        <f t="shared" ref="O16:O79" si="2">$G$9*SIN($H$9*M16+$I$9)+$J$9</f>
        <v>0.25102680110843889</v>
      </c>
      <c r="P16">
        <f t="shared" ref="P16:P79" si="3">$G$11*TAN($H$11*M16+$I$11)+$J$11</f>
        <v>0.12651388190817242</v>
      </c>
    </row>
    <row r="17" spans="12:16" x14ac:dyDescent="0.25">
      <c r="L17">
        <v>3</v>
      </c>
      <c r="M17">
        <f t="shared" si="0"/>
        <v>-6.0316800000000006</v>
      </c>
      <c r="N17">
        <f t="shared" si="1"/>
        <v>1.7522704430944032</v>
      </c>
      <c r="O17">
        <f t="shared" si="2"/>
        <v>0.49772437845216794</v>
      </c>
      <c r="P17">
        <f t="shared" si="3"/>
        <v>0.25694599143604463</v>
      </c>
    </row>
    <row r="18" spans="12:16" x14ac:dyDescent="0.25">
      <c r="L18">
        <v>4</v>
      </c>
      <c r="M18">
        <f t="shared" si="0"/>
        <v>-5.9060200000000007</v>
      </c>
      <c r="N18">
        <f t="shared" si="1"/>
        <v>1.4574602047642888</v>
      </c>
      <c r="O18">
        <f t="shared" si="2"/>
        <v>0.73657300740368647</v>
      </c>
      <c r="P18">
        <f t="shared" si="3"/>
        <v>0.39612951709784328</v>
      </c>
    </row>
    <row r="19" spans="12:16" x14ac:dyDescent="0.25">
      <c r="L19">
        <v>5</v>
      </c>
      <c r="M19">
        <f t="shared" si="0"/>
        <v>-5.7803599999999999</v>
      </c>
      <c r="N19">
        <f t="shared" si="1"/>
        <v>1.0710777547777901</v>
      </c>
      <c r="O19">
        <f t="shared" si="2"/>
        <v>0.96380612429171142</v>
      </c>
      <c r="P19">
        <f t="shared" si="3"/>
        <v>0.54997668059749782</v>
      </c>
    </row>
    <row r="20" spans="12:16" x14ac:dyDescent="0.25">
      <c r="L20">
        <v>6</v>
      </c>
      <c r="M20">
        <f t="shared" si="0"/>
        <v>-5.6547000000000001</v>
      </c>
      <c r="N20">
        <f t="shared" si="1"/>
        <v>0.61739949901880231</v>
      </c>
      <c r="O20">
        <f t="shared" si="2"/>
        <v>1.1758403382182454</v>
      </c>
      <c r="P20">
        <f t="shared" si="3"/>
        <v>0.72679737064632888</v>
      </c>
    </row>
    <row r="21" spans="12:16" x14ac:dyDescent="0.25">
      <c r="L21">
        <v>7</v>
      </c>
      <c r="M21">
        <f t="shared" si="0"/>
        <v>-5.5290400000000002</v>
      </c>
      <c r="N21">
        <f t="shared" si="1"/>
        <v>0.12493003824723095</v>
      </c>
      <c r="O21">
        <f t="shared" si="2"/>
        <v>1.3693319399447195</v>
      </c>
      <c r="P21">
        <f t="shared" si="3"/>
        <v>0.9393694248044282</v>
      </c>
    </row>
    <row r="22" spans="12:16" x14ac:dyDescent="0.25">
      <c r="L22">
        <v>8</v>
      </c>
      <c r="M22">
        <f t="shared" si="0"/>
        <v>-5.4033800000000003</v>
      </c>
      <c r="N22">
        <f t="shared" si="1"/>
        <v>-0.37538877571231682</v>
      </c>
      <c r="O22">
        <f t="shared" si="2"/>
        <v>1.5412296310778342</v>
      </c>
      <c r="P22">
        <f t="shared" si="3"/>
        <v>1.2091846497357179</v>
      </c>
    </row>
    <row r="23" spans="12:16" x14ac:dyDescent="0.25">
      <c r="L23">
        <v>9</v>
      </c>
      <c r="M23">
        <f t="shared" si="0"/>
        <v>-5.2777200000000004</v>
      </c>
      <c r="N23">
        <f t="shared" si="1"/>
        <v>-0.85212191624449474</v>
      </c>
      <c r="O23">
        <f t="shared" si="2"/>
        <v>1.688822642033347</v>
      </c>
      <c r="P23">
        <f t="shared" si="3"/>
        <v>1.5762901469974906</v>
      </c>
    </row>
    <row r="24" spans="12:16" x14ac:dyDescent="0.25">
      <c r="L24">
        <v>10</v>
      </c>
      <c r="M24">
        <f t="shared" si="0"/>
        <v>-5.1520600000000005</v>
      </c>
      <c r="N24">
        <f t="shared" si="1"/>
        <v>-1.2753162443848778</v>
      </c>
      <c r="O24">
        <f t="shared" si="2"/>
        <v>1.8097834799734684</v>
      </c>
      <c r="P24">
        <f t="shared" si="3"/>
        <v>2.125946623398832</v>
      </c>
    </row>
    <row r="25" spans="12:16" x14ac:dyDescent="0.25">
      <c r="L25">
        <v>11</v>
      </c>
      <c r="M25">
        <f t="shared" si="0"/>
        <v>-5.0264000000000006</v>
      </c>
      <c r="N25">
        <f t="shared" si="1"/>
        <v>-1.6183824642737423</v>
      </c>
      <c r="O25">
        <f t="shared" si="2"/>
        <v>1.902204632597067</v>
      </c>
      <c r="P25">
        <f t="shared" si="3"/>
        <v>3.079236695402932</v>
      </c>
    </row>
    <row r="26" spans="12:16" x14ac:dyDescent="0.25">
      <c r="L26">
        <v>12</v>
      </c>
      <c r="M26">
        <f t="shared" si="0"/>
        <v>-4.9007400000000008</v>
      </c>
      <c r="N26">
        <f t="shared" si="1"/>
        <v>-1.8597657283776021</v>
      </c>
      <c r="O26">
        <f t="shared" si="2"/>
        <v>1.9646286489760862</v>
      </c>
      <c r="P26">
        <f t="shared" si="3"/>
        <v>5.2463032610826366</v>
      </c>
    </row>
    <row r="27" spans="12:16" x14ac:dyDescent="0.25">
      <c r="L27">
        <v>13</v>
      </c>
      <c r="M27">
        <f t="shared" si="0"/>
        <v>-4.7750800000000009</v>
      </c>
      <c r="N27">
        <f t="shared" si="1"/>
        <v>-1.9842999283673439</v>
      </c>
      <c r="O27">
        <f t="shared" si="2"/>
        <v>1.9960711230733599</v>
      </c>
      <c r="P27">
        <f t="shared" si="3"/>
        <v>15.930345496121477</v>
      </c>
    </row>
    <row r="28" spans="12:16" x14ac:dyDescent="0.25">
      <c r="L28">
        <v>14</v>
      </c>
      <c r="M28">
        <f t="shared" si="0"/>
        <v>-4.649420000000001</v>
      </c>
      <c r="N28">
        <f t="shared" si="1"/>
        <v>-1.9841605815691761</v>
      </c>
      <c r="O28">
        <f t="shared" si="2"/>
        <v>1.996036217499366</v>
      </c>
      <c r="P28">
        <f t="shared" si="3"/>
        <v>-15.859839986183022</v>
      </c>
    </row>
    <row r="29" spans="12:16" x14ac:dyDescent="0.25">
      <c r="L29">
        <v>15</v>
      </c>
      <c r="M29">
        <f t="shared" si="0"/>
        <v>-4.5237600000000002</v>
      </c>
      <c r="N29">
        <f t="shared" si="1"/>
        <v>-1.8593564431411829</v>
      </c>
      <c r="O29">
        <f t="shared" si="2"/>
        <v>1.9645244827034309</v>
      </c>
      <c r="P29">
        <f t="shared" si="3"/>
        <v>-5.2383863368482402</v>
      </c>
    </row>
    <row r="30" spans="12:16" x14ac:dyDescent="0.25">
      <c r="L30">
        <v>16</v>
      </c>
      <c r="M30">
        <f t="shared" si="0"/>
        <v>-4.3981000000000003</v>
      </c>
      <c r="N30">
        <f t="shared" si="1"/>
        <v>-1.6177289559868229</v>
      </c>
      <c r="O30">
        <f t="shared" si="2"/>
        <v>1.9020328482933262</v>
      </c>
      <c r="P30">
        <f t="shared" si="3"/>
        <v>-3.0763256858668364</v>
      </c>
    </row>
    <row r="31" spans="12:16" x14ac:dyDescent="0.25">
      <c r="L31">
        <v>17</v>
      </c>
      <c r="M31">
        <f t="shared" si="0"/>
        <v>-4.2724400000000005</v>
      </c>
      <c r="N31">
        <f t="shared" si="1"/>
        <v>-1.2744595729672923</v>
      </c>
      <c r="O31">
        <f t="shared" si="2"/>
        <v>1.8095467866201449</v>
      </c>
      <c r="P31">
        <f t="shared" si="3"/>
        <v>-2.1244132835600844</v>
      </c>
    </row>
    <row r="32" spans="12:16" x14ac:dyDescent="0.25">
      <c r="L32">
        <v>18</v>
      </c>
      <c r="M32">
        <f t="shared" si="0"/>
        <v>-4.1467800000000006</v>
      </c>
      <c r="N32">
        <f t="shared" si="1"/>
        <v>-0.85111590635376355</v>
      </c>
      <c r="O32">
        <f t="shared" si="2"/>
        <v>1.6885247722061301</v>
      </c>
      <c r="P32">
        <f t="shared" si="3"/>
        <v>-1.5753219638910345</v>
      </c>
    </row>
    <row r="33" spans="12:16" x14ac:dyDescent="0.25">
      <c r="L33">
        <v>19</v>
      </c>
      <c r="M33">
        <f t="shared" si="0"/>
        <v>-4.0211200000000007</v>
      </c>
      <c r="N33">
        <f t="shared" si="1"/>
        <v>-0.37429663494089521</v>
      </c>
      <c r="O33">
        <f t="shared" si="2"/>
        <v>1.540875282085119</v>
      </c>
      <c r="P33">
        <f t="shared" si="3"/>
        <v>-1.2085005048042659</v>
      </c>
    </row>
    <row r="34" spans="12:16" x14ac:dyDescent="0.25">
      <c r="L34">
        <v>20</v>
      </c>
      <c r="M34">
        <f t="shared" si="0"/>
        <v>-3.8954600000000004</v>
      </c>
      <c r="N34">
        <f t="shared" si="1"/>
        <v>0.1260396907044245</v>
      </c>
      <c r="O34">
        <f t="shared" si="2"/>
        <v>1.3689266997526111</v>
      </c>
      <c r="P34">
        <f t="shared" si="3"/>
        <v>-0.93884632387829969</v>
      </c>
    </row>
    <row r="35" spans="12:16" x14ac:dyDescent="0.25">
      <c r="L35">
        <v>21</v>
      </c>
      <c r="M35">
        <f t="shared" si="0"/>
        <v>-3.7698000000000005</v>
      </c>
      <c r="N35">
        <f t="shared" si="1"/>
        <v>0.61845694370778515</v>
      </c>
      <c r="O35">
        <f t="shared" si="2"/>
        <v>1.1753905973301875</v>
      </c>
      <c r="P35">
        <f t="shared" si="3"/>
        <v>-0.72637266721985527</v>
      </c>
    </row>
    <row r="36" spans="12:16" x14ac:dyDescent="0.25">
      <c r="L36">
        <v>22</v>
      </c>
      <c r="M36">
        <f t="shared" si="0"/>
        <v>-3.6441400000000006</v>
      </c>
      <c r="N36">
        <f t="shared" si="1"/>
        <v>1.0720165524581919</v>
      </c>
      <c r="O36">
        <f t="shared" si="2"/>
        <v>0.96331897497236507</v>
      </c>
      <c r="P36">
        <f t="shared" si="3"/>
        <v>-0.54961469915278094</v>
      </c>
    </row>
    <row r="37" spans="12:16" x14ac:dyDescent="0.25">
      <c r="L37">
        <v>23</v>
      </c>
      <c r="M37">
        <f t="shared" si="0"/>
        <v>-3.5184800000000003</v>
      </c>
      <c r="N37">
        <f t="shared" si="1"/>
        <v>1.4582213707862282</v>
      </c>
      <c r="O37">
        <f t="shared" si="2"/>
        <v>0.73605613183626961</v>
      </c>
      <c r="P37">
        <f t="shared" si="3"/>
        <v>-0.39580797451153826</v>
      </c>
    </row>
    <row r="38" spans="12:16" x14ac:dyDescent="0.25">
      <c r="L38">
        <v>24</v>
      </c>
      <c r="M38">
        <f t="shared" si="0"/>
        <v>-3.3928200000000004</v>
      </c>
      <c r="N38">
        <f t="shared" si="1"/>
        <v>1.7528061534035171</v>
      </c>
      <c r="O38">
        <f t="shared" si="2"/>
        <v>0.49718592759297092</v>
      </c>
      <c r="P38">
        <f t="shared" si="3"/>
        <v>-0.25664970050503694</v>
      </c>
    </row>
    <row r="39" spans="12:16" x14ac:dyDescent="0.25">
      <c r="L39">
        <v>25</v>
      </c>
      <c r="M39">
        <f t="shared" si="0"/>
        <v>-3.2671600000000005</v>
      </c>
      <c r="N39">
        <f t="shared" si="1"/>
        <v>1.937262141047613</v>
      </c>
      <c r="O39">
        <f t="shared" si="2"/>
        <v>0.25047526614894955</v>
      </c>
      <c r="P39">
        <f t="shared" si="3"/>
        <v>-0.12623148208835572</v>
      </c>
    </row>
    <row r="40" spans="12:16" x14ac:dyDescent="0.25">
      <c r="L40">
        <v>26</v>
      </c>
      <c r="M40">
        <f t="shared" si="0"/>
        <v>-3.1415000000000006</v>
      </c>
      <c r="N40">
        <f t="shared" si="1"/>
        <v>1.9999999656612493</v>
      </c>
      <c r="O40">
        <f t="shared" si="2"/>
        <v>-1.8530717932009242E-4</v>
      </c>
      <c r="P40">
        <f t="shared" si="3"/>
        <v>9.2653590057747287E-5</v>
      </c>
    </row>
    <row r="41" spans="12:16" x14ac:dyDescent="0.25">
      <c r="L41">
        <v>27</v>
      </c>
      <c r="M41">
        <f t="shared" si="0"/>
        <v>-3.0158400000000007</v>
      </c>
      <c r="N41">
        <f t="shared" si="1"/>
        <v>1.937077810283935</v>
      </c>
      <c r="O41">
        <f t="shared" si="2"/>
        <v>-0.25084295827482361</v>
      </c>
      <c r="P41">
        <f t="shared" si="3"/>
        <v>0.12641974643022644</v>
      </c>
    </row>
    <row r="42" spans="12:16" x14ac:dyDescent="0.25">
      <c r="L42">
        <v>28</v>
      </c>
      <c r="M42">
        <f t="shared" si="0"/>
        <v>-2.8901800000000004</v>
      </c>
      <c r="N42">
        <f t="shared" si="1"/>
        <v>1.7524490733763971</v>
      </c>
      <c r="O42">
        <f t="shared" si="2"/>
        <v>-0.49754489910318928</v>
      </c>
      <c r="P42">
        <f t="shared" si="3"/>
        <v>0.25684722309222219</v>
      </c>
    </row>
    <row r="43" spans="12:16" x14ac:dyDescent="0.25">
      <c r="L43">
        <v>29</v>
      </c>
      <c r="M43">
        <f t="shared" si="0"/>
        <v>-2.7645200000000005</v>
      </c>
      <c r="N43">
        <f t="shared" si="1"/>
        <v>1.4577139768305833</v>
      </c>
      <c r="O43">
        <f t="shared" si="2"/>
        <v>-0.73640072186915773</v>
      </c>
      <c r="P43">
        <f t="shared" si="3"/>
        <v>0.39602232837080353</v>
      </c>
    </row>
    <row r="44" spans="12:16" x14ac:dyDescent="0.25">
      <c r="L44">
        <v>30</v>
      </c>
      <c r="M44">
        <f t="shared" si="0"/>
        <v>-2.6388600000000006</v>
      </c>
      <c r="N44">
        <f t="shared" si="1"/>
        <v>1.071390724131728</v>
      </c>
      <c r="O44">
        <f t="shared" si="2"/>
        <v>-0.96364374945737696</v>
      </c>
      <c r="P44">
        <f t="shared" si="3"/>
        <v>0.54985600782224497</v>
      </c>
    </row>
    <row r="45" spans="12:16" x14ac:dyDescent="0.25">
      <c r="L45">
        <v>31</v>
      </c>
      <c r="M45">
        <f t="shared" si="0"/>
        <v>-2.5132000000000003</v>
      </c>
      <c r="N45">
        <f t="shared" si="1"/>
        <v>0.61775200179866485</v>
      </c>
      <c r="O45">
        <f t="shared" si="2"/>
        <v>-1.1756904346813983</v>
      </c>
      <c r="P45">
        <f t="shared" si="3"/>
        <v>0.7266557837755665</v>
      </c>
    </row>
    <row r="46" spans="12:16" x14ac:dyDescent="0.25">
      <c r="L46">
        <v>32</v>
      </c>
      <c r="M46">
        <f t="shared" si="0"/>
        <v>-2.3875400000000004</v>
      </c>
      <c r="N46">
        <f t="shared" si="1"/>
        <v>0.1252999267065073</v>
      </c>
      <c r="O46">
        <f t="shared" si="2"/>
        <v>-1.3691968716344238</v>
      </c>
      <c r="P46">
        <f t="shared" si="3"/>
        <v>0.93919502748329353</v>
      </c>
    </row>
    <row r="47" spans="12:16" x14ac:dyDescent="0.25">
      <c r="L47">
        <v>33</v>
      </c>
      <c r="M47">
        <f t="shared" si="0"/>
        <v>-2.2618800000000006</v>
      </c>
      <c r="N47">
        <f t="shared" si="1"/>
        <v>-0.37502474166222144</v>
      </c>
      <c r="O47">
        <f t="shared" si="2"/>
        <v>-1.5411115279765515</v>
      </c>
      <c r="P47">
        <f t="shared" si="3"/>
        <v>1.2089565503372555</v>
      </c>
    </row>
    <row r="48" spans="12:16" x14ac:dyDescent="0.25">
      <c r="L48">
        <v>34</v>
      </c>
      <c r="M48">
        <f t="shared" si="0"/>
        <v>-2.1362200000000007</v>
      </c>
      <c r="N48">
        <f t="shared" si="1"/>
        <v>-0.85178660885969848</v>
      </c>
      <c r="O48">
        <f t="shared" si="2"/>
        <v>-1.6887233665878194</v>
      </c>
      <c r="P48">
        <f t="shared" si="3"/>
        <v>1.575967325048411</v>
      </c>
    </row>
    <row r="49" spans="12:16" x14ac:dyDescent="0.25">
      <c r="L49">
        <v>35</v>
      </c>
      <c r="M49">
        <f t="shared" si="0"/>
        <v>-2.0105600000000008</v>
      </c>
      <c r="N49">
        <f t="shared" si="1"/>
        <v>-1.2750307310253746</v>
      </c>
      <c r="O49">
        <f t="shared" si="2"/>
        <v>-1.8097045977245498</v>
      </c>
      <c r="P49">
        <f t="shared" si="3"/>
        <v>2.1254353088158999</v>
      </c>
    </row>
    <row r="50" spans="12:16" x14ac:dyDescent="0.25">
      <c r="L50">
        <v>36</v>
      </c>
      <c r="M50">
        <f t="shared" si="0"/>
        <v>-1.8849000000000009</v>
      </c>
      <c r="N50">
        <f t="shared" si="1"/>
        <v>-1.6181646837413615</v>
      </c>
      <c r="O50">
        <f t="shared" si="2"/>
        <v>-1.9021473874916637</v>
      </c>
      <c r="P50">
        <f t="shared" si="3"/>
        <v>3.0782658053924776</v>
      </c>
    </row>
    <row r="51" spans="12:16" x14ac:dyDescent="0.25">
      <c r="L51">
        <v>37</v>
      </c>
      <c r="M51">
        <f t="shared" si="0"/>
        <v>-1.759240000000001</v>
      </c>
      <c r="N51">
        <f t="shared" si="1"/>
        <v>-1.8596293638212491</v>
      </c>
      <c r="O51">
        <f t="shared" si="2"/>
        <v>-1.9645939437505271</v>
      </c>
      <c r="P51">
        <f t="shared" si="3"/>
        <v>5.2436617220923836</v>
      </c>
    </row>
    <row r="52" spans="12:16" x14ac:dyDescent="0.25">
      <c r="L52">
        <v>38</v>
      </c>
      <c r="M52">
        <f t="shared" si="0"/>
        <v>-1.6335800000000003</v>
      </c>
      <c r="N52">
        <f t="shared" si="1"/>
        <v>-1.9842535475708776</v>
      </c>
      <c r="O52">
        <f t="shared" si="2"/>
        <v>-1.9960595050175427</v>
      </c>
      <c r="P52">
        <f t="shared" si="3"/>
        <v>15.90677438466747</v>
      </c>
    </row>
    <row r="53" spans="12:16" x14ac:dyDescent="0.25">
      <c r="L53">
        <v>39</v>
      </c>
      <c r="M53">
        <f t="shared" si="0"/>
        <v>-1.5079200000000004</v>
      </c>
      <c r="N53">
        <f t="shared" si="1"/>
        <v>-1.9842070986376232</v>
      </c>
      <c r="O53">
        <f t="shared" si="2"/>
        <v>-1.9960478698261781</v>
      </c>
      <c r="P53">
        <f t="shared" si="3"/>
        <v>-15.883272650103754</v>
      </c>
    </row>
    <row r="54" spans="12:16" x14ac:dyDescent="0.25">
      <c r="L54">
        <v>40</v>
      </c>
      <c r="M54">
        <f t="shared" si="0"/>
        <v>-1.3822600000000005</v>
      </c>
      <c r="N54">
        <f t="shared" si="1"/>
        <v>-1.8594929354075493</v>
      </c>
      <c r="O54">
        <f t="shared" si="2"/>
        <v>-1.9645592216595429</v>
      </c>
      <c r="P54">
        <f t="shared" si="3"/>
        <v>-5.2410227486079259</v>
      </c>
    </row>
    <row r="55" spans="12:16" x14ac:dyDescent="0.25">
      <c r="L55">
        <v>41</v>
      </c>
      <c r="M55">
        <f t="shared" si="0"/>
        <v>-1.2566000000000006</v>
      </c>
      <c r="N55">
        <f t="shared" si="1"/>
        <v>-1.6179468476432308</v>
      </c>
      <c r="O55">
        <f t="shared" si="2"/>
        <v>-1.9020901260569203</v>
      </c>
      <c r="P55">
        <f t="shared" si="3"/>
        <v>-3.0772954690438281</v>
      </c>
    </row>
    <row r="56" spans="12:16" x14ac:dyDescent="0.25">
      <c r="L56">
        <v>42</v>
      </c>
      <c r="M56">
        <f t="shared" si="0"/>
        <v>-1.1309400000000007</v>
      </c>
      <c r="N56">
        <f t="shared" si="1"/>
        <v>-1.2747451738829145</v>
      </c>
      <c r="O56">
        <f t="shared" si="2"/>
        <v>-1.8096256999398839</v>
      </c>
      <c r="P56">
        <f t="shared" si="3"/>
        <v>-2.1249241955788829</v>
      </c>
    </row>
    <row r="57" spans="12:16" x14ac:dyDescent="0.25">
      <c r="L57">
        <v>43</v>
      </c>
      <c r="M57">
        <f t="shared" si="0"/>
        <v>-1.0052800000000008</v>
      </c>
      <c r="N57">
        <f t="shared" si="1"/>
        <v>-0.85145127222562067</v>
      </c>
      <c r="O57">
        <f t="shared" si="2"/>
        <v>-1.6886240766451308</v>
      </c>
      <c r="P57">
        <f t="shared" si="3"/>
        <v>-1.5756445973618693</v>
      </c>
    </row>
    <row r="58" spans="12:16" x14ac:dyDescent="0.25">
      <c r="L58">
        <v>44</v>
      </c>
      <c r="M58">
        <f t="shared" si="0"/>
        <v>-0.87962000000000096</v>
      </c>
      <c r="N58">
        <f t="shared" si="1"/>
        <v>-0.3746606947342519</v>
      </c>
      <c r="O58">
        <f t="shared" si="2"/>
        <v>-1.5409934116453101</v>
      </c>
      <c r="P58">
        <f t="shared" si="3"/>
        <v>-1.2087285020338012</v>
      </c>
    </row>
    <row r="59" spans="12:16" x14ac:dyDescent="0.25">
      <c r="L59">
        <v>45</v>
      </c>
      <c r="M59">
        <f t="shared" si="0"/>
        <v>-0.75396000000000019</v>
      </c>
      <c r="N59">
        <f t="shared" si="1"/>
        <v>0.12566981086313717</v>
      </c>
      <c r="O59">
        <f t="shared" si="2"/>
        <v>-1.3690617915700016</v>
      </c>
      <c r="P59">
        <f t="shared" si="3"/>
        <v>-0.9390206605115563</v>
      </c>
    </row>
    <row r="60" spans="12:16" x14ac:dyDescent="0.25">
      <c r="L60">
        <v>46</v>
      </c>
      <c r="M60">
        <f t="shared" si="0"/>
        <v>-0.6283000000000003</v>
      </c>
      <c r="N60">
        <f t="shared" si="1"/>
        <v>0.61810448336569201</v>
      </c>
      <c r="O60">
        <f t="shared" si="2"/>
        <v>-1.1755405210516172</v>
      </c>
      <c r="P60">
        <f t="shared" si="3"/>
        <v>-0.72651421596883603</v>
      </c>
    </row>
    <row r="61" spans="12:16" x14ac:dyDescent="0.25">
      <c r="L61">
        <v>47</v>
      </c>
      <c r="M61">
        <f t="shared" si="0"/>
        <v>-0.50264000000000042</v>
      </c>
      <c r="N61">
        <f t="shared" si="1"/>
        <v>1.0717036566954408</v>
      </c>
      <c r="O61">
        <f t="shared" si="2"/>
        <v>-0.96348136635046511</v>
      </c>
      <c r="P61">
        <f t="shared" si="3"/>
        <v>-0.54973534734199059</v>
      </c>
    </row>
    <row r="62" spans="12:16" x14ac:dyDescent="0.25">
      <c r="L62">
        <v>48</v>
      </c>
      <c r="M62">
        <f t="shared" si="0"/>
        <v>-0.37698000000000054</v>
      </c>
      <c r="N62">
        <f t="shared" si="1"/>
        <v>1.4579676988407986</v>
      </c>
      <c r="O62">
        <f t="shared" si="2"/>
        <v>-0.73622843001286042</v>
      </c>
      <c r="P62">
        <f t="shared" si="3"/>
        <v>-0.39591514750960466</v>
      </c>
    </row>
    <row r="63" spans="12:16" x14ac:dyDescent="0.25">
      <c r="L63">
        <v>49</v>
      </c>
      <c r="M63">
        <f t="shared" si="0"/>
        <v>-0.25132000000000065</v>
      </c>
      <c r="N63">
        <f t="shared" si="1"/>
        <v>1.7526276434814778</v>
      </c>
      <c r="O63">
        <f t="shared" si="2"/>
        <v>-0.49736541548294477</v>
      </c>
      <c r="P63">
        <f t="shared" si="3"/>
        <v>-0.2567484594492308</v>
      </c>
    </row>
    <row r="64" spans="12:16" x14ac:dyDescent="0.25">
      <c r="L64">
        <v>50</v>
      </c>
      <c r="M64">
        <f t="shared" si="0"/>
        <v>-0.12566000000000077</v>
      </c>
      <c r="N64">
        <f t="shared" si="1"/>
        <v>1.9371700089257722</v>
      </c>
      <c r="O64">
        <f t="shared" si="2"/>
        <v>-0.25065911328780344</v>
      </c>
      <c r="P64">
        <f t="shared" si="3"/>
        <v>-0.12632561315751994</v>
      </c>
    </row>
    <row r="65" spans="12:16" x14ac:dyDescent="0.25">
      <c r="L65">
        <v>51</v>
      </c>
      <c r="M65">
        <f t="shared" si="0"/>
        <v>0</v>
      </c>
      <c r="N65">
        <f t="shared" si="1"/>
        <v>2</v>
      </c>
      <c r="O65">
        <f t="shared" si="2"/>
        <v>0</v>
      </c>
      <c r="P65">
        <f t="shared" si="3"/>
        <v>0</v>
      </c>
    </row>
    <row r="66" spans="12:16" x14ac:dyDescent="0.25">
      <c r="L66">
        <v>52</v>
      </c>
      <c r="M66">
        <f t="shared" si="0"/>
        <v>0.12565999999999899</v>
      </c>
      <c r="N66">
        <f t="shared" si="1"/>
        <v>1.937170008925774</v>
      </c>
      <c r="O66">
        <f t="shared" si="2"/>
        <v>0.25065911328779994</v>
      </c>
      <c r="P66">
        <f t="shared" si="3"/>
        <v>0.12632561315751814</v>
      </c>
    </row>
    <row r="67" spans="12:16" x14ac:dyDescent="0.25">
      <c r="L67">
        <v>53</v>
      </c>
      <c r="M67">
        <f t="shared" si="0"/>
        <v>0.25131999999999888</v>
      </c>
      <c r="N67">
        <f t="shared" si="1"/>
        <v>1.7526276434814811</v>
      </c>
      <c r="O67">
        <f t="shared" si="2"/>
        <v>0.49736541548294133</v>
      </c>
      <c r="P67">
        <f t="shared" si="3"/>
        <v>0.25674845944922892</v>
      </c>
    </row>
    <row r="68" spans="12:16" x14ac:dyDescent="0.25">
      <c r="L68">
        <v>54</v>
      </c>
      <c r="M68">
        <f t="shared" si="0"/>
        <v>0.37697999999999965</v>
      </c>
      <c r="N68">
        <f t="shared" si="1"/>
        <v>1.457967698840801</v>
      </c>
      <c r="O68">
        <f t="shared" si="2"/>
        <v>0.73622843001285887</v>
      </c>
      <c r="P68">
        <f t="shared" si="3"/>
        <v>0.39591514750960366</v>
      </c>
    </row>
    <row r="69" spans="12:16" x14ac:dyDescent="0.25">
      <c r="L69">
        <v>55</v>
      </c>
      <c r="M69">
        <f t="shared" si="0"/>
        <v>0.50263999999999953</v>
      </c>
      <c r="N69">
        <f t="shared" si="1"/>
        <v>1.0717036566954439</v>
      </c>
      <c r="O69">
        <f t="shared" si="2"/>
        <v>0.96348136635046355</v>
      </c>
      <c r="P69">
        <f t="shared" si="3"/>
        <v>0.54973534734198948</v>
      </c>
    </row>
    <row r="70" spans="12:16" x14ac:dyDescent="0.25">
      <c r="L70">
        <v>56</v>
      </c>
      <c r="M70">
        <f t="shared" si="0"/>
        <v>0.62829999999999941</v>
      </c>
      <c r="N70">
        <f t="shared" si="1"/>
        <v>0.61810448336569546</v>
      </c>
      <c r="O70">
        <f t="shared" si="2"/>
        <v>1.1755405210516159</v>
      </c>
      <c r="P70">
        <f t="shared" si="3"/>
        <v>0.7265142159688347</v>
      </c>
    </row>
    <row r="71" spans="12:16" x14ac:dyDescent="0.25">
      <c r="L71">
        <v>57</v>
      </c>
      <c r="M71">
        <f t="shared" si="0"/>
        <v>0.7539599999999993</v>
      </c>
      <c r="N71">
        <f t="shared" si="1"/>
        <v>0.12566981086314072</v>
      </c>
      <c r="O71">
        <f t="shared" si="2"/>
        <v>1.3690617915700005</v>
      </c>
      <c r="P71">
        <f t="shared" si="3"/>
        <v>0.93902066051155464</v>
      </c>
    </row>
    <row r="72" spans="12:16" x14ac:dyDescent="0.25">
      <c r="L72">
        <v>58</v>
      </c>
      <c r="M72">
        <f t="shared" si="0"/>
        <v>0.87961999999999918</v>
      </c>
      <c r="N72">
        <f t="shared" si="1"/>
        <v>-0.37466069473424496</v>
      </c>
      <c r="O72">
        <f t="shared" si="2"/>
        <v>1.5409934116453077</v>
      </c>
      <c r="P72">
        <f t="shared" si="3"/>
        <v>1.2087285020337968</v>
      </c>
    </row>
    <row r="73" spans="12:16" x14ac:dyDescent="0.25">
      <c r="L73">
        <v>59</v>
      </c>
      <c r="M73">
        <f t="shared" si="0"/>
        <v>1.0052799999999991</v>
      </c>
      <c r="N73">
        <f t="shared" si="1"/>
        <v>-0.85145127222561434</v>
      </c>
      <c r="O73">
        <f t="shared" si="2"/>
        <v>1.688624076645129</v>
      </c>
      <c r="P73">
        <f t="shared" si="3"/>
        <v>1.5756445973618631</v>
      </c>
    </row>
    <row r="74" spans="12:16" x14ac:dyDescent="0.25">
      <c r="L74">
        <v>60</v>
      </c>
      <c r="M74">
        <f t="shared" si="0"/>
        <v>1.1309399999999989</v>
      </c>
      <c r="N74">
        <f t="shared" si="1"/>
        <v>-1.274745173882909</v>
      </c>
      <c r="O74">
        <f t="shared" si="2"/>
        <v>1.8096256999398823</v>
      </c>
      <c r="P74">
        <f t="shared" si="3"/>
        <v>2.1249241955788731</v>
      </c>
    </row>
    <row r="75" spans="12:16" x14ac:dyDescent="0.25">
      <c r="L75">
        <v>61</v>
      </c>
      <c r="M75">
        <f t="shared" si="0"/>
        <v>1.2565999999999997</v>
      </c>
      <c r="N75">
        <f t="shared" si="1"/>
        <v>-1.6179468476432288</v>
      </c>
      <c r="O75">
        <f t="shared" si="2"/>
        <v>1.9020901260569198</v>
      </c>
      <c r="P75">
        <f t="shared" si="3"/>
        <v>3.0772954690438188</v>
      </c>
    </row>
    <row r="76" spans="12:16" x14ac:dyDescent="0.25">
      <c r="L76">
        <v>62</v>
      </c>
      <c r="M76">
        <f t="shared" si="0"/>
        <v>1.3822599999999996</v>
      </c>
      <c r="N76">
        <f t="shared" si="1"/>
        <v>-1.859492935407548</v>
      </c>
      <c r="O76">
        <f t="shared" si="2"/>
        <v>1.9645592216595427</v>
      </c>
      <c r="P76">
        <f t="shared" si="3"/>
        <v>5.2410227486079002</v>
      </c>
    </row>
    <row r="77" spans="12:16" x14ac:dyDescent="0.25">
      <c r="L77">
        <v>63</v>
      </c>
      <c r="M77">
        <f t="shared" si="0"/>
        <v>1.5079199999999995</v>
      </c>
      <c r="N77">
        <f t="shared" si="1"/>
        <v>-1.9842070986376228</v>
      </c>
      <c r="O77">
        <f t="shared" si="2"/>
        <v>1.9960478698261781</v>
      </c>
      <c r="P77">
        <f t="shared" si="3"/>
        <v>15.883272650103528</v>
      </c>
    </row>
    <row r="78" spans="12:16" x14ac:dyDescent="0.25">
      <c r="L78">
        <v>64</v>
      </c>
      <c r="M78">
        <f t="shared" si="0"/>
        <v>1.6335799999999994</v>
      </c>
      <c r="N78">
        <f t="shared" si="1"/>
        <v>-1.984253547570878</v>
      </c>
      <c r="O78">
        <f t="shared" si="2"/>
        <v>1.9960595050175427</v>
      </c>
      <c r="P78">
        <f t="shared" si="3"/>
        <v>-15.906774384667695</v>
      </c>
    </row>
    <row r="79" spans="12:16" x14ac:dyDescent="0.25">
      <c r="L79">
        <v>65</v>
      </c>
      <c r="M79">
        <f t="shared" si="0"/>
        <v>1.7592399999999992</v>
      </c>
      <c r="N79">
        <f t="shared" si="1"/>
        <v>-1.8596293638212515</v>
      </c>
      <c r="O79">
        <f t="shared" si="2"/>
        <v>1.9645939437505278</v>
      </c>
      <c r="P79">
        <f t="shared" si="3"/>
        <v>-5.2436617220924342</v>
      </c>
    </row>
    <row r="80" spans="12:16" x14ac:dyDescent="0.25">
      <c r="L80">
        <v>66</v>
      </c>
      <c r="M80">
        <f t="shared" ref="M80:M115" si="4">$G$14+($H$14*L79)</f>
        <v>1.8848999999999991</v>
      </c>
      <c r="N80">
        <f t="shared" ref="N80:N115" si="5">$G$7*COS($H$7*M80+$I$7)+$J$7</f>
        <v>-1.6181646837413655</v>
      </c>
      <c r="O80">
        <f t="shared" ref="O80:O115" si="6">$G$9*SIN($H$9*M80+$I$9)+$J$9</f>
        <v>1.9021473874916648</v>
      </c>
      <c r="P80">
        <f t="shared" ref="P80:P115" si="7">$G$11*TAN($H$11*M80+$I$11)+$J$11</f>
        <v>-3.0782658053924963</v>
      </c>
    </row>
    <row r="81" spans="12:16" x14ac:dyDescent="0.25">
      <c r="L81">
        <v>67</v>
      </c>
      <c r="M81">
        <f t="shared" si="4"/>
        <v>2.010559999999999</v>
      </c>
      <c r="N81">
        <f t="shared" si="5"/>
        <v>-1.2750307310253801</v>
      </c>
      <c r="O81">
        <f t="shared" si="6"/>
        <v>1.8097045977245514</v>
      </c>
      <c r="P81">
        <f t="shared" si="7"/>
        <v>-2.1254353088159101</v>
      </c>
    </row>
    <row r="82" spans="12:16" x14ac:dyDescent="0.25">
      <c r="L82">
        <v>68</v>
      </c>
      <c r="M82">
        <f t="shared" si="4"/>
        <v>2.1362199999999989</v>
      </c>
      <c r="N82">
        <f t="shared" si="5"/>
        <v>-0.85178660885970492</v>
      </c>
      <c r="O82">
        <f t="shared" si="6"/>
        <v>1.6887233665878212</v>
      </c>
      <c r="P82">
        <f t="shared" si="7"/>
        <v>-1.575967325048417</v>
      </c>
    </row>
    <row r="83" spans="12:16" x14ac:dyDescent="0.25">
      <c r="L83">
        <v>69</v>
      </c>
      <c r="M83">
        <f t="shared" si="4"/>
        <v>2.2618799999999988</v>
      </c>
      <c r="N83">
        <f t="shared" si="5"/>
        <v>-0.37502474166222843</v>
      </c>
      <c r="O83">
        <f t="shared" si="6"/>
        <v>1.5411115279765537</v>
      </c>
      <c r="P83">
        <f t="shared" si="7"/>
        <v>-1.2089565503372599</v>
      </c>
    </row>
    <row r="84" spans="12:16" x14ac:dyDescent="0.25">
      <c r="L84">
        <v>70</v>
      </c>
      <c r="M84">
        <f t="shared" si="4"/>
        <v>2.3875399999999987</v>
      </c>
      <c r="N84">
        <f t="shared" si="5"/>
        <v>0.12529992670650023</v>
      </c>
      <c r="O84">
        <f t="shared" si="6"/>
        <v>1.3691968716344263</v>
      </c>
      <c r="P84">
        <f t="shared" si="7"/>
        <v>-0.93919502748329686</v>
      </c>
    </row>
    <row r="85" spans="12:16" x14ac:dyDescent="0.25">
      <c r="L85">
        <v>71</v>
      </c>
      <c r="M85">
        <f t="shared" si="4"/>
        <v>2.5131999999999985</v>
      </c>
      <c r="N85">
        <f t="shared" si="5"/>
        <v>0.61775200179865808</v>
      </c>
      <c r="O85">
        <f t="shared" si="6"/>
        <v>1.175690434681401</v>
      </c>
      <c r="P85">
        <f t="shared" si="7"/>
        <v>-0.72665578377556916</v>
      </c>
    </row>
    <row r="86" spans="12:16" x14ac:dyDescent="0.25">
      <c r="L86">
        <v>72</v>
      </c>
      <c r="M86">
        <f t="shared" si="4"/>
        <v>2.6388599999999984</v>
      </c>
      <c r="N86">
        <f t="shared" si="5"/>
        <v>1.0713907241317204</v>
      </c>
      <c r="O86">
        <f t="shared" si="6"/>
        <v>0.96364374945738085</v>
      </c>
      <c r="P86">
        <f t="shared" si="7"/>
        <v>-0.54985600782224786</v>
      </c>
    </row>
    <row r="87" spans="12:16" x14ac:dyDescent="0.25">
      <c r="L87">
        <v>73</v>
      </c>
      <c r="M87">
        <f t="shared" si="4"/>
        <v>2.7645199999999983</v>
      </c>
      <c r="N87">
        <f t="shared" si="5"/>
        <v>1.4577139768305774</v>
      </c>
      <c r="O87">
        <f t="shared" si="6"/>
        <v>0.73640072186916194</v>
      </c>
      <c r="P87">
        <f t="shared" si="7"/>
        <v>-0.39602232837080609</v>
      </c>
    </row>
    <row r="88" spans="12:16" x14ac:dyDescent="0.25">
      <c r="L88">
        <v>74</v>
      </c>
      <c r="M88">
        <f t="shared" si="4"/>
        <v>2.89018</v>
      </c>
      <c r="N88">
        <f t="shared" si="5"/>
        <v>1.7524490733763964</v>
      </c>
      <c r="O88">
        <f t="shared" si="6"/>
        <v>0.49754489910319011</v>
      </c>
      <c r="P88">
        <f t="shared" si="7"/>
        <v>-0.25684722309222263</v>
      </c>
    </row>
    <row r="89" spans="12:16" x14ac:dyDescent="0.25">
      <c r="L89">
        <v>75</v>
      </c>
      <c r="M89">
        <f t="shared" si="4"/>
        <v>3.0158399999999999</v>
      </c>
      <c r="N89">
        <f t="shared" si="5"/>
        <v>1.9370778102839341</v>
      </c>
      <c r="O89">
        <f t="shared" si="6"/>
        <v>0.25084295827482539</v>
      </c>
      <c r="P89">
        <f t="shared" si="7"/>
        <v>-0.12641974643022733</v>
      </c>
    </row>
    <row r="90" spans="12:16" x14ac:dyDescent="0.25">
      <c r="L90">
        <v>76</v>
      </c>
      <c r="M90">
        <f t="shared" si="4"/>
        <v>3.1414999999999997</v>
      </c>
      <c r="N90">
        <f t="shared" si="5"/>
        <v>1.9999999656612493</v>
      </c>
      <c r="O90">
        <f t="shared" si="6"/>
        <v>1.8530717932186878E-4</v>
      </c>
      <c r="P90">
        <f t="shared" si="7"/>
        <v>-9.2653590058635465E-5</v>
      </c>
    </row>
    <row r="91" spans="12:16" x14ac:dyDescent="0.25">
      <c r="L91">
        <v>77</v>
      </c>
      <c r="M91">
        <f t="shared" si="4"/>
        <v>3.2671599999999996</v>
      </c>
      <c r="N91">
        <f t="shared" si="5"/>
        <v>1.9372621410476139</v>
      </c>
      <c r="O91">
        <f t="shared" si="6"/>
        <v>-0.25047526614894777</v>
      </c>
      <c r="P91">
        <f t="shared" si="7"/>
        <v>0.12623148208835483</v>
      </c>
    </row>
    <row r="92" spans="12:16" x14ac:dyDescent="0.25">
      <c r="L92">
        <v>78</v>
      </c>
      <c r="M92">
        <f t="shared" si="4"/>
        <v>3.3928199999999995</v>
      </c>
      <c r="N92">
        <f t="shared" si="5"/>
        <v>1.7528061534035189</v>
      </c>
      <c r="O92">
        <f t="shared" si="6"/>
        <v>-0.4971859275929692</v>
      </c>
      <c r="P92">
        <f t="shared" si="7"/>
        <v>0.25664970050503599</v>
      </c>
    </row>
    <row r="93" spans="12:16" x14ac:dyDescent="0.25">
      <c r="L93">
        <v>79</v>
      </c>
      <c r="M93">
        <f t="shared" si="4"/>
        <v>3.5184799999999994</v>
      </c>
      <c r="N93">
        <f t="shared" si="5"/>
        <v>1.4582213707862306</v>
      </c>
      <c r="O93">
        <f t="shared" si="6"/>
        <v>-0.73605613183626795</v>
      </c>
      <c r="P93">
        <f t="shared" si="7"/>
        <v>0.39580797451153726</v>
      </c>
    </row>
    <row r="94" spans="12:16" x14ac:dyDescent="0.25">
      <c r="L94">
        <v>80</v>
      </c>
      <c r="M94">
        <f t="shared" si="4"/>
        <v>3.6441399999999993</v>
      </c>
      <c r="N94">
        <f t="shared" si="5"/>
        <v>1.0720165524581964</v>
      </c>
      <c r="O94">
        <f t="shared" si="6"/>
        <v>-0.96331897497236274</v>
      </c>
      <c r="P94">
        <f t="shared" si="7"/>
        <v>0.54961469915277916</v>
      </c>
    </row>
    <row r="95" spans="12:16" x14ac:dyDescent="0.25">
      <c r="L95">
        <v>81</v>
      </c>
      <c r="M95">
        <f t="shared" si="4"/>
        <v>3.7697999999999992</v>
      </c>
      <c r="N95">
        <f t="shared" si="5"/>
        <v>0.61845694370779025</v>
      </c>
      <c r="O95">
        <f t="shared" si="6"/>
        <v>-1.1753905973301852</v>
      </c>
      <c r="P95">
        <f t="shared" si="7"/>
        <v>0.72637266721985327</v>
      </c>
    </row>
    <row r="96" spans="12:16" x14ac:dyDescent="0.25">
      <c r="L96">
        <v>82</v>
      </c>
      <c r="M96">
        <f t="shared" si="4"/>
        <v>3.895459999999999</v>
      </c>
      <c r="N96">
        <f t="shared" si="5"/>
        <v>0.1260396907044298</v>
      </c>
      <c r="O96">
        <f t="shared" si="6"/>
        <v>-1.3689266997526093</v>
      </c>
      <c r="P96">
        <f t="shared" si="7"/>
        <v>0.93884632387829714</v>
      </c>
    </row>
    <row r="97" spans="12:16" x14ac:dyDescent="0.25">
      <c r="L97">
        <v>83</v>
      </c>
      <c r="M97">
        <f t="shared" si="4"/>
        <v>4.0211199999999989</v>
      </c>
      <c r="N97">
        <f t="shared" si="5"/>
        <v>-0.37429663494088827</v>
      </c>
      <c r="O97">
        <f t="shared" si="6"/>
        <v>-1.5408752820851168</v>
      </c>
      <c r="P97">
        <f t="shared" si="7"/>
        <v>1.2085005048042614</v>
      </c>
    </row>
    <row r="98" spans="12:16" x14ac:dyDescent="0.25">
      <c r="L98">
        <v>84</v>
      </c>
      <c r="M98">
        <f t="shared" si="4"/>
        <v>4.1467799999999988</v>
      </c>
      <c r="N98">
        <f t="shared" si="5"/>
        <v>-0.85111590635375711</v>
      </c>
      <c r="O98">
        <f t="shared" si="6"/>
        <v>-1.6885247722061283</v>
      </c>
      <c r="P98">
        <f t="shared" si="7"/>
        <v>1.5753219638910283</v>
      </c>
    </row>
    <row r="99" spans="12:16" x14ac:dyDescent="0.25">
      <c r="L99">
        <v>85</v>
      </c>
      <c r="M99">
        <f t="shared" si="4"/>
        <v>4.2724399999999987</v>
      </c>
      <c r="N99">
        <f t="shared" si="5"/>
        <v>-1.2744595729672867</v>
      </c>
      <c r="O99">
        <f t="shared" si="6"/>
        <v>-1.8095467866201433</v>
      </c>
      <c r="P99">
        <f t="shared" si="7"/>
        <v>2.1244132835600746</v>
      </c>
    </row>
    <row r="100" spans="12:16" x14ac:dyDescent="0.25">
      <c r="L100">
        <v>86</v>
      </c>
      <c r="M100">
        <f t="shared" si="4"/>
        <v>4.3980999999999986</v>
      </c>
      <c r="N100">
        <f t="shared" si="5"/>
        <v>-1.6177289559868187</v>
      </c>
      <c r="O100">
        <f t="shared" si="6"/>
        <v>-1.9020328482933251</v>
      </c>
      <c r="P100">
        <f t="shared" si="7"/>
        <v>3.0763256858668182</v>
      </c>
    </row>
    <row r="101" spans="12:16" x14ac:dyDescent="0.25">
      <c r="L101">
        <v>87</v>
      </c>
      <c r="M101">
        <f t="shared" si="4"/>
        <v>4.5237599999999984</v>
      </c>
      <c r="N101">
        <f t="shared" si="5"/>
        <v>-1.8593564431411802</v>
      </c>
      <c r="O101">
        <f t="shared" si="6"/>
        <v>-1.9645244827034303</v>
      </c>
      <c r="P101">
        <f t="shared" si="7"/>
        <v>5.2383863368481896</v>
      </c>
    </row>
    <row r="102" spans="12:16" x14ac:dyDescent="0.25">
      <c r="L102">
        <v>88</v>
      </c>
      <c r="M102">
        <f t="shared" si="4"/>
        <v>4.6494199999999983</v>
      </c>
      <c r="N102">
        <f t="shared" si="5"/>
        <v>-1.9841605815691747</v>
      </c>
      <c r="O102">
        <f t="shared" si="6"/>
        <v>-1.9960362174993656</v>
      </c>
      <c r="P102">
        <f t="shared" si="7"/>
        <v>15.859839986182349</v>
      </c>
    </row>
    <row r="103" spans="12:16" x14ac:dyDescent="0.25">
      <c r="L103">
        <v>89</v>
      </c>
      <c r="M103">
        <f t="shared" si="4"/>
        <v>4.77508</v>
      </c>
      <c r="N103">
        <f t="shared" si="5"/>
        <v>-1.9842999283673444</v>
      </c>
      <c r="O103">
        <f t="shared" si="6"/>
        <v>-1.9960711230733599</v>
      </c>
      <c r="P103">
        <f t="shared" si="7"/>
        <v>-15.930345496121703</v>
      </c>
    </row>
    <row r="104" spans="12:16" x14ac:dyDescent="0.25">
      <c r="L104">
        <v>90</v>
      </c>
      <c r="M104">
        <f t="shared" si="4"/>
        <v>4.9007399999999999</v>
      </c>
      <c r="N104">
        <f t="shared" si="5"/>
        <v>-1.8597657283776035</v>
      </c>
      <c r="O104">
        <f t="shared" si="6"/>
        <v>-1.9646286489760867</v>
      </c>
      <c r="P104">
        <f t="shared" si="7"/>
        <v>-5.2463032610826614</v>
      </c>
    </row>
    <row r="105" spans="12:16" x14ac:dyDescent="0.25">
      <c r="L105">
        <v>91</v>
      </c>
      <c r="M105">
        <f t="shared" si="4"/>
        <v>5.0263999999999998</v>
      </c>
      <c r="N105">
        <f t="shared" si="5"/>
        <v>-1.6183824642737443</v>
      </c>
      <c r="O105">
        <f t="shared" si="6"/>
        <v>-1.9022046325970674</v>
      </c>
      <c r="P105">
        <f t="shared" si="7"/>
        <v>-3.0792366954029413</v>
      </c>
    </row>
    <row r="106" spans="12:16" x14ac:dyDescent="0.25">
      <c r="L106">
        <v>92</v>
      </c>
      <c r="M106">
        <f t="shared" si="4"/>
        <v>5.1520599999999996</v>
      </c>
      <c r="N106">
        <f t="shared" si="5"/>
        <v>-1.2753162443848804</v>
      </c>
      <c r="O106">
        <f t="shared" si="6"/>
        <v>-1.8097834799734693</v>
      </c>
      <c r="P106">
        <f t="shared" si="7"/>
        <v>-2.1259466233988369</v>
      </c>
    </row>
    <row r="107" spans="12:16" x14ac:dyDescent="0.25">
      <c r="L107">
        <v>93</v>
      </c>
      <c r="M107">
        <f t="shared" si="4"/>
        <v>5.2777199999999995</v>
      </c>
      <c r="N107">
        <f t="shared" si="5"/>
        <v>-0.85212191624449796</v>
      </c>
      <c r="O107">
        <f t="shared" si="6"/>
        <v>-1.6888226420333481</v>
      </c>
      <c r="P107">
        <f t="shared" si="7"/>
        <v>-1.5762901469974937</v>
      </c>
    </row>
    <row r="108" spans="12:16" x14ac:dyDescent="0.25">
      <c r="L108">
        <v>94</v>
      </c>
      <c r="M108">
        <f t="shared" si="4"/>
        <v>5.4033799999999994</v>
      </c>
      <c r="N108">
        <f t="shared" si="5"/>
        <v>-0.37538877571232032</v>
      </c>
      <c r="O108">
        <f t="shared" si="6"/>
        <v>-1.5412296310778353</v>
      </c>
      <c r="P108">
        <f t="shared" si="7"/>
        <v>-1.2091846497357202</v>
      </c>
    </row>
    <row r="109" spans="12:16" x14ac:dyDescent="0.25">
      <c r="L109">
        <v>95</v>
      </c>
      <c r="M109">
        <f t="shared" si="4"/>
        <v>5.5290399999999993</v>
      </c>
      <c r="N109">
        <f t="shared" si="5"/>
        <v>0.1249300382472274</v>
      </c>
      <c r="O109">
        <f t="shared" si="6"/>
        <v>-1.3693319399447208</v>
      </c>
      <c r="P109">
        <f t="shared" si="7"/>
        <v>-0.93936942480442986</v>
      </c>
    </row>
    <row r="110" spans="12:16" x14ac:dyDescent="0.25">
      <c r="L110">
        <v>96</v>
      </c>
      <c r="M110">
        <f t="shared" si="4"/>
        <v>5.6546999999999992</v>
      </c>
      <c r="N110">
        <f t="shared" si="5"/>
        <v>0.61739949901879898</v>
      </c>
      <c r="O110">
        <f t="shared" si="6"/>
        <v>-1.1758403382182467</v>
      </c>
      <c r="P110">
        <f t="shared" si="7"/>
        <v>-0.72679737064633021</v>
      </c>
    </row>
    <row r="111" spans="12:16" x14ac:dyDescent="0.25">
      <c r="L111">
        <v>97</v>
      </c>
      <c r="M111">
        <f t="shared" si="4"/>
        <v>5.7803599999999991</v>
      </c>
      <c r="N111">
        <f t="shared" si="5"/>
        <v>1.0710777547777872</v>
      </c>
      <c r="O111">
        <f t="shared" si="6"/>
        <v>-0.96380612429171297</v>
      </c>
      <c r="P111">
        <f t="shared" si="7"/>
        <v>-0.54997668059749905</v>
      </c>
    </row>
    <row r="112" spans="12:16" x14ac:dyDescent="0.25">
      <c r="L112">
        <v>98</v>
      </c>
      <c r="M112">
        <f t="shared" si="4"/>
        <v>5.9060199999999989</v>
      </c>
      <c r="N112">
        <f t="shared" si="5"/>
        <v>1.457460204764284</v>
      </c>
      <c r="O112">
        <f t="shared" si="6"/>
        <v>-0.73657300740368981</v>
      </c>
      <c r="P112">
        <f t="shared" si="7"/>
        <v>-0.39612951709784533</v>
      </c>
    </row>
    <row r="113" spans="12:16" x14ac:dyDescent="0.25">
      <c r="L113">
        <v>99</v>
      </c>
      <c r="M113">
        <f t="shared" si="4"/>
        <v>6.0316799999999988</v>
      </c>
      <c r="N113">
        <f t="shared" si="5"/>
        <v>1.7522704430943996</v>
      </c>
      <c r="O113">
        <f t="shared" si="6"/>
        <v>-0.49772437845217138</v>
      </c>
      <c r="P113">
        <f t="shared" si="7"/>
        <v>-0.25694599143604652</v>
      </c>
    </row>
    <row r="114" spans="12:16" x14ac:dyDescent="0.25">
      <c r="L114">
        <v>100</v>
      </c>
      <c r="M114">
        <f t="shared" si="4"/>
        <v>6.1573399999999987</v>
      </c>
      <c r="N114">
        <f t="shared" si="5"/>
        <v>1.9369855451252624</v>
      </c>
      <c r="O114">
        <f t="shared" si="6"/>
        <v>-0.25102680110844239</v>
      </c>
      <c r="P114">
        <f t="shared" si="7"/>
        <v>-0.12651388190817422</v>
      </c>
    </row>
    <row r="115" spans="12:16" x14ac:dyDescent="0.25">
      <c r="L115">
        <v>101</v>
      </c>
      <c r="M115">
        <f t="shared" si="4"/>
        <v>6.2829999999999986</v>
      </c>
      <c r="N115">
        <f t="shared" si="5"/>
        <v>1.9999998626449984</v>
      </c>
      <c r="O115">
        <f t="shared" si="6"/>
        <v>-3.7061435705470965E-4</v>
      </c>
      <c r="P115">
        <f t="shared" si="7"/>
        <v>-1.8530718170896339E-4</v>
      </c>
    </row>
  </sheetData>
  <mergeCells count="9">
    <mergeCell ref="D11:F11"/>
    <mergeCell ref="B13:F14"/>
    <mergeCell ref="B2:J2"/>
    <mergeCell ref="B4:F5"/>
    <mergeCell ref="B7:C7"/>
    <mergeCell ref="B9:C9"/>
    <mergeCell ref="B11:C11"/>
    <mergeCell ref="D7:F7"/>
    <mergeCell ref="D9:F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F83DAB-02A6-476D-9F31-AFE9E8738E22}">
  <ds:schemaRefs>
    <ds:schemaRef ds:uri="http://purl.org/dc/terms/"/>
    <ds:schemaRef ds:uri="http://schemas.microsoft.com/office/2006/documentManagement/types"/>
    <ds:schemaRef ds:uri="9de94308-2297-4d04-a77d-26fce9df939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2375818-dcd7-42e4-9660-6b33e030de6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1371DB-DADD-492C-8254-FB982D9C4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682834-3A8D-4CC3-9F24-DAEFE37F8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trigonométriques</vt:lpstr>
      <vt:lpstr>Objectifs</vt:lpstr>
      <vt:lpstr>le devoir fonction</vt:lpstr>
      <vt:lpstr>le devoir trigo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Demers</dc:creator>
  <cp:keywords/>
  <dc:description/>
  <cp:lastModifiedBy>Gibeau Charles-Edward</cp:lastModifiedBy>
  <cp:revision/>
  <dcterms:created xsi:type="dcterms:W3CDTF">2013-09-23T22:09:39Z</dcterms:created>
  <dcterms:modified xsi:type="dcterms:W3CDTF">2022-11-09T13:38:15Z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