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ber1" sheetId="1" r:id="rId4"/>
    <sheet state="visible" name="Saber2" sheetId="2" r:id="rId5"/>
    <sheet state="visible" name="Matemàticas General" sheetId="3" r:id="rId6"/>
    <sheet state="visible" name="Comp-Matemáticas" sheetId="4" r:id="rId7"/>
    <sheet state="visible" name="Comp-LecturaCritica" sheetId="5" r:id="rId8"/>
    <sheet state="visible" name="Comp-C.Naturales" sheetId="6" r:id="rId9"/>
    <sheet state="visible" name="Comp-Sociales" sheetId="7" r:id="rId10"/>
    <sheet state="visible" name="Comp-Inglés" sheetId="8" r:id="rId11"/>
    <sheet state="visible" name="MIX" sheetId="9" r:id="rId12"/>
  </sheets>
  <definedNames/>
  <calcPr/>
  <extLst>
    <ext uri="GoogleSheetsCustomDataVersion1">
      <go:sheetsCustomData xmlns:go="http://customooxmlschemas.google.com/" r:id="rId13" roundtripDataSignature="AMtx7mimm3GEBGhseWqVwYMUemdtGyDC+A=="/>
    </ext>
  </extLst>
</workbook>
</file>

<file path=xl/sharedStrings.xml><?xml version="1.0" encoding="utf-8"?>
<sst xmlns="http://schemas.openxmlformats.org/spreadsheetml/2006/main" count="998" uniqueCount="234">
  <si>
    <t>CASOS</t>
  </si>
  <si>
    <t># CASOS</t>
  </si>
  <si>
    <t>PORCENTAGES</t>
  </si>
  <si>
    <t>PRIMARIA</t>
  </si>
  <si>
    <t>G</t>
  </si>
  <si>
    <t>Nombre Estudiante</t>
  </si>
  <si>
    <t>Matemáticas1</t>
  </si>
  <si>
    <t>Ciencias Naturales1</t>
  </si>
  <si>
    <t>Sociales y Ciudad.1</t>
  </si>
  <si>
    <t>Lectura Crítica1</t>
  </si>
  <si>
    <t>Inglés1</t>
  </si>
  <si>
    <t>PINTO LOPEZ MANUELA</t>
  </si>
  <si>
    <t>BJ</t>
  </si>
  <si>
    <t>BOTIA PATIÑO JUAN JERONIMO</t>
  </si>
  <si>
    <t>BS</t>
  </si>
  <si>
    <t>PUERTO RUEDA LUCIANO</t>
  </si>
  <si>
    <t>AL</t>
  </si>
  <si>
    <t>ALBARRACIN MORA CAMILO</t>
  </si>
  <si>
    <t>SU</t>
  </si>
  <si>
    <t>DURAN FERRO PABLO</t>
  </si>
  <si>
    <t>FREITAS FERREIRA GIOVANNA</t>
  </si>
  <si>
    <t>JAIMES HERRERA SAMUEL DAVID</t>
  </si>
  <si>
    <t>SEGUNDO</t>
  </si>
  <si>
    <t>CONTRERAS SALAZAR MARIA JOSE</t>
  </si>
  <si>
    <t>FONSECA MANRIQUE SANTIAGO</t>
  </si>
  <si>
    <t>FAJARDO PARDO ANTONIA</t>
  </si>
  <si>
    <t>MURTA NO HAY DATOS GAIA</t>
  </si>
  <si>
    <t>PARADA MORENO ALEJANDRO</t>
  </si>
  <si>
    <t>MESA BOLAÑOS SANTIAGO ANDRES</t>
  </si>
  <si>
    <t>GUZMAN BAUTISTA MARIA ISABELLA</t>
  </si>
  <si>
    <t>RUIZ LEAL SANTIAGO</t>
  </si>
  <si>
    <t>ACOSTA CHAPARRO VALERIA</t>
  </si>
  <si>
    <t>TERCERO</t>
  </si>
  <si>
    <t>CARDONA BLANCO ESTEBAN</t>
  </si>
  <si>
    <t>REALPHE FRANCO MARIANA</t>
  </si>
  <si>
    <t>MENDEZ GIRALDO GABRIELA</t>
  </si>
  <si>
    <t>HERNANDEZ PINEDA ISABELLA</t>
  </si>
  <si>
    <t>BAUTISTA TIBOCHA PALOMA</t>
  </si>
  <si>
    <t>REY ARISTIZABAL SANTIAGO</t>
  </si>
  <si>
    <t>GOMEZ GAITAN MARIANA</t>
  </si>
  <si>
    <t>HUSSEIN ABDULHAMID LAIAN</t>
  </si>
  <si>
    <t>MEDINA LOZANO SAMUEL</t>
  </si>
  <si>
    <t>CUARTO</t>
  </si>
  <si>
    <t>BENAVIDES RAMIREZ MATIAS</t>
  </si>
  <si>
    <t>MENDEZ GUZMAN JUANITA</t>
  </si>
  <si>
    <t>POVEDA CASTILLO JUAN JOSE</t>
  </si>
  <si>
    <t>RIVERA CORREDOR SAMUEL</t>
  </si>
  <si>
    <t>MELO MUÑOZ MATEO</t>
  </si>
  <si>
    <t>GARCIA RAMIREZ MAXIMILIANO</t>
  </si>
  <si>
    <t>MARTINEZ LEAL ANTONIO</t>
  </si>
  <si>
    <t>OSORIO GUTIERREZ SEBASTIAN</t>
  </si>
  <si>
    <t>PABON PARRA GABRIELA</t>
  </si>
  <si>
    <t>QUINTO</t>
  </si>
  <si>
    <t>ROSAS TAMAYO VALENTINA</t>
  </si>
  <si>
    <t>ARANGO DIAZ CAMILA</t>
  </si>
  <si>
    <t>LADINO GARAVITO JUANA MARTINA</t>
  </si>
  <si>
    <t>CAMARGO MEDINA TOMÁS</t>
  </si>
  <si>
    <t>VASQUEZ SUAREZ MARIA LUCIANA</t>
  </si>
  <si>
    <t>CAPACHO MOLINA SOFIA</t>
  </si>
  <si>
    <t>GUTIERREZ AMAYA ANA SOFIA</t>
  </si>
  <si>
    <t>ROMO OROZCO MARIANA</t>
  </si>
  <si>
    <t>ARISTIZABAL BONILLA JUAN MIGUEL</t>
  </si>
  <si>
    <t>LIZCANO OJEDA JULIANA</t>
  </si>
  <si>
    <t>GIRALDO TAMARA SAMUEL</t>
  </si>
  <si>
    <t>BOLIVAR PELAEZ EMILIANO</t>
  </si>
  <si>
    <t>ARDILA BAUTISTA ISABELLA</t>
  </si>
  <si>
    <t>GALVIS RODRIGUEZ SANTIAGO</t>
  </si>
  <si>
    <t>CIFUENTES CASTILLO SAMUEL</t>
  </si>
  <si>
    <t>64.6</t>
  </si>
  <si>
    <t>OVIEDO FLOREZ SARA</t>
  </si>
  <si>
    <t>54.63</t>
  </si>
  <si>
    <t>RUBIO MENDEZ MARTINA</t>
  </si>
  <si>
    <t>48.38</t>
  </si>
  <si>
    <t>RODRIGUEZ TUNAROZA JUAN JOSE</t>
  </si>
  <si>
    <t>55.96</t>
  </si>
  <si>
    <t>FONSECA MANRIQUE JUAN CAMILO</t>
  </si>
  <si>
    <t>ALMEIRA OROZCO JUAN FELIPE</t>
  </si>
  <si>
    <t>GRANADILLO VILLALBA JAIME DAVID</t>
  </si>
  <si>
    <t>MENDEZ PEÑA THIAGO</t>
  </si>
  <si>
    <t>GUTIERREZ CIFUENTES MARIA CAMILA</t>
  </si>
  <si>
    <t>PEREZ ARANGO ANTONIA</t>
  </si>
  <si>
    <t>BELTRAN MURILLO CARLOS ALBERTO</t>
  </si>
  <si>
    <t>MORALES HERNANDEZ SANTIAGO</t>
  </si>
  <si>
    <t>MA DIAZ JACOB</t>
  </si>
  <si>
    <t>GIL PRADA MANUEL GONZALO</t>
  </si>
  <si>
    <t>TARAZONA CARDOZO BENJAMIN</t>
  </si>
  <si>
    <t>VIDAL JULCA SAMUEL ANDRES</t>
  </si>
  <si>
    <t>ANTOLINEZ GALVAN SARAH ISABELLA</t>
  </si>
  <si>
    <t>PARRA MEDINA ISABELLA</t>
  </si>
  <si>
    <t>HOYOS BELTRAN VALENTINA</t>
  </si>
  <si>
    <t>SANCHEZ DUEÑAS JUAN NICOLAS</t>
  </si>
  <si>
    <t>BAUTISTA UNRIZA VALERIA</t>
  </si>
  <si>
    <t>SABOGAL SOTELO EMMA</t>
  </si>
  <si>
    <t>TARAZONA CRISTANCHO MARIA ALEJANDRA</t>
  </si>
  <si>
    <t>CACERES CORTES CARLOS ALBERTO</t>
  </si>
  <si>
    <t>MONROY SOLER VALERIA</t>
  </si>
  <si>
    <t>GARCIA MOSQUERA ALEJANDRO</t>
  </si>
  <si>
    <t>NEIRA LAGOS SANTIAGO ANDRES</t>
  </si>
  <si>
    <t>MUÑOZ RODRIGUEZ LAURA</t>
  </si>
  <si>
    <t>AVILA ARAQUE SALOME</t>
  </si>
  <si>
    <t>CORONADO GOMEZ MATIAS</t>
  </si>
  <si>
    <t>REALPHE FRANCO SAMUEL</t>
  </si>
  <si>
    <t>VILA ROMERO EMMANUELA</t>
  </si>
  <si>
    <t>JEREZ CORAL SANTIAGO</t>
  </si>
  <si>
    <t>GARCIA PINILLA MATIAS</t>
  </si>
  <si>
    <t>BERNAL LAGUNA MARIA JOSE</t>
  </si>
  <si>
    <t>PICO ESPITIA JUAN JERÓNIMO</t>
  </si>
  <si>
    <t>SANCHEZ ARISTIZABAL GABRIEL FELIPE</t>
  </si>
  <si>
    <t>PACHECO GOMEZ SEBASTIAN</t>
  </si>
  <si>
    <t>LOZANO NIÑO MARIANA</t>
  </si>
  <si>
    <t>BUENAHORA RESTREPO MARIA SALOMÉ</t>
  </si>
  <si>
    <t>GUTIERREZ NAVARRETE SEBASTIAN</t>
  </si>
  <si>
    <t>MANRIQUE MANRIQUE CRISTOBAL</t>
  </si>
  <si>
    <t>FAJARDO CALDERON FELIPE</t>
  </si>
  <si>
    <t>FERNANDEZ CASTRILLON SHENNEL</t>
  </si>
  <si>
    <t>RICO OYUELA NICOLAS</t>
  </si>
  <si>
    <t>ALCAZAR ANGEL MARIANA</t>
  </si>
  <si>
    <t>HIGUERA FIGUEREDO GAIA</t>
  </si>
  <si>
    <t>DANGOND GUTIERREZ EMMANUEL FELIPE</t>
  </si>
  <si>
    <t>CONTRERAS ZARTA MATIAS</t>
  </si>
  <si>
    <t>PEDRAZA SEPULVEDA ISABELLA</t>
  </si>
  <si>
    <t>NARANJO CALDERON SANTIAGO</t>
  </si>
  <si>
    <t>GALLEGO HERNANDEZ FEDERICO</t>
  </si>
  <si>
    <t>ALVARADO VILLAMIZAR DANIEL</t>
  </si>
  <si>
    <t>LEON GIRALDO ANDRES JERONIMO</t>
  </si>
  <si>
    <t>CABRA PEDREROS SILVIA ALEJANDRA</t>
  </si>
  <si>
    <t>GARCIA MOSQUERA SEBASTIAN</t>
  </si>
  <si>
    <t>PARRA RUIZ ALEJANDRO</t>
  </si>
  <si>
    <t>REY BLANDON ENZO GIUSEPPE</t>
  </si>
  <si>
    <t>BATEMAN WILSON SARA</t>
  </si>
  <si>
    <t>MONSALVE FERNANDEZ MARIA JOSE</t>
  </si>
  <si>
    <t>SERRATO CASTAÑEDA MARIA JOSE</t>
  </si>
  <si>
    <t>MENDOZA ACOSTA ALEJANDRO JOSE</t>
  </si>
  <si>
    <t>PUENTES ORTEGA VALERIE</t>
  </si>
  <si>
    <t>SANABRIA MARTINEZ JERONIMO</t>
  </si>
  <si>
    <t>SOLER ARCE MARIA JOSE</t>
  </si>
  <si>
    <t>GOMEZ QUINTANA MATTHEW</t>
  </si>
  <si>
    <t>CAMACHO BENITEZ SEBASTIAN</t>
  </si>
  <si>
    <t>BELLO ZULETA MARIANA</t>
  </si>
  <si>
    <t>ROJAS AGUILAR SAMUEL ALEJANDRO</t>
  </si>
  <si>
    <t>CASTAÑEDA QUIROZ NICOLAS ANDRES</t>
  </si>
  <si>
    <t>HUSSEIN ABDULHAMID WASYM</t>
  </si>
  <si>
    <t>LOPEZ ACUÑA MARIA ANTONIA</t>
  </si>
  <si>
    <t>HERRERA SANCHEZ JOSE FRANCISCO</t>
  </si>
  <si>
    <t>MUNAR ESPINAL VALENTINO</t>
  </si>
  <si>
    <t>QUINTANA LOPERA DAVID</t>
  </si>
  <si>
    <t>ARCINIEGAS SALGADO FEDERICO</t>
  </si>
  <si>
    <t>GALINDO LOZANO MARTIN ALEJANDRO</t>
  </si>
  <si>
    <t>DUQUE VILLA ISABELLA</t>
  </si>
  <si>
    <t>OVIEDO FLOREZ SOFIA</t>
  </si>
  <si>
    <t>JIMENEZ PARDO LAURA CAMILA</t>
  </si>
  <si>
    <t>MESA BOLAÑOS TOMAS ALEJANDRO</t>
  </si>
  <si>
    <t>CRUZ BRICEÑO VIOLETA</t>
  </si>
  <si>
    <t>RODRIGUEZ MONTENEGRO JUAN ESTEBAN</t>
  </si>
  <si>
    <t>ROJAS ORTEGA SIMON</t>
  </si>
  <si>
    <t>OROZCO ARIZA SARAH</t>
  </si>
  <si>
    <t>COLORADO PINZON JOSE ALEJANDRO</t>
  </si>
  <si>
    <t>MARIÑO RIVERA ANA SOFIA</t>
  </si>
  <si>
    <t>LEON JOVEL JULIAN</t>
  </si>
  <si>
    <t>IZQUIERDO GOMEZ MARIA JOSE</t>
  </si>
  <si>
    <t>GIL PRADA PEDRO GUSTAVO</t>
  </si>
  <si>
    <t>DE LA ESPRIELLA RICARDO JOSE ALEJANDRO</t>
  </si>
  <si>
    <t>PEREZ ROJAS JUAN DIEGO</t>
  </si>
  <si>
    <t>ACOSTA CHAPARRO SAMUEL</t>
  </si>
  <si>
    <t>VILLAMIL JIMENEZ ESTEBAN ALEJANDRO</t>
  </si>
  <si>
    <t>LIZARAZO ALVAREZ MARIA DE LOS ANGELES</t>
  </si>
  <si>
    <t>GONZALEZ CARDOSO ISABELA</t>
  </si>
  <si>
    <t>CAÑON PINZON MARTIN</t>
  </si>
  <si>
    <t>PUENTES RAMIREZ JUAN FELIPE</t>
  </si>
  <si>
    <t>MURILLO CAMPOS MARIANA</t>
  </si>
  <si>
    <t>RIVERO BUITRAGO MATEO</t>
  </si>
  <si>
    <t>ALMEIDA CAPELLI PIETRO</t>
  </si>
  <si>
    <t>ACOSTA BOCANEGRA FLAVIO ANDRES</t>
  </si>
  <si>
    <t>ALVAREZ MORENO MARIANA</t>
  </si>
  <si>
    <t>MONTALVO MALDONADO DAREK DAVID</t>
  </si>
  <si>
    <t>PINZON MATEUS LUCIANA</t>
  </si>
  <si>
    <t>CIFUENTES CASTILLO VALENTINA</t>
  </si>
  <si>
    <t>LOEZA SAUZA SALMA ISABELLA</t>
  </si>
  <si>
    <t>ALFONSO GACHA JUAN FELIPE</t>
  </si>
  <si>
    <t>FUENTES ROBLEDO SAMUEL MAURICIO</t>
  </si>
  <si>
    <t>VILLEGAS FIGUERAS ANDREW DANIEL</t>
  </si>
  <si>
    <t>FRANCO AZUERO MARIANA</t>
  </si>
  <si>
    <t>RODRIGUEZ PARDO EMILIO</t>
  </si>
  <si>
    <t>OSORIO ALVAREZ LUCIANA</t>
  </si>
  <si>
    <t>RAMIREZ MOLINA DAVID ANDRES</t>
  </si>
  <si>
    <t>CABAL CORREDOR ANGELO</t>
  </si>
  <si>
    <t>ALBA ACEVEDO MARIA ANTONIA</t>
  </si>
  <si>
    <t>PEREZ ARANGO MATIAS</t>
  </si>
  <si>
    <t>DUQUE VILLA GABRIELA</t>
  </si>
  <si>
    <t>ARIZA PULIDO MATIAS ANDRES</t>
  </si>
  <si>
    <t>VALDERRAMA QUINTERO ISABELLA</t>
  </si>
  <si>
    <t>LEÓN JIMENEZ ISABELLA MARIA</t>
  </si>
  <si>
    <t>ORTEGA TABARES SAMUEL</t>
  </si>
  <si>
    <t>RINCON RODRIGUEZ SOFIA</t>
  </si>
  <si>
    <t>GONZALEZ CEPEDA DAVID SANTIAGO</t>
  </si>
  <si>
    <t>MURCIA BONILLA ANDRES FELIPE</t>
  </si>
  <si>
    <t>NIEBLES BLANQUICETT RAFAEL DE JESUS</t>
  </si>
  <si>
    <t>ALZATE CANGREJO JUAN SEBASTIAN</t>
  </si>
  <si>
    <t>CAMPOS VARGAS MATIAS</t>
  </si>
  <si>
    <t>ROMERO SALCEDO ANDRES EDUARDO</t>
  </si>
  <si>
    <t>ALVAREZ CEPEDA SANTIAGO</t>
  </si>
  <si>
    <t>FRANCO CONTRERAS JUAN JOSE</t>
  </si>
  <si>
    <t>PRADA NOGUEIRA JOSE ALEJANDRO</t>
  </si>
  <si>
    <t>KNUDSON LOZANO ANDRES SANTIAGO</t>
  </si>
  <si>
    <t>TRIANA CORTAZAR SIMON</t>
  </si>
  <si>
    <t>LADINO GARAVITO LUCIANO ARTURO</t>
  </si>
  <si>
    <t>TORRES RESTREPO JERONIMO</t>
  </si>
  <si>
    <t>MEJIA VIZCAINO CARMEN SOFIA</t>
  </si>
  <si>
    <t>BOTERO BOTERO SALOME</t>
  </si>
  <si>
    <t>AGUILAR GALINDO CRISTÓBAL</t>
  </si>
  <si>
    <t>SANABRIA MARTINEZ LORENZO</t>
  </si>
  <si>
    <t>MORENO GONZALEZ VIOLETA</t>
  </si>
  <si>
    <t>Matemáticas</t>
  </si>
  <si>
    <t>Ciencias Naturales</t>
  </si>
  <si>
    <t>Sociales y Ciudad.</t>
  </si>
  <si>
    <t>Lectura Crítica</t>
  </si>
  <si>
    <t>Inglés</t>
  </si>
  <si>
    <t>[0,25]</t>
  </si>
  <si>
    <t>(25,45]</t>
  </si>
  <si>
    <t>(45,65]</t>
  </si>
  <si>
    <t>(65,100]</t>
  </si>
  <si>
    <t>FORERO RIVERA ALEJANDRA</t>
  </si>
  <si>
    <t>MATEMATICAS</t>
  </si>
  <si>
    <t>INGLES</t>
  </si>
  <si>
    <t>ESPAÑOL</t>
  </si>
  <si>
    <t>PENSAR 1</t>
  </si>
  <si>
    <t>PENSAR 2</t>
  </si>
  <si>
    <t>Saber1</t>
  </si>
  <si>
    <t>Saber2</t>
  </si>
  <si>
    <t>NIVEL</t>
  </si>
  <si>
    <t>P1 Primaria</t>
  </si>
  <si>
    <t>P2 Primaria</t>
  </si>
  <si>
    <t>P1 Cuarto</t>
  </si>
  <si>
    <t>P2 Cuarto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</si>
</sst>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Calibri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Calibri"/>
      <scheme val="minor"/>
    </font>
    <font>
      <sz val="10.0"/>
      <color rgb="FF4A86E8"/>
      <name val="Arial"/>
    </font>
    <font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00C000"/>
        <bgColor rgb="FF00C00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Border="1" applyFont="1"/>
    <xf borderId="0" fillId="0" fontId="2" numFmtId="0" xfId="0" applyAlignment="1" applyFont="1">
      <alignment horizontal="center" shrinkToFit="0" vertical="bottom" wrapText="0"/>
    </xf>
    <xf borderId="2" fillId="3" fontId="2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shrinkToFit="0" vertical="bottom" wrapText="0"/>
    </xf>
    <xf borderId="3" fillId="4" fontId="4" numFmtId="0" xfId="0" applyAlignment="1" applyBorder="1" applyFill="1" applyFont="1">
      <alignment horizontal="center" readingOrder="0" shrinkToFit="0" vertical="bottom" wrapText="0"/>
    </xf>
    <xf borderId="2" fillId="0" fontId="4" numFmtId="2" xfId="0" applyAlignment="1" applyBorder="1" applyFont="1" applyNumberFormat="1">
      <alignment shrinkToFit="0" vertical="bottom" wrapText="0"/>
    </xf>
    <xf borderId="3" fillId="5" fontId="4" numFmtId="0" xfId="0" applyAlignment="1" applyBorder="1" applyFill="1" applyFont="1">
      <alignment horizontal="center" readingOrder="0" shrinkToFit="0" vertical="bottom" wrapText="0"/>
    </xf>
    <xf borderId="3" fillId="3" fontId="4" numFmtId="0" xfId="0" applyAlignment="1" applyBorder="1" applyFont="1">
      <alignment horizontal="center" readingOrder="0" shrinkToFit="0" vertical="bottom" wrapText="0"/>
    </xf>
    <xf borderId="3" fillId="6" fontId="4" numFmtId="0" xfId="0" applyAlignment="1" applyBorder="1" applyFill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0" fillId="0" fontId="5" numFmtId="0" xfId="0" applyFont="1"/>
    <xf borderId="0" fillId="0" fontId="2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bottom" wrapText="0"/>
    </xf>
    <xf borderId="2" fillId="0" fontId="6" numFmtId="2" xfId="0" applyAlignment="1" applyBorder="1" applyFont="1" applyNumberFormat="1">
      <alignment shrinkToFit="0" vertical="bottom" wrapText="0"/>
    </xf>
    <xf borderId="2" fillId="0" fontId="7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2" xfId="0" applyAlignment="1" applyFont="1" applyNumberFormat="1">
      <alignment shrinkToFit="0" vertical="bottom" wrapText="0"/>
    </xf>
    <xf borderId="7" fillId="0" fontId="4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'Comp-Matemáticas'!$C$5:$C$6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'Comp-Matemáticas'!$B$7:$B$10</c:f>
            </c:strRef>
          </c:cat>
          <c:val>
            <c:numRef>
              <c:f>'Comp-Matemáticas'!$C$7:$C$10</c:f>
              <c:numCache/>
            </c:numRef>
          </c:val>
        </c:ser>
        <c:ser>
          <c:idx val="1"/>
          <c:order val="1"/>
          <c:tx>
            <c:strRef>
              <c:f>'Comp-Matemáticas'!$D$5:$D$6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'Comp-Matemáticas'!$B$7:$B$10</c:f>
            </c:strRef>
          </c:cat>
          <c:val>
            <c:numRef>
              <c:f>'Comp-Matemáticas'!$D$7:$D$10</c:f>
              <c:numCache/>
            </c:numRef>
          </c:val>
        </c:ser>
        <c:axId val="1902159587"/>
        <c:axId val="1468017639"/>
      </c:barChart>
      <c:catAx>
        <c:axId val="1902159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017639"/>
      </c:catAx>
      <c:valAx>
        <c:axId val="1468017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1595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QUINTO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'Comp-LecturaCritica'!$C$41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'Comp-LecturaCritica'!$B$42:$B$45</c:f>
            </c:strRef>
          </c:cat>
          <c:val>
            <c:numRef>
              <c:f>'Comp-LecturaCritica'!$C$42:$C$45</c:f>
              <c:numCache/>
            </c:numRef>
          </c:val>
        </c:ser>
        <c:ser>
          <c:idx val="1"/>
          <c:order val="1"/>
          <c:tx>
            <c:strRef>
              <c:f>'Comp-LecturaCritica'!$D$41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'Comp-LecturaCritica'!$B$42:$B$45</c:f>
            </c:strRef>
          </c:cat>
          <c:val>
            <c:numRef>
              <c:f>'Comp-LecturaCritica'!$D$42:$D$45</c:f>
              <c:numCache/>
            </c:numRef>
          </c:val>
        </c:ser>
        <c:overlap val="100"/>
        <c:axId val="1009984029"/>
        <c:axId val="1114595429"/>
      </c:barChart>
      <c:catAx>
        <c:axId val="100998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595429"/>
      </c:catAx>
      <c:valAx>
        <c:axId val="1114595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8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'Comp-C.Naturales'!$C$6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'Comp-C.Naturales'!$B$7:$B$10</c:f>
            </c:strRef>
          </c:cat>
          <c:val>
            <c:numRef>
              <c:f>'Comp-C.Naturales'!$C$7:$C$10</c:f>
              <c:numCache/>
            </c:numRef>
          </c:val>
        </c:ser>
        <c:ser>
          <c:idx val="1"/>
          <c:order val="1"/>
          <c:tx>
            <c:strRef>
              <c:f>'Comp-C.Naturales'!$D$6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'Comp-C.Naturales'!$B$7:$B$10</c:f>
            </c:strRef>
          </c:cat>
          <c:val>
            <c:numRef>
              <c:f>'Comp-C.Naturales'!$D$7:$D$10</c:f>
              <c:numCache/>
            </c:numRef>
          </c:val>
        </c:ser>
        <c:axId val="491212335"/>
        <c:axId val="133968388"/>
      </c:barChart>
      <c:catAx>
        <c:axId val="4912123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68388"/>
      </c:catAx>
      <c:valAx>
        <c:axId val="133968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2123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SEGUNDO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'Comp-C.Naturales'!$C$14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'Comp-C.Naturales'!$B$15:$B$18</c:f>
            </c:strRef>
          </c:cat>
          <c:val>
            <c:numRef>
              <c:f>'Comp-C.Naturales'!$C$15:$C$18</c:f>
              <c:numCache/>
            </c:numRef>
          </c:val>
        </c:ser>
        <c:ser>
          <c:idx val="1"/>
          <c:order val="1"/>
          <c:tx>
            <c:strRef>
              <c:f>'Comp-C.Naturales'!$D$14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'Comp-C.Naturales'!$B$15:$B$18</c:f>
            </c:strRef>
          </c:cat>
          <c:val>
            <c:numRef>
              <c:f>'Comp-C.Naturales'!$D$15:$D$18</c:f>
              <c:numCache/>
            </c:numRef>
          </c:val>
        </c:ser>
        <c:axId val="2057768615"/>
        <c:axId val="741248945"/>
      </c:barChart>
      <c:catAx>
        <c:axId val="20577686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248945"/>
      </c:catAx>
      <c:valAx>
        <c:axId val="741248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7686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TERCERO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'Comp-C.Naturales'!$C$23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'Comp-C.Naturales'!$B$24:$B$27</c:f>
            </c:strRef>
          </c:cat>
          <c:val>
            <c:numRef>
              <c:f>'Comp-C.Naturales'!$C$24:$C$27</c:f>
              <c:numCache/>
            </c:numRef>
          </c:val>
        </c:ser>
        <c:ser>
          <c:idx val="1"/>
          <c:order val="1"/>
          <c:tx>
            <c:strRef>
              <c:f>'Comp-C.Naturales'!$D$23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'Comp-C.Naturales'!$B$24:$B$27</c:f>
            </c:strRef>
          </c:cat>
          <c:val>
            <c:numRef>
              <c:f>'Comp-C.Naturales'!$D$24:$D$27</c:f>
              <c:numCache/>
            </c:numRef>
          </c:val>
        </c:ser>
        <c:axId val="529697138"/>
        <c:axId val="261509758"/>
      </c:barChart>
      <c:catAx>
        <c:axId val="5296971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509758"/>
      </c:catAx>
      <c:valAx>
        <c:axId val="261509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6971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CUARTO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'Comp-C.Naturales'!$C$32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'Comp-C.Naturales'!$B$33:$B$36</c:f>
            </c:strRef>
          </c:cat>
          <c:val>
            <c:numRef>
              <c:f>'Comp-C.Naturales'!$C$33:$C$36</c:f>
              <c:numCache/>
            </c:numRef>
          </c:val>
        </c:ser>
        <c:ser>
          <c:idx val="1"/>
          <c:order val="1"/>
          <c:tx>
            <c:strRef>
              <c:f>'Comp-C.Naturales'!$D$32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'Comp-C.Naturales'!$B$33:$B$36</c:f>
            </c:strRef>
          </c:cat>
          <c:val>
            <c:numRef>
              <c:f>'Comp-C.Naturales'!$D$33:$D$36</c:f>
              <c:numCache/>
            </c:numRef>
          </c:val>
        </c:ser>
        <c:axId val="551453564"/>
        <c:axId val="1019136705"/>
      </c:barChart>
      <c:catAx>
        <c:axId val="5514535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36705"/>
      </c:catAx>
      <c:valAx>
        <c:axId val="1019136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4535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'Comp-C.Naturales'!$C$41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'Comp-C.Naturales'!$B$42:$B$45</c:f>
            </c:strRef>
          </c:cat>
          <c:val>
            <c:numRef>
              <c:f>'Comp-C.Naturales'!$C$42:$C$45</c:f>
              <c:numCache/>
            </c:numRef>
          </c:val>
        </c:ser>
        <c:ser>
          <c:idx val="1"/>
          <c:order val="1"/>
          <c:tx>
            <c:strRef>
              <c:f>'Comp-C.Naturales'!$D$41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'Comp-C.Naturales'!$B$42:$B$45</c:f>
            </c:strRef>
          </c:cat>
          <c:val>
            <c:numRef>
              <c:f>'Comp-C.Naturales'!$D$42:$D$45</c:f>
              <c:numCache/>
            </c:numRef>
          </c:val>
        </c:ser>
        <c:axId val="509676132"/>
        <c:axId val="342020759"/>
      </c:barChart>
      <c:catAx>
        <c:axId val="5096761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020759"/>
      </c:catAx>
      <c:valAx>
        <c:axId val="3420207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6761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'Comp-Sociales'!$C$6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'Comp-Sociales'!$B$7:$B$10</c:f>
            </c:strRef>
          </c:cat>
          <c:val>
            <c:numRef>
              <c:f>'Comp-Sociales'!$C$7:$C$10</c:f>
              <c:numCache/>
            </c:numRef>
          </c:val>
        </c:ser>
        <c:ser>
          <c:idx val="1"/>
          <c:order val="1"/>
          <c:tx>
            <c:strRef>
              <c:f>'Comp-Sociales'!$D$6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'Comp-Sociales'!$B$7:$B$10</c:f>
            </c:strRef>
          </c:cat>
          <c:val>
            <c:numRef>
              <c:f>'Comp-Sociales'!$D$7:$D$10</c:f>
              <c:numCache/>
            </c:numRef>
          </c:val>
        </c:ser>
        <c:axId val="70454412"/>
        <c:axId val="1072672208"/>
      </c:barChart>
      <c:catAx>
        <c:axId val="704544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672208"/>
      </c:catAx>
      <c:valAx>
        <c:axId val="1072672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544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SEGUNDO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'Comp-Sociales'!$C$14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'Comp-Sociales'!$B$15:$B$18</c:f>
            </c:strRef>
          </c:cat>
          <c:val>
            <c:numRef>
              <c:f>'Comp-Sociales'!$C$15:$C$18</c:f>
              <c:numCache/>
            </c:numRef>
          </c:val>
        </c:ser>
        <c:ser>
          <c:idx val="1"/>
          <c:order val="1"/>
          <c:tx>
            <c:strRef>
              <c:f>'Comp-Sociales'!$D$14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'Comp-Sociales'!$B$15:$B$18</c:f>
            </c:strRef>
          </c:cat>
          <c:val>
            <c:numRef>
              <c:f>'Comp-Sociales'!$D$15:$D$18</c:f>
              <c:numCache/>
            </c:numRef>
          </c:val>
        </c:ser>
        <c:overlap val="100"/>
        <c:axId val="491466557"/>
        <c:axId val="554225915"/>
      </c:barChart>
      <c:catAx>
        <c:axId val="491466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225915"/>
      </c:catAx>
      <c:valAx>
        <c:axId val="5542259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466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TERCERO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'Comp-Sociales'!$C$23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'Comp-Sociales'!$B$24:$B$27</c:f>
            </c:strRef>
          </c:cat>
          <c:val>
            <c:numRef>
              <c:f>'Comp-Sociales'!$C$24:$C$27</c:f>
              <c:numCache/>
            </c:numRef>
          </c:val>
        </c:ser>
        <c:ser>
          <c:idx val="1"/>
          <c:order val="1"/>
          <c:tx>
            <c:strRef>
              <c:f>'Comp-Sociales'!$D$23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'Comp-Sociales'!$B$24:$B$27</c:f>
            </c:strRef>
          </c:cat>
          <c:val>
            <c:numRef>
              <c:f>'Comp-Sociales'!$D$24:$D$27</c:f>
              <c:numCache/>
            </c:numRef>
          </c:val>
        </c:ser>
        <c:overlap val="100"/>
        <c:axId val="578984975"/>
        <c:axId val="88021916"/>
      </c:barChart>
      <c:catAx>
        <c:axId val="5789849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1916"/>
      </c:catAx>
      <c:valAx>
        <c:axId val="88021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9849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CUARTO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'Comp-Sociales'!$C$32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'Comp-Sociales'!$B$33:$B$36</c:f>
            </c:strRef>
          </c:cat>
          <c:val>
            <c:numRef>
              <c:f>'Comp-Sociales'!$C$33:$C$36</c:f>
              <c:numCache/>
            </c:numRef>
          </c:val>
        </c:ser>
        <c:ser>
          <c:idx val="1"/>
          <c:order val="1"/>
          <c:tx>
            <c:strRef>
              <c:f>'Comp-Sociales'!$D$32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'Comp-Sociales'!$B$33:$B$36</c:f>
            </c:strRef>
          </c:cat>
          <c:val>
            <c:numRef>
              <c:f>'Comp-Sociales'!$D$33:$D$36</c:f>
              <c:numCache/>
            </c:numRef>
          </c:val>
        </c:ser>
        <c:axId val="438416196"/>
        <c:axId val="1645740604"/>
      </c:barChart>
      <c:catAx>
        <c:axId val="4384161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40604"/>
      </c:catAx>
      <c:valAx>
        <c:axId val="1645740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4161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SEGUNDO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'Comp-Matemáticas'!$C$14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'Comp-Matemáticas'!$B$15:$B$18</c:f>
            </c:strRef>
          </c:cat>
          <c:val>
            <c:numRef>
              <c:f>'Comp-Matemáticas'!$C$15:$C$18</c:f>
              <c:numCache/>
            </c:numRef>
          </c:val>
        </c:ser>
        <c:ser>
          <c:idx val="1"/>
          <c:order val="1"/>
          <c:tx>
            <c:strRef>
              <c:f>'Comp-Matemáticas'!$D$14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'Comp-Matemáticas'!$B$15:$B$18</c:f>
            </c:strRef>
          </c:cat>
          <c:val>
            <c:numRef>
              <c:f>'Comp-Matemáticas'!$D$15:$D$18</c:f>
              <c:numCache/>
            </c:numRef>
          </c:val>
        </c:ser>
        <c:axId val="883024385"/>
        <c:axId val="526212954"/>
      </c:areaChart>
      <c:catAx>
        <c:axId val="883024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212954"/>
      </c:catAx>
      <c:valAx>
        <c:axId val="52621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024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'Comp-Sociales'!$C$41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'Comp-Sociales'!$B$42:$B$45</c:f>
            </c:strRef>
          </c:cat>
          <c:val>
            <c:numRef>
              <c:f>'Comp-Sociales'!$C$42:$C$45</c:f>
              <c:numCache/>
            </c:numRef>
          </c:val>
        </c:ser>
        <c:ser>
          <c:idx val="1"/>
          <c:order val="1"/>
          <c:tx>
            <c:strRef>
              <c:f>'Comp-Sociales'!$D$41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'Comp-Sociales'!$B$42:$B$45</c:f>
            </c:strRef>
          </c:cat>
          <c:val>
            <c:numRef>
              <c:f>'Comp-Sociales'!$D$42:$D$45</c:f>
              <c:numCache/>
            </c:numRef>
          </c:val>
        </c:ser>
        <c:axId val="1071022856"/>
        <c:axId val="279731053"/>
      </c:barChart>
      <c:catAx>
        <c:axId val="10710228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731053"/>
      </c:catAx>
      <c:valAx>
        <c:axId val="279731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0228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'Comp-Inglés'!$C$6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'Comp-Inglés'!$B$7:$B$10</c:f>
            </c:strRef>
          </c:cat>
          <c:val>
            <c:numRef>
              <c:f>'Comp-Inglés'!$C$7:$C$10</c:f>
              <c:numCache/>
            </c:numRef>
          </c:val>
        </c:ser>
        <c:ser>
          <c:idx val="1"/>
          <c:order val="1"/>
          <c:tx>
            <c:strRef>
              <c:f>'Comp-Inglés'!$D$6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'Comp-Inglés'!$B$7:$B$10</c:f>
            </c:strRef>
          </c:cat>
          <c:val>
            <c:numRef>
              <c:f>'Comp-Inglés'!$D$7:$D$10</c:f>
              <c:numCache/>
            </c:numRef>
          </c:val>
        </c:ser>
        <c:axId val="1164379481"/>
        <c:axId val="1886452268"/>
      </c:barChart>
      <c:catAx>
        <c:axId val="11643794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452268"/>
      </c:catAx>
      <c:valAx>
        <c:axId val="18864522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3794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SEGUNDO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'Comp-Inglés'!$C$14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'Comp-Inglés'!$B$15:$B$18</c:f>
            </c:strRef>
          </c:cat>
          <c:val>
            <c:numRef>
              <c:f>'Comp-Inglés'!$C$15:$C$18</c:f>
              <c:numCache/>
            </c:numRef>
          </c:val>
        </c:ser>
        <c:ser>
          <c:idx val="1"/>
          <c:order val="1"/>
          <c:tx>
            <c:strRef>
              <c:f>'Comp-Inglés'!$D$14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'Comp-Inglés'!$B$15:$B$18</c:f>
            </c:strRef>
          </c:cat>
          <c:val>
            <c:numRef>
              <c:f>'Comp-Inglés'!$D$15:$D$18</c:f>
              <c:numCache/>
            </c:numRef>
          </c:val>
        </c:ser>
        <c:axId val="1694718448"/>
        <c:axId val="1953817913"/>
      </c:barChart>
      <c:catAx>
        <c:axId val="1694718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817913"/>
      </c:catAx>
      <c:valAx>
        <c:axId val="1953817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718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TERCERO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'Comp-Inglés'!$C$23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'Comp-Inglés'!$B$24:$B$27</c:f>
            </c:strRef>
          </c:cat>
          <c:val>
            <c:numRef>
              <c:f>'Comp-Inglés'!$C$24:$C$27</c:f>
              <c:numCache/>
            </c:numRef>
          </c:val>
        </c:ser>
        <c:ser>
          <c:idx val="1"/>
          <c:order val="1"/>
          <c:tx>
            <c:strRef>
              <c:f>'Comp-Inglés'!$D$23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'Comp-Inglés'!$B$24:$B$27</c:f>
            </c:strRef>
          </c:cat>
          <c:val>
            <c:numRef>
              <c:f>'Comp-Inglés'!$D$24:$D$27</c:f>
              <c:numCache/>
            </c:numRef>
          </c:val>
        </c:ser>
        <c:axId val="2047019357"/>
        <c:axId val="2124680024"/>
      </c:barChart>
      <c:catAx>
        <c:axId val="20470193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680024"/>
      </c:catAx>
      <c:valAx>
        <c:axId val="2124680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0193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CUARTO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'Comp-Inglés'!$C$32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'Comp-Inglés'!$B$33:$B$36</c:f>
            </c:strRef>
          </c:cat>
          <c:val>
            <c:numRef>
              <c:f>'Comp-Inglés'!$C$33:$C$36</c:f>
              <c:numCache/>
            </c:numRef>
          </c:val>
        </c:ser>
        <c:ser>
          <c:idx val="1"/>
          <c:order val="1"/>
          <c:tx>
            <c:strRef>
              <c:f>'Comp-Inglés'!$D$32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'Comp-Inglés'!$B$33:$B$36</c:f>
            </c:strRef>
          </c:cat>
          <c:val>
            <c:numRef>
              <c:f>'Comp-Inglés'!$D$33:$D$36</c:f>
              <c:numCache/>
            </c:numRef>
          </c:val>
        </c:ser>
        <c:axId val="673015247"/>
        <c:axId val="961090263"/>
      </c:barChart>
      <c:catAx>
        <c:axId val="673015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090263"/>
      </c:catAx>
      <c:valAx>
        <c:axId val="9610902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0152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QUINTO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'Comp-Inglés'!$C$41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'Comp-Inglés'!$B$42:$B$45</c:f>
            </c:strRef>
          </c:cat>
          <c:val>
            <c:numRef>
              <c:f>'Comp-Inglés'!$C$42:$C$45</c:f>
              <c:numCache/>
            </c:numRef>
          </c:val>
        </c:ser>
        <c:ser>
          <c:idx val="1"/>
          <c:order val="1"/>
          <c:tx>
            <c:strRef>
              <c:f>'Comp-Inglés'!$D$41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'Comp-Inglés'!$B$42:$B$45</c:f>
            </c:strRef>
          </c:cat>
          <c:val>
            <c:numRef>
              <c:f>'Comp-Inglés'!$D$42:$D$45</c:f>
              <c:numCache/>
            </c:numRef>
          </c:val>
        </c:ser>
        <c:axId val="1570140903"/>
        <c:axId val="79223710"/>
      </c:barChart>
      <c:catAx>
        <c:axId val="15701409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23710"/>
      </c:catAx>
      <c:valAx>
        <c:axId val="79223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1409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entre primaria y grado 4to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MIX!$C$3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MIX!$B$4:$B$7</c:f>
            </c:strRef>
          </c:cat>
          <c:val>
            <c:numRef>
              <c:f>MIX!$C$4:$C$7</c:f>
              <c:numCache/>
            </c:numRef>
          </c:val>
        </c:ser>
        <c:ser>
          <c:idx val="1"/>
          <c:order val="1"/>
          <c:tx>
            <c:strRef>
              <c:f>MIX!$D$3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MIX!$B$4:$B$7</c:f>
            </c:strRef>
          </c:cat>
          <c:val>
            <c:numRef>
              <c:f>MIX!$D$4:$D$7</c:f>
              <c:numCache/>
            </c:numRef>
          </c:val>
        </c:ser>
        <c:axId val="678683881"/>
        <c:axId val="676291764"/>
      </c:barChart>
      <c:lineChart>
        <c:ser>
          <c:idx val="2"/>
          <c:order val="2"/>
          <c:tx>
            <c:strRef>
              <c:f>MIX!$E$3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cat>
            <c:strRef>
              <c:f>MIX!$B$4:$B$7</c:f>
            </c:strRef>
          </c:cat>
          <c:val>
            <c:numRef>
              <c:f>MIX!$E$4:$E$7</c:f>
              <c:numCache/>
            </c:numRef>
          </c:val>
          <c:smooth val="0"/>
        </c:ser>
        <c:ser>
          <c:idx val="3"/>
          <c:order val="3"/>
          <c:tx>
            <c:strRef>
              <c:f>MIX!$F$3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MIX!$B$4:$B$7</c:f>
            </c:strRef>
          </c:cat>
          <c:val>
            <c:numRef>
              <c:f>MIX!$F$4:$F$7</c:f>
              <c:numCache/>
            </c:numRef>
          </c:val>
          <c:smooth val="0"/>
        </c:ser>
        <c:axId val="678683881"/>
        <c:axId val="676291764"/>
      </c:lineChart>
      <c:catAx>
        <c:axId val="678683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291764"/>
      </c:catAx>
      <c:valAx>
        <c:axId val="676291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68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TERCERO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'Comp-Matemáticas'!$C$22:$C$23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'Comp-Matemáticas'!$B$24:$B$27</c:f>
            </c:strRef>
          </c:cat>
          <c:val>
            <c:numRef>
              <c:f>'Comp-Matemáticas'!$C$24:$C$27</c:f>
              <c:numCache/>
            </c:numRef>
          </c:val>
        </c:ser>
        <c:ser>
          <c:idx val="1"/>
          <c:order val="1"/>
          <c:tx>
            <c:strRef>
              <c:f>'Comp-Matemáticas'!$D$22:$D$23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'Comp-Matemáticas'!$B$24:$B$27</c:f>
            </c:strRef>
          </c:cat>
          <c:val>
            <c:numRef>
              <c:f>'Comp-Matemáticas'!$D$24:$D$27</c:f>
              <c:numCache/>
            </c:numRef>
          </c:val>
        </c:ser>
        <c:axId val="825903508"/>
        <c:axId val="617176731"/>
      </c:areaChart>
      <c:catAx>
        <c:axId val="825903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176731"/>
      </c:catAx>
      <c:valAx>
        <c:axId val="617176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903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CUARTO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'Comp-Matemáticas'!$C$31:$C$32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'Comp-Matemáticas'!$B$33:$B$36</c:f>
            </c:strRef>
          </c:cat>
          <c:val>
            <c:numRef>
              <c:f>'Comp-Matemáticas'!$C$33:$C$36</c:f>
              <c:numCache/>
            </c:numRef>
          </c:val>
        </c:ser>
        <c:axId val="97049516"/>
        <c:axId val="1959394949"/>
      </c:barChart>
      <c:lineChart>
        <c:varyColors val="0"/>
        <c:ser>
          <c:idx val="1"/>
          <c:order val="1"/>
          <c:tx>
            <c:strRef>
              <c:f>'Comp-Matemáticas'!$D$31:$D$32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'Comp-Matemáticas'!$B$33:$B$36</c:f>
            </c:strRef>
          </c:cat>
          <c:val>
            <c:numRef>
              <c:f>'Comp-Matemáticas'!$D$33:$D$36</c:f>
              <c:numCache/>
            </c:numRef>
          </c:val>
          <c:smooth val="0"/>
        </c:ser>
        <c:axId val="97049516"/>
        <c:axId val="1959394949"/>
      </c:lineChart>
      <c:catAx>
        <c:axId val="9704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394949"/>
      </c:catAx>
      <c:valAx>
        <c:axId val="195939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49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QUINTO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'Comp-Matemáticas'!$C$41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'Comp-Matemáticas'!$B$42:$B$45</c:f>
            </c:strRef>
          </c:cat>
          <c:val>
            <c:numRef>
              <c:f>'Comp-Matemáticas'!$C$42:$C$45</c:f>
              <c:numCache/>
            </c:numRef>
          </c:val>
        </c:ser>
        <c:ser>
          <c:idx val="1"/>
          <c:order val="1"/>
          <c:tx>
            <c:strRef>
              <c:f>'Comp-Matemáticas'!$D$41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'Comp-Matemáticas'!$B$42:$B$45</c:f>
            </c:strRef>
          </c:cat>
          <c:val>
            <c:numRef>
              <c:f>'Comp-Matemáticas'!$D$42:$D$45</c:f>
              <c:numCache/>
            </c:numRef>
          </c:val>
        </c:ser>
        <c:overlap val="100"/>
        <c:axId val="1048390941"/>
        <c:axId val="1560488942"/>
      </c:barChart>
      <c:catAx>
        <c:axId val="104839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88942"/>
      </c:catAx>
      <c:valAx>
        <c:axId val="1560488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39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PRIMARIA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'Comp-LecturaCritica'!$C$6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'Comp-LecturaCritica'!$B$7:$B$10</c:f>
            </c:strRef>
          </c:cat>
          <c:val>
            <c:numRef>
              <c:f>'Comp-LecturaCritica'!$C$7:$C$10</c:f>
              <c:numCache/>
            </c:numRef>
          </c:val>
        </c:ser>
        <c:ser>
          <c:idx val="1"/>
          <c:order val="1"/>
          <c:tx>
            <c:strRef>
              <c:f>'Comp-LecturaCritica'!$D$6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'Comp-LecturaCritica'!$B$7:$B$10</c:f>
            </c:strRef>
          </c:cat>
          <c:val>
            <c:numRef>
              <c:f>'Comp-LecturaCritica'!$D$7:$D$10</c:f>
              <c:numCache/>
            </c:numRef>
          </c:val>
        </c:ser>
        <c:axId val="1094206595"/>
        <c:axId val="345056242"/>
      </c:barChart>
      <c:catAx>
        <c:axId val="10942065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056242"/>
      </c:catAx>
      <c:valAx>
        <c:axId val="3450562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2065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SEGUNDO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'Comp-LecturaCritica'!$C$14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'Comp-LecturaCritica'!$B$15:$B$18</c:f>
            </c:strRef>
          </c:cat>
          <c:val>
            <c:numRef>
              <c:f>'Comp-LecturaCritica'!$C$15:$C$18</c:f>
              <c:numCache/>
            </c:numRef>
          </c:val>
        </c:ser>
        <c:ser>
          <c:idx val="1"/>
          <c:order val="1"/>
          <c:tx>
            <c:strRef>
              <c:f>'Comp-LecturaCritica'!$D$14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'Comp-LecturaCritica'!$B$15:$B$18</c:f>
            </c:strRef>
          </c:cat>
          <c:val>
            <c:numRef>
              <c:f>'Comp-LecturaCritica'!$D$15:$D$18</c:f>
              <c:numCache/>
            </c:numRef>
          </c:val>
        </c:ser>
        <c:axId val="962125239"/>
        <c:axId val="1457555875"/>
      </c:areaChart>
      <c:catAx>
        <c:axId val="96212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555875"/>
      </c:catAx>
      <c:valAx>
        <c:axId val="1457555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125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TERCERO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'Comp-LecturaCritica'!$C$23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'Comp-LecturaCritica'!$B$24:$B$27</c:f>
            </c:strRef>
          </c:cat>
          <c:val>
            <c:numRef>
              <c:f>'Comp-LecturaCritica'!$C$24:$C$27</c:f>
              <c:numCache/>
            </c:numRef>
          </c:val>
        </c:ser>
        <c:ser>
          <c:idx val="1"/>
          <c:order val="1"/>
          <c:tx>
            <c:strRef>
              <c:f>'Comp-LecturaCritica'!$D$23</c:f>
            </c:strRef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'Comp-LecturaCritica'!$B$24:$B$27</c:f>
            </c:strRef>
          </c:cat>
          <c:val>
            <c:numRef>
              <c:f>'Comp-LecturaCritica'!$D$24:$D$27</c:f>
              <c:numCache/>
            </c:numRef>
          </c:val>
        </c:ser>
        <c:axId val="1058287958"/>
        <c:axId val="246807927"/>
      </c:areaChart>
      <c:catAx>
        <c:axId val="1058287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807927"/>
      </c:catAx>
      <c:valAx>
        <c:axId val="246807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287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CUARTO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'Comp-LecturaCritica'!$C$32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'Comp-LecturaCritica'!$B$33:$B$36</c:f>
            </c:strRef>
          </c:cat>
          <c:val>
            <c:numRef>
              <c:f>'Comp-LecturaCritica'!$C$33:$C$36</c:f>
              <c:numCache/>
            </c:numRef>
          </c:val>
        </c:ser>
        <c:axId val="414121601"/>
        <c:axId val="1536337258"/>
      </c:barChart>
      <c:lineChart>
        <c:varyColors val="0"/>
        <c:ser>
          <c:idx val="1"/>
          <c:order val="1"/>
          <c:tx>
            <c:strRef>
              <c:f>'Comp-LecturaCritica'!$D$32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'Comp-LecturaCritica'!$B$33:$B$36</c:f>
            </c:strRef>
          </c:cat>
          <c:val>
            <c:numRef>
              <c:f>'Comp-LecturaCritica'!$D$33:$D$36</c:f>
              <c:numCache/>
            </c:numRef>
          </c:val>
          <c:smooth val="0"/>
        </c:ser>
        <c:axId val="414121601"/>
        <c:axId val="1536337258"/>
      </c:lineChart>
      <c:catAx>
        <c:axId val="414121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337258"/>
      </c:catAx>
      <c:valAx>
        <c:axId val="1536337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121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5</xdr:row>
      <xdr:rowOff>0</xdr:rowOff>
    </xdr:from>
    <xdr:ext cx="276225" cy="314325"/>
    <xdr:sp>
      <xdr:nvSpPr>
        <xdr:cNvPr id="3" name="Shape 3"/>
        <xdr:cNvSpPr/>
      </xdr:nvSpPr>
      <xdr:spPr>
        <a:xfrm>
          <a:off x="5212650" y="3627600"/>
          <a:ext cx="2667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5</xdr:row>
      <xdr:rowOff>0</xdr:rowOff>
    </xdr:from>
    <xdr:ext cx="276225" cy="314325"/>
    <xdr:sp>
      <xdr:nvSpPr>
        <xdr:cNvPr id="3" name="Shape 3"/>
        <xdr:cNvSpPr/>
      </xdr:nvSpPr>
      <xdr:spPr>
        <a:xfrm>
          <a:off x="5212650" y="3627600"/>
          <a:ext cx="2667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95250</xdr:rowOff>
    </xdr:from>
    <xdr:ext cx="3476625" cy="2152650"/>
    <xdr:graphicFrame>
      <xdr:nvGraphicFramePr>
        <xdr:cNvPr id="210517342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11</xdr:row>
      <xdr:rowOff>152400</xdr:rowOff>
    </xdr:from>
    <xdr:ext cx="3476625" cy="2247900"/>
    <xdr:graphicFrame>
      <xdr:nvGraphicFramePr>
        <xdr:cNvPr id="104143734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266700</xdr:colOff>
      <xdr:row>23</xdr:row>
      <xdr:rowOff>114300</xdr:rowOff>
    </xdr:from>
    <xdr:ext cx="3476625" cy="2152650"/>
    <xdr:graphicFrame>
      <xdr:nvGraphicFramePr>
        <xdr:cNvPr id="86127003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285750</xdr:colOff>
      <xdr:row>11</xdr:row>
      <xdr:rowOff>152400</xdr:rowOff>
    </xdr:from>
    <xdr:ext cx="3714750" cy="2295525"/>
    <xdr:graphicFrame>
      <xdr:nvGraphicFramePr>
        <xdr:cNvPr id="142345355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285750</xdr:colOff>
      <xdr:row>23</xdr:row>
      <xdr:rowOff>161925</xdr:rowOff>
    </xdr:from>
    <xdr:ext cx="3714750" cy="2247900"/>
    <xdr:graphicFrame>
      <xdr:nvGraphicFramePr>
        <xdr:cNvPr id="152939654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876300</xdr:colOff>
      <xdr:row>1</xdr:row>
      <xdr:rowOff>57150</xdr:rowOff>
    </xdr:from>
    <xdr:ext cx="5715000" cy="3533775"/>
    <xdr:graphicFrame>
      <xdr:nvGraphicFramePr>
        <xdr:cNvPr id="189445075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476250</xdr:colOff>
      <xdr:row>19</xdr:row>
      <xdr:rowOff>161925</xdr:rowOff>
    </xdr:from>
    <xdr:ext cx="3495675" cy="2162175"/>
    <xdr:graphicFrame>
      <xdr:nvGraphicFramePr>
        <xdr:cNvPr id="31624125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123825</xdr:colOff>
      <xdr:row>19</xdr:row>
      <xdr:rowOff>161925</xdr:rowOff>
    </xdr:from>
    <xdr:ext cx="3495675" cy="2162175"/>
    <xdr:graphicFrame>
      <xdr:nvGraphicFramePr>
        <xdr:cNvPr id="489434751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476250</xdr:colOff>
      <xdr:row>31</xdr:row>
      <xdr:rowOff>85725</xdr:rowOff>
    </xdr:from>
    <xdr:ext cx="3495675" cy="2162175"/>
    <xdr:graphicFrame>
      <xdr:nvGraphicFramePr>
        <xdr:cNvPr id="113285503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123825</xdr:colOff>
      <xdr:row>31</xdr:row>
      <xdr:rowOff>85725</xdr:rowOff>
    </xdr:from>
    <xdr:ext cx="3495675" cy="2162175"/>
    <xdr:graphicFrame>
      <xdr:nvGraphicFramePr>
        <xdr:cNvPr id="25891157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0</xdr:row>
      <xdr:rowOff>47625</xdr:rowOff>
    </xdr:from>
    <xdr:ext cx="4048125" cy="2495550"/>
    <xdr:graphicFrame>
      <xdr:nvGraphicFramePr>
        <xdr:cNvPr id="1625327904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13</xdr:row>
      <xdr:rowOff>66675</xdr:rowOff>
    </xdr:from>
    <xdr:ext cx="3676650" cy="2266950"/>
    <xdr:graphicFrame>
      <xdr:nvGraphicFramePr>
        <xdr:cNvPr id="1195514371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123825</xdr:colOff>
      <xdr:row>13</xdr:row>
      <xdr:rowOff>66675</xdr:rowOff>
    </xdr:from>
    <xdr:ext cx="3733800" cy="2266950"/>
    <xdr:graphicFrame>
      <xdr:nvGraphicFramePr>
        <xdr:cNvPr id="529967856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514350</xdr:colOff>
      <xdr:row>25</xdr:row>
      <xdr:rowOff>47625</xdr:rowOff>
    </xdr:from>
    <xdr:ext cx="3457575" cy="2143125"/>
    <xdr:graphicFrame>
      <xdr:nvGraphicFramePr>
        <xdr:cNvPr id="1163236373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123825</xdr:colOff>
      <xdr:row>25</xdr:row>
      <xdr:rowOff>47625</xdr:rowOff>
    </xdr:from>
    <xdr:ext cx="3905250" cy="2409825"/>
    <xdr:graphicFrame>
      <xdr:nvGraphicFramePr>
        <xdr:cNvPr id="1049652563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0</xdr:row>
      <xdr:rowOff>0</xdr:rowOff>
    </xdr:from>
    <xdr:ext cx="3800475" cy="2343150"/>
    <xdr:graphicFrame>
      <xdr:nvGraphicFramePr>
        <xdr:cNvPr id="103299437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171450</xdr:colOff>
      <xdr:row>12</xdr:row>
      <xdr:rowOff>57150</xdr:rowOff>
    </xdr:from>
    <xdr:ext cx="3905250" cy="2409825"/>
    <xdr:graphicFrame>
      <xdr:nvGraphicFramePr>
        <xdr:cNvPr id="1479472511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228600</xdr:colOff>
      <xdr:row>12</xdr:row>
      <xdr:rowOff>57150</xdr:rowOff>
    </xdr:from>
    <xdr:ext cx="3857625" cy="2409825"/>
    <xdr:graphicFrame>
      <xdr:nvGraphicFramePr>
        <xdr:cNvPr id="2087568230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24</xdr:row>
      <xdr:rowOff>180975</xdr:rowOff>
    </xdr:from>
    <xdr:ext cx="3905250" cy="2409825"/>
    <xdr:graphicFrame>
      <xdr:nvGraphicFramePr>
        <xdr:cNvPr id="133501987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228600</xdr:colOff>
      <xdr:row>24</xdr:row>
      <xdr:rowOff>180975</xdr:rowOff>
    </xdr:from>
    <xdr:ext cx="3905250" cy="2409825"/>
    <xdr:graphicFrame>
      <xdr:nvGraphicFramePr>
        <xdr:cNvPr id="489236583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0</xdr:row>
      <xdr:rowOff>0</xdr:rowOff>
    </xdr:from>
    <xdr:ext cx="3867150" cy="2390775"/>
    <xdr:graphicFrame>
      <xdr:nvGraphicFramePr>
        <xdr:cNvPr id="134154302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12</xdr:row>
      <xdr:rowOff>104775</xdr:rowOff>
    </xdr:from>
    <xdr:ext cx="3133725" cy="1933575"/>
    <xdr:graphicFrame>
      <xdr:nvGraphicFramePr>
        <xdr:cNvPr id="137976910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247650</xdr:colOff>
      <xdr:row>12</xdr:row>
      <xdr:rowOff>104775</xdr:rowOff>
    </xdr:from>
    <xdr:ext cx="3581400" cy="1933575"/>
    <xdr:graphicFrame>
      <xdr:nvGraphicFramePr>
        <xdr:cNvPr id="673348545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0</xdr:colOff>
      <xdr:row>22</xdr:row>
      <xdr:rowOff>133350</xdr:rowOff>
    </xdr:from>
    <xdr:ext cx="3133725" cy="1933575"/>
    <xdr:graphicFrame>
      <xdr:nvGraphicFramePr>
        <xdr:cNvPr id="1442480786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247650</xdr:colOff>
      <xdr:row>22</xdr:row>
      <xdr:rowOff>133350</xdr:rowOff>
    </xdr:from>
    <xdr:ext cx="3581400" cy="1933575"/>
    <xdr:graphicFrame>
      <xdr:nvGraphicFramePr>
        <xdr:cNvPr id="176540104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0</xdr:row>
      <xdr:rowOff>0</xdr:rowOff>
    </xdr:from>
    <xdr:ext cx="5715000" cy="3533775"/>
    <xdr:graphicFrame>
      <xdr:nvGraphicFramePr>
        <xdr:cNvPr id="1246839527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.86"/>
    <col customWidth="1" min="3" max="3" width="7.14"/>
    <col customWidth="1" min="4" max="4" width="13.0"/>
    <col customWidth="1" min="5" max="9" width="10.0"/>
    <col customWidth="1" min="10" max="10" width="5.71"/>
    <col customWidth="1" min="11" max="11" width="15.43"/>
    <col customWidth="1" min="12" max="24" width="10.0"/>
  </cols>
  <sheetData>
    <row r="1" ht="12.75" customHeight="1"/>
    <row r="2" ht="12.75" customHeight="1">
      <c r="B2" s="1" t="s">
        <v>0</v>
      </c>
      <c r="J2" s="1" t="s">
        <v>1</v>
      </c>
      <c r="R2" s="1" t="s">
        <v>2</v>
      </c>
    </row>
    <row r="3" ht="12.75" customHeight="1"/>
    <row r="4" ht="12.75" customHeight="1">
      <c r="K4" s="2" t="s">
        <v>3</v>
      </c>
      <c r="L4" s="3"/>
      <c r="M4" s="3"/>
      <c r="N4" s="3"/>
      <c r="O4" s="3"/>
      <c r="S4" s="4" t="s">
        <v>3</v>
      </c>
    </row>
    <row r="5" ht="25.5" customHeight="1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K5" s="5" t="s">
        <v>6</v>
      </c>
      <c r="L5" s="5" t="s">
        <v>7</v>
      </c>
      <c r="M5" s="5" t="s">
        <v>8</v>
      </c>
      <c r="N5" s="5" t="s">
        <v>9</v>
      </c>
      <c r="O5" s="5" t="s">
        <v>10</v>
      </c>
      <c r="S5" s="5" t="s">
        <v>6</v>
      </c>
      <c r="T5" s="5" t="s">
        <v>7</v>
      </c>
      <c r="U5" s="5" t="s">
        <v>8</v>
      </c>
      <c r="V5" s="5" t="s">
        <v>9</v>
      </c>
      <c r="W5" s="5" t="s">
        <v>10</v>
      </c>
    </row>
    <row r="6" ht="12.75" customHeight="1">
      <c r="B6" s="6">
        <v>2.0</v>
      </c>
      <c r="C6" s="6" t="s">
        <v>11</v>
      </c>
      <c r="D6" s="6">
        <v>100.0</v>
      </c>
      <c r="E6" s="6">
        <v>100.0</v>
      </c>
      <c r="F6" s="6">
        <v>100.0</v>
      </c>
      <c r="G6" s="6">
        <v>100.0</v>
      </c>
      <c r="H6" s="6">
        <v>100.0</v>
      </c>
      <c r="J6" s="7" t="s">
        <v>12</v>
      </c>
      <c r="K6" s="6">
        <f t="shared" ref="K6:O6" si="1">COUNTIF(D6:D194,"&lt;=25")</f>
        <v>11</v>
      </c>
      <c r="L6" s="6">
        <f t="shared" si="1"/>
        <v>8</v>
      </c>
      <c r="M6" s="6">
        <f t="shared" si="1"/>
        <v>18</v>
      </c>
      <c r="N6" s="6">
        <f t="shared" si="1"/>
        <v>16</v>
      </c>
      <c r="O6" s="6">
        <f t="shared" si="1"/>
        <v>13</v>
      </c>
      <c r="R6" s="7" t="s">
        <v>12</v>
      </c>
      <c r="S6" s="8">
        <f t="shared" ref="S6:W6" si="2">K6/189*100</f>
        <v>5.82010582</v>
      </c>
      <c r="T6" s="8">
        <f t="shared" si="2"/>
        <v>4.232804233</v>
      </c>
      <c r="U6" s="8">
        <f t="shared" si="2"/>
        <v>9.523809524</v>
      </c>
      <c r="V6" s="8">
        <f t="shared" si="2"/>
        <v>8.465608466</v>
      </c>
      <c r="W6" s="8">
        <f t="shared" si="2"/>
        <v>6.878306878</v>
      </c>
    </row>
    <row r="7" ht="12.75" customHeight="1">
      <c r="B7" s="6">
        <v>2.0</v>
      </c>
      <c r="C7" s="6" t="s">
        <v>13</v>
      </c>
      <c r="D7" s="6">
        <v>100.0</v>
      </c>
      <c r="E7" s="6">
        <v>100.0</v>
      </c>
      <c r="F7" s="6">
        <v>74.91</v>
      </c>
      <c r="G7" s="6">
        <v>100.0</v>
      </c>
      <c r="H7" s="6">
        <v>100.0</v>
      </c>
      <c r="J7" s="9" t="s">
        <v>14</v>
      </c>
      <c r="K7" s="6">
        <f t="shared" ref="K7:O7" si="3">COUNTIF(D6:D195,"&lt;=45")-K6</f>
        <v>39</v>
      </c>
      <c r="L7" s="6">
        <f t="shared" si="3"/>
        <v>13</v>
      </c>
      <c r="M7" s="6">
        <f t="shared" si="3"/>
        <v>19</v>
      </c>
      <c r="N7" s="6">
        <f t="shared" si="3"/>
        <v>20</v>
      </c>
      <c r="O7" s="6">
        <f t="shared" si="3"/>
        <v>9</v>
      </c>
      <c r="R7" s="9" t="s">
        <v>14</v>
      </c>
      <c r="S7" s="8">
        <f t="shared" ref="S7:W7" si="4">K7/189*100</f>
        <v>20.63492063</v>
      </c>
      <c r="T7" s="8">
        <f t="shared" si="4"/>
        <v>6.878306878</v>
      </c>
      <c r="U7" s="8">
        <f t="shared" si="4"/>
        <v>10.05291005</v>
      </c>
      <c r="V7" s="8">
        <f t="shared" si="4"/>
        <v>10.58201058</v>
      </c>
      <c r="W7" s="8">
        <f t="shared" si="4"/>
        <v>4.761904762</v>
      </c>
    </row>
    <row r="8" ht="12.75" customHeight="1">
      <c r="B8" s="6">
        <v>2.0</v>
      </c>
      <c r="C8" s="6" t="s">
        <v>15</v>
      </c>
      <c r="D8" s="6">
        <v>100.0</v>
      </c>
      <c r="E8" s="6">
        <v>100.0</v>
      </c>
      <c r="F8" s="6">
        <v>74.91</v>
      </c>
      <c r="G8" s="6">
        <v>100.0</v>
      </c>
      <c r="H8" s="6">
        <v>100.0</v>
      </c>
      <c r="J8" s="10" t="s">
        <v>16</v>
      </c>
      <c r="K8" s="6">
        <f t="shared" ref="K8:O8" si="5">COUNTIF(D6:D196,"&lt;=65")-K7-K6</f>
        <v>75</v>
      </c>
      <c r="L8" s="6">
        <f t="shared" si="5"/>
        <v>35</v>
      </c>
      <c r="M8" s="6">
        <f t="shared" si="5"/>
        <v>50</v>
      </c>
      <c r="N8" s="6">
        <f t="shared" si="5"/>
        <v>47</v>
      </c>
      <c r="O8" s="6">
        <f t="shared" si="5"/>
        <v>23</v>
      </c>
      <c r="R8" s="10" t="s">
        <v>16</v>
      </c>
      <c r="S8" s="8">
        <f t="shared" ref="S8:W8" si="6">K8/189*100</f>
        <v>39.68253968</v>
      </c>
      <c r="T8" s="8">
        <f t="shared" si="6"/>
        <v>18.51851852</v>
      </c>
      <c r="U8" s="8">
        <f t="shared" si="6"/>
        <v>26.45502646</v>
      </c>
      <c r="V8" s="8">
        <f t="shared" si="6"/>
        <v>24.86772487</v>
      </c>
      <c r="W8" s="8">
        <f t="shared" si="6"/>
        <v>12.16931217</v>
      </c>
    </row>
    <row r="9" ht="12.75" customHeight="1">
      <c r="B9" s="6">
        <v>2.0</v>
      </c>
      <c r="C9" s="6" t="s">
        <v>17</v>
      </c>
      <c r="D9" s="6">
        <v>73.65</v>
      </c>
      <c r="E9" s="6">
        <v>100.0</v>
      </c>
      <c r="F9" s="6">
        <v>100.0</v>
      </c>
      <c r="G9" s="6">
        <v>100.0</v>
      </c>
      <c r="H9" s="6">
        <v>100.0</v>
      </c>
      <c r="J9" s="11" t="s">
        <v>18</v>
      </c>
      <c r="K9" s="6">
        <f t="shared" ref="K9:O9" si="7">COUNTIF(D6:D197,"&lt;=100")-K8-K7-K6</f>
        <v>64</v>
      </c>
      <c r="L9" s="6">
        <f t="shared" si="7"/>
        <v>133</v>
      </c>
      <c r="M9" s="6">
        <f t="shared" si="7"/>
        <v>102</v>
      </c>
      <c r="N9" s="6">
        <f t="shared" si="7"/>
        <v>106</v>
      </c>
      <c r="O9" s="6">
        <f t="shared" si="7"/>
        <v>144</v>
      </c>
      <c r="R9" s="11" t="s">
        <v>18</v>
      </c>
      <c r="S9" s="8">
        <f t="shared" ref="S9:W9" si="8">K9/189*100</f>
        <v>33.86243386</v>
      </c>
      <c r="T9" s="8">
        <f t="shared" si="8"/>
        <v>70.37037037</v>
      </c>
      <c r="U9" s="8">
        <f t="shared" si="8"/>
        <v>53.96825397</v>
      </c>
      <c r="V9" s="8">
        <f t="shared" si="8"/>
        <v>56.08465608</v>
      </c>
      <c r="W9" s="8">
        <f t="shared" si="8"/>
        <v>76.19047619</v>
      </c>
    </row>
    <row r="10" ht="12.75" customHeight="1">
      <c r="B10" s="6">
        <v>2.0</v>
      </c>
      <c r="C10" s="6" t="s">
        <v>19</v>
      </c>
      <c r="D10" s="6">
        <v>73.65</v>
      </c>
      <c r="E10" s="6">
        <v>100.0</v>
      </c>
      <c r="F10" s="6">
        <v>100.0</v>
      </c>
      <c r="G10" s="6">
        <v>100.0</v>
      </c>
      <c r="H10" s="6">
        <v>100.0</v>
      </c>
    </row>
    <row r="11" ht="12.75" customHeight="1">
      <c r="B11" s="6">
        <v>2.0</v>
      </c>
      <c r="C11" s="6" t="s">
        <v>20</v>
      </c>
      <c r="D11" s="6">
        <v>73.65</v>
      </c>
      <c r="E11" s="6">
        <v>100.0</v>
      </c>
      <c r="F11" s="6">
        <v>100.0</v>
      </c>
      <c r="G11" s="6">
        <v>100.0</v>
      </c>
      <c r="H11" s="6">
        <v>100.0</v>
      </c>
    </row>
    <row r="12" ht="12.75" customHeight="1">
      <c r="B12" s="6">
        <v>2.0</v>
      </c>
      <c r="C12" s="6" t="s">
        <v>21</v>
      </c>
      <c r="D12" s="6">
        <v>73.65</v>
      </c>
      <c r="E12" s="6">
        <v>100.0</v>
      </c>
      <c r="F12" s="6">
        <v>100.0</v>
      </c>
      <c r="G12" s="6">
        <v>100.0</v>
      </c>
      <c r="H12" s="6">
        <v>100.0</v>
      </c>
      <c r="K12" s="4" t="s">
        <v>22</v>
      </c>
      <c r="S12" s="4" t="s">
        <v>22</v>
      </c>
    </row>
    <row r="13" ht="15.0" customHeight="1">
      <c r="B13" s="6">
        <v>2.0</v>
      </c>
      <c r="C13" s="6" t="s">
        <v>23</v>
      </c>
      <c r="D13" s="6">
        <v>73.65</v>
      </c>
      <c r="E13" s="6">
        <v>100.0</v>
      </c>
      <c r="F13" s="6">
        <v>100.0</v>
      </c>
      <c r="G13" s="6">
        <v>100.0</v>
      </c>
      <c r="H13" s="6">
        <v>74.3</v>
      </c>
      <c r="K13" s="5" t="s">
        <v>6</v>
      </c>
      <c r="L13" s="5" t="s">
        <v>7</v>
      </c>
      <c r="M13" s="5" t="s">
        <v>8</v>
      </c>
      <c r="N13" s="5" t="s">
        <v>9</v>
      </c>
      <c r="O13" s="5" t="s">
        <v>10</v>
      </c>
      <c r="S13" s="5" t="s">
        <v>6</v>
      </c>
      <c r="T13" s="5" t="s">
        <v>7</v>
      </c>
      <c r="U13" s="5" t="s">
        <v>8</v>
      </c>
      <c r="V13" s="5" t="s">
        <v>9</v>
      </c>
      <c r="W13" s="5" t="s">
        <v>10</v>
      </c>
    </row>
    <row r="14" ht="12.75" customHeight="1">
      <c r="B14" s="6">
        <v>2.0</v>
      </c>
      <c r="C14" s="6" t="s">
        <v>24</v>
      </c>
      <c r="D14" s="6">
        <v>100.0</v>
      </c>
      <c r="E14" s="6">
        <v>75.11</v>
      </c>
      <c r="F14" s="6">
        <v>100.0</v>
      </c>
      <c r="G14" s="6">
        <v>75.16</v>
      </c>
      <c r="H14" s="6">
        <v>100.0</v>
      </c>
      <c r="J14" s="7" t="s">
        <v>12</v>
      </c>
      <c r="K14" s="6">
        <f t="shared" ref="K14:O14" si="9">COUNTIF(D6:D47,"&lt;=25")</f>
        <v>7</v>
      </c>
      <c r="L14" s="6">
        <f t="shared" si="9"/>
        <v>2</v>
      </c>
      <c r="M14" s="6">
        <f t="shared" si="9"/>
        <v>6</v>
      </c>
      <c r="N14" s="6">
        <f t="shared" si="9"/>
        <v>5</v>
      </c>
      <c r="O14" s="6">
        <f t="shared" si="9"/>
        <v>2</v>
      </c>
      <c r="R14" s="7" t="s">
        <v>12</v>
      </c>
      <c r="S14" s="8">
        <f t="shared" ref="S14:W14" si="10">K14/42*100</f>
        <v>16.66666667</v>
      </c>
      <c r="T14" s="8">
        <f t="shared" si="10"/>
        <v>4.761904762</v>
      </c>
      <c r="U14" s="8">
        <f t="shared" si="10"/>
        <v>14.28571429</v>
      </c>
      <c r="V14" s="8">
        <f t="shared" si="10"/>
        <v>11.9047619</v>
      </c>
      <c r="W14" s="8">
        <f t="shared" si="10"/>
        <v>4.761904762</v>
      </c>
    </row>
    <row r="15" ht="12.75" customHeight="1">
      <c r="B15" s="6">
        <v>2.0</v>
      </c>
      <c r="C15" s="6" t="s">
        <v>25</v>
      </c>
      <c r="D15" s="6">
        <v>73.65</v>
      </c>
      <c r="E15" s="6">
        <v>100.0</v>
      </c>
      <c r="F15" s="6">
        <v>74.91</v>
      </c>
      <c r="G15" s="6">
        <v>100.0</v>
      </c>
      <c r="H15" s="6">
        <v>100.0</v>
      </c>
      <c r="J15" s="9" t="s">
        <v>14</v>
      </c>
      <c r="K15" s="6">
        <f t="shared" ref="K15:O15" si="11">COUNTIF(D7:D48,"&lt;=45")-K14</f>
        <v>0</v>
      </c>
      <c r="L15" s="6">
        <f t="shared" si="11"/>
        <v>1</v>
      </c>
      <c r="M15" s="6">
        <f t="shared" si="11"/>
        <v>2</v>
      </c>
      <c r="N15" s="6">
        <f t="shared" si="11"/>
        <v>1</v>
      </c>
      <c r="O15" s="6">
        <f t="shared" si="11"/>
        <v>0</v>
      </c>
      <c r="R15" s="9" t="s">
        <v>14</v>
      </c>
      <c r="S15" s="8">
        <f t="shared" ref="S15:W15" si="12">K15/42*100</f>
        <v>0</v>
      </c>
      <c r="T15" s="8">
        <f t="shared" si="12"/>
        <v>2.380952381</v>
      </c>
      <c r="U15" s="8">
        <f t="shared" si="12"/>
        <v>4.761904762</v>
      </c>
      <c r="V15" s="8">
        <f t="shared" si="12"/>
        <v>2.380952381</v>
      </c>
      <c r="W15" s="8">
        <f t="shared" si="12"/>
        <v>0</v>
      </c>
    </row>
    <row r="16" ht="12.75" customHeight="1">
      <c r="B16" s="6">
        <v>2.0</v>
      </c>
      <c r="C16" s="6" t="s">
        <v>26</v>
      </c>
      <c r="D16" s="6">
        <v>73.65</v>
      </c>
      <c r="E16" s="6">
        <v>100.0</v>
      </c>
      <c r="F16" s="6">
        <v>73.89</v>
      </c>
      <c r="G16" s="6">
        <v>100.0</v>
      </c>
      <c r="H16" s="6">
        <v>100.0</v>
      </c>
      <c r="J16" s="10" t="s">
        <v>16</v>
      </c>
      <c r="K16" s="6">
        <f t="shared" ref="K16:O16" si="13">COUNTIF(D8:D49,"&lt;=65")-K15-K14</f>
        <v>11</v>
      </c>
      <c r="L16" s="6">
        <f t="shared" si="13"/>
        <v>5</v>
      </c>
      <c r="M16" s="6">
        <f t="shared" si="13"/>
        <v>10</v>
      </c>
      <c r="N16" s="6">
        <f t="shared" si="13"/>
        <v>2</v>
      </c>
      <c r="O16" s="6">
        <f t="shared" si="13"/>
        <v>3</v>
      </c>
      <c r="R16" s="10" t="s">
        <v>16</v>
      </c>
      <c r="S16" s="8">
        <f t="shared" ref="S16:W16" si="14">K16/42*100</f>
        <v>26.19047619</v>
      </c>
      <c r="T16" s="8">
        <f t="shared" si="14"/>
        <v>11.9047619</v>
      </c>
      <c r="U16" s="8">
        <f t="shared" si="14"/>
        <v>23.80952381</v>
      </c>
      <c r="V16" s="8">
        <f t="shared" si="14"/>
        <v>4.761904762</v>
      </c>
      <c r="W16" s="8">
        <f t="shared" si="14"/>
        <v>7.142857143</v>
      </c>
    </row>
    <row r="17" ht="12.75" customHeight="1">
      <c r="B17" s="6">
        <v>2.0</v>
      </c>
      <c r="C17" s="6" t="s">
        <v>27</v>
      </c>
      <c r="D17" s="6">
        <v>73.65</v>
      </c>
      <c r="E17" s="6">
        <v>100.0</v>
      </c>
      <c r="F17" s="6">
        <v>73.89</v>
      </c>
      <c r="G17" s="6">
        <v>100.0</v>
      </c>
      <c r="H17" s="6">
        <v>100.0</v>
      </c>
      <c r="J17" s="11" t="s">
        <v>18</v>
      </c>
      <c r="K17" s="6">
        <f t="shared" ref="K17:O17" si="15">COUNTIF(D9:D50,"&lt;=100")-K16-K15-K14</f>
        <v>24</v>
      </c>
      <c r="L17" s="6">
        <f t="shared" si="15"/>
        <v>34</v>
      </c>
      <c r="M17" s="6">
        <f t="shared" si="15"/>
        <v>24</v>
      </c>
      <c r="N17" s="6">
        <f t="shared" si="15"/>
        <v>34</v>
      </c>
      <c r="O17" s="6">
        <f t="shared" si="15"/>
        <v>37</v>
      </c>
      <c r="R17" s="11" t="s">
        <v>18</v>
      </c>
      <c r="S17" s="8">
        <f t="shared" ref="S17:W17" si="16">K17/42*100</f>
        <v>57.14285714</v>
      </c>
      <c r="T17" s="8">
        <f t="shared" si="16"/>
        <v>80.95238095</v>
      </c>
      <c r="U17" s="8">
        <f t="shared" si="16"/>
        <v>57.14285714</v>
      </c>
      <c r="V17" s="8">
        <f t="shared" si="16"/>
        <v>80.95238095</v>
      </c>
      <c r="W17" s="8">
        <f t="shared" si="16"/>
        <v>88.0952381</v>
      </c>
    </row>
    <row r="18" ht="12.75" customHeight="1">
      <c r="B18" s="6">
        <v>2.0</v>
      </c>
      <c r="C18" s="6" t="s">
        <v>28</v>
      </c>
      <c r="D18" s="6">
        <v>49.59</v>
      </c>
      <c r="E18" s="6">
        <v>100.0</v>
      </c>
      <c r="F18" s="6">
        <v>74.91</v>
      </c>
      <c r="G18" s="6">
        <v>100.0</v>
      </c>
      <c r="H18" s="6">
        <v>100.0</v>
      </c>
    </row>
    <row r="19" ht="12.75" customHeight="1">
      <c r="B19" s="6">
        <v>2.0</v>
      </c>
      <c r="C19" s="6" t="s">
        <v>29</v>
      </c>
      <c r="D19" s="6">
        <v>100.0</v>
      </c>
      <c r="E19" s="6">
        <v>74.99</v>
      </c>
      <c r="F19" s="6">
        <v>74.91</v>
      </c>
      <c r="G19" s="6">
        <v>74.43</v>
      </c>
      <c r="H19" s="6">
        <v>100.0</v>
      </c>
    </row>
    <row r="20" ht="12.75" customHeight="1">
      <c r="B20" s="6">
        <v>2.0</v>
      </c>
      <c r="C20" s="6" t="s">
        <v>30</v>
      </c>
      <c r="D20" s="6">
        <v>100.0</v>
      </c>
      <c r="E20" s="6">
        <v>74.99</v>
      </c>
      <c r="F20" s="6">
        <v>48.8</v>
      </c>
      <c r="G20" s="6">
        <v>100.0</v>
      </c>
      <c r="H20" s="6">
        <v>100.0</v>
      </c>
    </row>
    <row r="21" ht="12.75" customHeight="1">
      <c r="B21" s="6">
        <v>2.0</v>
      </c>
      <c r="C21" s="6" t="s">
        <v>31</v>
      </c>
      <c r="D21" s="6">
        <v>73.65</v>
      </c>
      <c r="E21" s="6">
        <v>100.0</v>
      </c>
      <c r="F21" s="6">
        <v>48.8</v>
      </c>
      <c r="G21" s="6">
        <v>100.0</v>
      </c>
      <c r="H21" s="6">
        <v>100.0</v>
      </c>
      <c r="K21" s="4" t="s">
        <v>32</v>
      </c>
      <c r="S21" s="4" t="s">
        <v>32</v>
      </c>
    </row>
    <row r="22" ht="25.5" customHeight="1">
      <c r="B22" s="6">
        <v>2.0</v>
      </c>
      <c r="C22" s="6" t="s">
        <v>33</v>
      </c>
      <c r="D22" s="6">
        <v>73.65</v>
      </c>
      <c r="E22" s="6">
        <v>100.0</v>
      </c>
      <c r="F22" s="6">
        <v>73.89</v>
      </c>
      <c r="G22" s="6">
        <v>74.43</v>
      </c>
      <c r="H22" s="6">
        <v>100.0</v>
      </c>
      <c r="K22" s="5" t="s">
        <v>6</v>
      </c>
      <c r="L22" s="5" t="s">
        <v>7</v>
      </c>
      <c r="M22" s="5" t="s">
        <v>8</v>
      </c>
      <c r="N22" s="5" t="s">
        <v>9</v>
      </c>
      <c r="O22" s="5" t="s">
        <v>10</v>
      </c>
      <c r="S22" s="5" t="s">
        <v>6</v>
      </c>
      <c r="T22" s="5" t="s">
        <v>7</v>
      </c>
      <c r="U22" s="5" t="s">
        <v>8</v>
      </c>
      <c r="V22" s="5" t="s">
        <v>9</v>
      </c>
      <c r="W22" s="5" t="s">
        <v>10</v>
      </c>
    </row>
    <row r="23" ht="12.75" customHeight="1">
      <c r="B23" s="6">
        <v>2.0</v>
      </c>
      <c r="C23" s="6" t="s">
        <v>34</v>
      </c>
      <c r="D23" s="6">
        <v>73.65</v>
      </c>
      <c r="E23" s="6">
        <v>100.0</v>
      </c>
      <c r="F23" s="6">
        <v>73.89</v>
      </c>
      <c r="G23" s="6">
        <v>74.43</v>
      </c>
      <c r="H23" s="6">
        <v>100.0</v>
      </c>
      <c r="J23" s="7" t="s">
        <v>12</v>
      </c>
      <c r="K23" s="6">
        <f t="shared" ref="K23:O23" si="17">COUNTIF(D48:D87,"&lt;=25")</f>
        <v>1</v>
      </c>
      <c r="L23" s="6">
        <f t="shared" si="17"/>
        <v>4</v>
      </c>
      <c r="M23" s="6">
        <f t="shared" si="17"/>
        <v>7</v>
      </c>
      <c r="N23" s="6">
        <f t="shared" si="17"/>
        <v>6</v>
      </c>
      <c r="O23" s="6">
        <f t="shared" si="17"/>
        <v>5</v>
      </c>
      <c r="R23" s="7" t="s">
        <v>12</v>
      </c>
      <c r="S23" s="8">
        <f t="shared" ref="S23:W23" si="18">K23/40*100</f>
        <v>2.5</v>
      </c>
      <c r="T23" s="8">
        <f t="shared" si="18"/>
        <v>10</v>
      </c>
      <c r="U23" s="8">
        <f t="shared" si="18"/>
        <v>17.5</v>
      </c>
      <c r="V23" s="8">
        <f t="shared" si="18"/>
        <v>15</v>
      </c>
      <c r="W23" s="8">
        <f t="shared" si="18"/>
        <v>12.5</v>
      </c>
    </row>
    <row r="24" ht="12.75" customHeight="1">
      <c r="B24" s="6">
        <v>2.0</v>
      </c>
      <c r="C24" s="6" t="s">
        <v>35</v>
      </c>
      <c r="D24" s="6">
        <v>49.59</v>
      </c>
      <c r="E24" s="6">
        <v>74.85</v>
      </c>
      <c r="F24" s="6">
        <v>100.0</v>
      </c>
      <c r="G24" s="6">
        <v>74.43</v>
      </c>
      <c r="H24" s="6">
        <v>100.0</v>
      </c>
      <c r="J24" s="9" t="s">
        <v>14</v>
      </c>
      <c r="K24" s="6">
        <f t="shared" ref="K24:O24" si="19">COUNTIF(D48:D87,"&lt;=45")-K23</f>
        <v>10</v>
      </c>
      <c r="L24" s="6">
        <f t="shared" si="19"/>
        <v>3</v>
      </c>
      <c r="M24" s="6">
        <f t="shared" si="19"/>
        <v>3</v>
      </c>
      <c r="N24" s="6">
        <f t="shared" si="19"/>
        <v>6</v>
      </c>
      <c r="O24" s="6">
        <f t="shared" si="19"/>
        <v>4</v>
      </c>
      <c r="R24" s="9" t="s">
        <v>14</v>
      </c>
      <c r="S24" s="8">
        <f t="shared" ref="S24:W24" si="20">K24/40*100</f>
        <v>25</v>
      </c>
      <c r="T24" s="8">
        <f t="shared" si="20"/>
        <v>7.5</v>
      </c>
      <c r="U24" s="8">
        <f t="shared" si="20"/>
        <v>7.5</v>
      </c>
      <c r="V24" s="8">
        <f t="shared" si="20"/>
        <v>15</v>
      </c>
      <c r="W24" s="8">
        <f t="shared" si="20"/>
        <v>10</v>
      </c>
    </row>
    <row r="25" ht="12.75" customHeight="1">
      <c r="B25" s="6">
        <v>2.0</v>
      </c>
      <c r="C25" s="6" t="s">
        <v>36</v>
      </c>
      <c r="D25" s="6">
        <v>73.65</v>
      </c>
      <c r="E25" s="6">
        <v>100.0</v>
      </c>
      <c r="F25" s="6">
        <v>48.8</v>
      </c>
      <c r="G25" s="6">
        <v>75.16</v>
      </c>
      <c r="H25" s="6">
        <v>100.0</v>
      </c>
      <c r="J25" s="10" t="s">
        <v>16</v>
      </c>
      <c r="K25" s="6">
        <f t="shared" ref="K25:O25" si="21">COUNTIF(D48:D87,"&lt;=65")-K24-K23</f>
        <v>20</v>
      </c>
      <c r="L25" s="6">
        <f t="shared" si="21"/>
        <v>7</v>
      </c>
      <c r="M25" s="6">
        <f t="shared" si="21"/>
        <v>3</v>
      </c>
      <c r="N25" s="6">
        <f t="shared" si="21"/>
        <v>15</v>
      </c>
      <c r="O25" s="6">
        <f t="shared" si="21"/>
        <v>0</v>
      </c>
      <c r="R25" s="10" t="s">
        <v>16</v>
      </c>
      <c r="S25" s="8">
        <f t="shared" ref="S25:W25" si="22">K25/40*100</f>
        <v>50</v>
      </c>
      <c r="T25" s="8">
        <f t="shared" si="22"/>
        <v>17.5</v>
      </c>
      <c r="U25" s="8">
        <f t="shared" si="22"/>
        <v>7.5</v>
      </c>
      <c r="V25" s="8">
        <f t="shared" si="22"/>
        <v>37.5</v>
      </c>
      <c r="W25" s="8">
        <f t="shared" si="22"/>
        <v>0</v>
      </c>
    </row>
    <row r="26" ht="12.75" customHeight="1">
      <c r="B26" s="6">
        <v>2.0</v>
      </c>
      <c r="C26" s="6" t="s">
        <v>37</v>
      </c>
      <c r="D26" s="6">
        <v>73.65</v>
      </c>
      <c r="E26" s="6">
        <v>49.9</v>
      </c>
      <c r="F26" s="6">
        <v>73.89</v>
      </c>
      <c r="G26" s="6">
        <v>100.0</v>
      </c>
      <c r="H26" s="6">
        <v>100.0</v>
      </c>
      <c r="J26" s="11" t="s">
        <v>18</v>
      </c>
      <c r="K26" s="6">
        <f t="shared" ref="K26:O26" si="23">COUNTIF(D48:D87,"&lt;=100")-K25-K24-K23</f>
        <v>9</v>
      </c>
      <c r="L26" s="6">
        <f t="shared" si="23"/>
        <v>26</v>
      </c>
      <c r="M26" s="6">
        <f t="shared" si="23"/>
        <v>27</v>
      </c>
      <c r="N26" s="6">
        <f t="shared" si="23"/>
        <v>13</v>
      </c>
      <c r="O26" s="6">
        <f t="shared" si="23"/>
        <v>31</v>
      </c>
      <c r="R26" s="11" t="s">
        <v>18</v>
      </c>
      <c r="S26" s="8">
        <f t="shared" ref="S26:W26" si="24">K26/40*100</f>
        <v>22.5</v>
      </c>
      <c r="T26" s="8">
        <f t="shared" si="24"/>
        <v>65</v>
      </c>
      <c r="U26" s="8">
        <f t="shared" si="24"/>
        <v>67.5</v>
      </c>
      <c r="V26" s="8">
        <f t="shared" si="24"/>
        <v>32.5</v>
      </c>
      <c r="W26" s="8">
        <f t="shared" si="24"/>
        <v>77.5</v>
      </c>
    </row>
    <row r="27" ht="12.75" customHeight="1">
      <c r="B27" s="6">
        <v>2.0</v>
      </c>
      <c r="C27" s="6" t="s">
        <v>38</v>
      </c>
      <c r="D27" s="6">
        <v>73.65</v>
      </c>
      <c r="E27" s="6">
        <v>100.0</v>
      </c>
      <c r="F27" s="6">
        <v>73.89</v>
      </c>
      <c r="G27" s="6">
        <v>49.59</v>
      </c>
      <c r="H27" s="6">
        <v>100.0</v>
      </c>
    </row>
    <row r="28" ht="12.75" customHeight="1">
      <c r="B28" s="6">
        <v>2.0</v>
      </c>
      <c r="C28" s="6" t="s">
        <v>39</v>
      </c>
      <c r="D28" s="6">
        <v>73.65</v>
      </c>
      <c r="E28" s="6">
        <v>100.0</v>
      </c>
      <c r="F28" s="6">
        <v>50.38</v>
      </c>
      <c r="G28" s="6">
        <v>75.16</v>
      </c>
      <c r="H28" s="6">
        <v>74.3</v>
      </c>
    </row>
    <row r="29" ht="12.75" customHeight="1">
      <c r="B29" s="6">
        <v>2.0</v>
      </c>
      <c r="C29" s="6" t="s">
        <v>40</v>
      </c>
      <c r="D29" s="6">
        <v>23.35</v>
      </c>
      <c r="E29" s="6">
        <v>75.11</v>
      </c>
      <c r="F29" s="6">
        <v>100.0</v>
      </c>
      <c r="G29" s="6">
        <v>75.16</v>
      </c>
      <c r="H29" s="6">
        <v>100.0</v>
      </c>
    </row>
    <row r="30" ht="12.75" customHeight="1">
      <c r="B30" s="6">
        <v>2.0</v>
      </c>
      <c r="C30" s="6" t="s">
        <v>41</v>
      </c>
      <c r="D30" s="6">
        <v>73.65</v>
      </c>
      <c r="E30" s="6">
        <v>74.99</v>
      </c>
      <c r="F30" s="6">
        <v>48.8</v>
      </c>
      <c r="G30" s="6">
        <v>74.43</v>
      </c>
      <c r="H30" s="6">
        <v>100.0</v>
      </c>
      <c r="K30" s="4" t="s">
        <v>42</v>
      </c>
      <c r="S30" s="4" t="s">
        <v>42</v>
      </c>
    </row>
    <row r="31" ht="25.5" customHeight="1">
      <c r="B31" s="6">
        <v>2.0</v>
      </c>
      <c r="C31" s="6" t="s">
        <v>43</v>
      </c>
      <c r="D31" s="6">
        <v>49.7</v>
      </c>
      <c r="E31" s="6">
        <v>100.0</v>
      </c>
      <c r="F31" s="6">
        <v>50.63</v>
      </c>
      <c r="G31" s="6">
        <v>74.43</v>
      </c>
      <c r="H31" s="6">
        <v>75.54</v>
      </c>
      <c r="K31" s="5" t="s">
        <v>6</v>
      </c>
      <c r="L31" s="5" t="s">
        <v>7</v>
      </c>
      <c r="M31" s="5" t="s">
        <v>8</v>
      </c>
      <c r="N31" s="5" t="s">
        <v>9</v>
      </c>
      <c r="O31" s="5" t="s">
        <v>10</v>
      </c>
      <c r="S31" s="5" t="s">
        <v>6</v>
      </c>
      <c r="T31" s="5" t="s">
        <v>7</v>
      </c>
      <c r="U31" s="5" t="s">
        <v>8</v>
      </c>
      <c r="V31" s="5" t="s">
        <v>9</v>
      </c>
      <c r="W31" s="5" t="s">
        <v>10</v>
      </c>
    </row>
    <row r="32" ht="12.75" customHeight="1">
      <c r="B32" s="6">
        <v>2.0</v>
      </c>
      <c r="C32" s="6" t="s">
        <v>44</v>
      </c>
      <c r="D32" s="6">
        <v>24.06</v>
      </c>
      <c r="E32" s="6">
        <v>100.0</v>
      </c>
      <c r="F32" s="6">
        <v>49.62</v>
      </c>
      <c r="G32" s="6">
        <v>100.0</v>
      </c>
      <c r="H32" s="6">
        <v>75.54</v>
      </c>
      <c r="J32" s="7" t="s">
        <v>12</v>
      </c>
      <c r="K32" s="6">
        <f t="shared" ref="K32:O32" si="25">COUNTIF(D88:D131,"&lt;=25")</f>
        <v>3</v>
      </c>
      <c r="L32" s="6">
        <f t="shared" si="25"/>
        <v>1</v>
      </c>
      <c r="M32" s="6">
        <f t="shared" si="25"/>
        <v>2</v>
      </c>
      <c r="N32" s="6">
        <f t="shared" si="25"/>
        <v>2</v>
      </c>
      <c r="O32" s="6">
        <f t="shared" si="25"/>
        <v>5</v>
      </c>
      <c r="R32" s="7" t="s">
        <v>12</v>
      </c>
      <c r="S32" s="8">
        <f t="shared" ref="S32:W32" si="26">K32/44*100</f>
        <v>6.818181818</v>
      </c>
      <c r="T32" s="8">
        <f t="shared" si="26"/>
        <v>2.272727273</v>
      </c>
      <c r="U32" s="8">
        <f t="shared" si="26"/>
        <v>4.545454545</v>
      </c>
      <c r="V32" s="8">
        <f t="shared" si="26"/>
        <v>4.545454545</v>
      </c>
      <c r="W32" s="8">
        <f t="shared" si="26"/>
        <v>11.36363636</v>
      </c>
    </row>
    <row r="33" ht="12.75" customHeight="1">
      <c r="B33" s="6">
        <v>2.0</v>
      </c>
      <c r="C33" s="6" t="s">
        <v>45</v>
      </c>
      <c r="D33" s="6">
        <v>73.65</v>
      </c>
      <c r="E33" s="6">
        <v>100.0</v>
      </c>
      <c r="F33" s="6">
        <v>24.27</v>
      </c>
      <c r="G33" s="6">
        <v>75.16</v>
      </c>
      <c r="H33" s="6">
        <v>74.3</v>
      </c>
      <c r="J33" s="9" t="s">
        <v>14</v>
      </c>
      <c r="K33" s="6">
        <f t="shared" ref="K33:O33" si="27">COUNTIF(D88:D131,"&lt;=45")-K32</f>
        <v>20</v>
      </c>
      <c r="L33" s="6">
        <f t="shared" si="27"/>
        <v>6</v>
      </c>
      <c r="M33" s="6">
        <f t="shared" si="27"/>
        <v>9</v>
      </c>
      <c r="N33" s="6">
        <f t="shared" si="27"/>
        <v>8</v>
      </c>
      <c r="O33" s="6">
        <f t="shared" si="27"/>
        <v>3</v>
      </c>
      <c r="R33" s="9" t="s">
        <v>14</v>
      </c>
      <c r="S33" s="8">
        <f t="shared" ref="S33:W33" si="28">K33/44*100</f>
        <v>45.45454545</v>
      </c>
      <c r="T33" s="8">
        <f t="shared" si="28"/>
        <v>13.63636364</v>
      </c>
      <c r="U33" s="8">
        <f t="shared" si="28"/>
        <v>20.45454545</v>
      </c>
      <c r="V33" s="8">
        <f t="shared" si="28"/>
        <v>18.18181818</v>
      </c>
      <c r="W33" s="8">
        <f t="shared" si="28"/>
        <v>6.818181818</v>
      </c>
    </row>
    <row r="34" ht="12.75" customHeight="1">
      <c r="B34" s="6">
        <v>2.0</v>
      </c>
      <c r="C34" s="6" t="s">
        <v>46</v>
      </c>
      <c r="D34" s="6">
        <v>23.35</v>
      </c>
      <c r="E34" s="6">
        <v>100.0</v>
      </c>
      <c r="F34" s="6">
        <v>74.91</v>
      </c>
      <c r="G34" s="6">
        <v>74.43</v>
      </c>
      <c r="H34" s="6">
        <v>74.3</v>
      </c>
      <c r="J34" s="10" t="s">
        <v>16</v>
      </c>
      <c r="K34" s="6">
        <f t="shared" ref="K34:O34" si="29">COUNTIF(D88:D131,"&lt;=65")-K33-K32</f>
        <v>17</v>
      </c>
      <c r="L34" s="6">
        <f t="shared" si="29"/>
        <v>16</v>
      </c>
      <c r="M34" s="6">
        <f t="shared" si="29"/>
        <v>16</v>
      </c>
      <c r="N34" s="6">
        <f t="shared" si="29"/>
        <v>12</v>
      </c>
      <c r="O34" s="6">
        <f t="shared" si="29"/>
        <v>13</v>
      </c>
      <c r="R34" s="10" t="s">
        <v>16</v>
      </c>
      <c r="S34" s="8">
        <f t="shared" ref="S34:W34" si="30">K34/44*100</f>
        <v>38.63636364</v>
      </c>
      <c r="T34" s="8">
        <f t="shared" si="30"/>
        <v>36.36363636</v>
      </c>
      <c r="U34" s="8">
        <f t="shared" si="30"/>
        <v>36.36363636</v>
      </c>
      <c r="V34" s="8">
        <f t="shared" si="30"/>
        <v>27.27272727</v>
      </c>
      <c r="W34" s="8">
        <f t="shared" si="30"/>
        <v>29.54545455</v>
      </c>
    </row>
    <row r="35" ht="12.75" customHeight="1">
      <c r="B35" s="6">
        <v>2.0</v>
      </c>
      <c r="C35" s="6" t="s">
        <v>47</v>
      </c>
      <c r="D35" s="6">
        <v>47.41</v>
      </c>
      <c r="E35" s="6">
        <v>100.0</v>
      </c>
      <c r="F35" s="6">
        <v>49.37</v>
      </c>
      <c r="G35" s="6">
        <v>75.18</v>
      </c>
      <c r="H35" s="6">
        <v>75.54</v>
      </c>
      <c r="J35" s="11" t="s">
        <v>18</v>
      </c>
      <c r="K35" s="6">
        <f t="shared" ref="K35:O35" si="31">COUNTIF(D88:D131,"&lt;=100")-K34-K33-K32</f>
        <v>4</v>
      </c>
      <c r="L35" s="6">
        <f t="shared" si="31"/>
        <v>21</v>
      </c>
      <c r="M35" s="6">
        <f t="shared" si="31"/>
        <v>17</v>
      </c>
      <c r="N35" s="6">
        <f t="shared" si="31"/>
        <v>22</v>
      </c>
      <c r="O35" s="6">
        <f t="shared" si="31"/>
        <v>23</v>
      </c>
      <c r="R35" s="11" t="s">
        <v>18</v>
      </c>
      <c r="S35" s="8">
        <f t="shared" ref="S35:W35" si="32">K35/44*100</f>
        <v>9.090909091</v>
      </c>
      <c r="T35" s="8">
        <f t="shared" si="32"/>
        <v>47.72727273</v>
      </c>
      <c r="U35" s="8">
        <f t="shared" si="32"/>
        <v>38.63636364</v>
      </c>
      <c r="V35" s="8">
        <f t="shared" si="32"/>
        <v>50</v>
      </c>
      <c r="W35" s="8">
        <f t="shared" si="32"/>
        <v>52.27272727</v>
      </c>
    </row>
    <row r="36" ht="12.75" customHeight="1">
      <c r="B36" s="6">
        <v>2.0</v>
      </c>
      <c r="C36" s="6" t="s">
        <v>48</v>
      </c>
      <c r="D36" s="6">
        <v>49.59</v>
      </c>
      <c r="E36" s="6">
        <v>100.0</v>
      </c>
      <c r="F36" s="6">
        <v>24.52</v>
      </c>
      <c r="G36" s="6">
        <v>74.43</v>
      </c>
      <c r="H36" s="6">
        <v>100.0</v>
      </c>
    </row>
    <row r="37" ht="12.75" customHeight="1">
      <c r="B37" s="6">
        <v>2.0</v>
      </c>
      <c r="C37" s="6" t="s">
        <v>49</v>
      </c>
      <c r="D37" s="6">
        <v>23.35</v>
      </c>
      <c r="E37" s="6">
        <v>74.99</v>
      </c>
      <c r="F37" s="6">
        <v>73.89</v>
      </c>
      <c r="G37" s="6">
        <v>74.43</v>
      </c>
      <c r="H37" s="6">
        <v>100.0</v>
      </c>
    </row>
    <row r="38" ht="12.75" customHeight="1">
      <c r="B38" s="6">
        <v>2.0</v>
      </c>
      <c r="C38" s="6" t="s">
        <v>50</v>
      </c>
      <c r="D38" s="6">
        <v>47.41</v>
      </c>
      <c r="E38" s="6">
        <v>74.85</v>
      </c>
      <c r="F38" s="6">
        <v>100.0</v>
      </c>
      <c r="G38" s="6">
        <v>24.82</v>
      </c>
      <c r="H38" s="6">
        <v>74.74</v>
      </c>
    </row>
    <row r="39" ht="12.75" customHeight="1">
      <c r="B39" s="6">
        <v>2.0</v>
      </c>
      <c r="C39" s="6" t="s">
        <v>51</v>
      </c>
      <c r="D39" s="6">
        <v>47.41</v>
      </c>
      <c r="E39" s="6">
        <v>75.11</v>
      </c>
      <c r="F39" s="6">
        <v>24.27</v>
      </c>
      <c r="G39" s="6">
        <v>74.43</v>
      </c>
      <c r="H39" s="6">
        <v>100.0</v>
      </c>
      <c r="K39" s="4" t="s">
        <v>52</v>
      </c>
      <c r="S39" s="4" t="s">
        <v>52</v>
      </c>
    </row>
    <row r="40" ht="25.5" customHeight="1">
      <c r="B40" s="6">
        <v>2.0</v>
      </c>
      <c r="C40" s="6" t="s">
        <v>53</v>
      </c>
      <c r="D40" s="6">
        <v>49.59</v>
      </c>
      <c r="E40" s="6">
        <v>25.15</v>
      </c>
      <c r="F40" s="6">
        <v>75.72</v>
      </c>
      <c r="G40" s="6">
        <v>49.59</v>
      </c>
      <c r="H40" s="6">
        <v>74.3</v>
      </c>
      <c r="K40" s="5" t="s">
        <v>6</v>
      </c>
      <c r="L40" s="5" t="s">
        <v>7</v>
      </c>
      <c r="M40" s="5" t="s">
        <v>8</v>
      </c>
      <c r="N40" s="5" t="s">
        <v>9</v>
      </c>
      <c r="O40" s="5" t="s">
        <v>10</v>
      </c>
      <c r="S40" s="5" t="s">
        <v>6</v>
      </c>
      <c r="T40" s="5" t="s">
        <v>7</v>
      </c>
      <c r="U40" s="5" t="s">
        <v>8</v>
      </c>
      <c r="V40" s="5" t="s">
        <v>9</v>
      </c>
      <c r="W40" s="5" t="s">
        <v>10</v>
      </c>
    </row>
    <row r="41" ht="12.75" customHeight="1">
      <c r="B41" s="6">
        <v>2.0</v>
      </c>
      <c r="C41" s="6" t="s">
        <v>54</v>
      </c>
      <c r="D41" s="6">
        <v>23.35</v>
      </c>
      <c r="E41" s="6">
        <v>50.17</v>
      </c>
      <c r="F41" s="6">
        <v>48.8</v>
      </c>
      <c r="G41" s="6">
        <v>74.43</v>
      </c>
      <c r="H41" s="6">
        <v>50.16</v>
      </c>
      <c r="J41" s="7" t="s">
        <v>12</v>
      </c>
      <c r="K41" s="6">
        <f t="shared" ref="K41:O41" si="33">COUNTIF(D132:D194,"&lt;=25")</f>
        <v>0</v>
      </c>
      <c r="L41" s="6">
        <f t="shared" si="33"/>
        <v>1</v>
      </c>
      <c r="M41" s="6">
        <f t="shared" si="33"/>
        <v>3</v>
      </c>
      <c r="N41" s="6">
        <f t="shared" si="33"/>
        <v>3</v>
      </c>
      <c r="O41" s="6">
        <f t="shared" si="33"/>
        <v>1</v>
      </c>
      <c r="R41" s="7" t="s">
        <v>12</v>
      </c>
      <c r="S41" s="8">
        <f t="shared" ref="S41:W41" si="34">K41/63*100</f>
        <v>0</v>
      </c>
      <c r="T41" s="8">
        <f t="shared" si="34"/>
        <v>1.587301587</v>
      </c>
      <c r="U41" s="8">
        <f t="shared" si="34"/>
        <v>4.761904762</v>
      </c>
      <c r="V41" s="8">
        <f t="shared" si="34"/>
        <v>4.761904762</v>
      </c>
      <c r="W41" s="8">
        <f t="shared" si="34"/>
        <v>1.587301587</v>
      </c>
    </row>
    <row r="42" ht="12.75" customHeight="1">
      <c r="B42" s="6">
        <v>2.0</v>
      </c>
      <c r="C42" s="6" t="s">
        <v>55</v>
      </c>
      <c r="D42" s="6">
        <v>47.41</v>
      </c>
      <c r="E42" s="6">
        <v>74.85</v>
      </c>
      <c r="F42" s="6">
        <v>24.52</v>
      </c>
      <c r="G42" s="6">
        <v>24.77</v>
      </c>
      <c r="H42" s="6">
        <v>100.0</v>
      </c>
      <c r="J42" s="9" t="s">
        <v>14</v>
      </c>
      <c r="K42" s="6">
        <f t="shared" ref="K42:O42" si="35">COUNTIF(D132:D194,"&lt;=45")-K41</f>
        <v>9</v>
      </c>
      <c r="L42" s="6">
        <f t="shared" si="35"/>
        <v>3</v>
      </c>
      <c r="M42" s="6">
        <f t="shared" si="35"/>
        <v>5</v>
      </c>
      <c r="N42" s="6">
        <f t="shared" si="35"/>
        <v>5</v>
      </c>
      <c r="O42" s="6">
        <f t="shared" si="35"/>
        <v>2</v>
      </c>
      <c r="R42" s="9" t="s">
        <v>14</v>
      </c>
      <c r="S42" s="8">
        <f t="shared" ref="S42:W42" si="36">K42/63*100</f>
        <v>14.28571429</v>
      </c>
      <c r="T42" s="8">
        <f t="shared" si="36"/>
        <v>4.761904762</v>
      </c>
      <c r="U42" s="8">
        <f t="shared" si="36"/>
        <v>7.936507937</v>
      </c>
      <c r="V42" s="8">
        <f t="shared" si="36"/>
        <v>7.936507937</v>
      </c>
      <c r="W42" s="8">
        <f t="shared" si="36"/>
        <v>3.174603175</v>
      </c>
    </row>
    <row r="43" ht="12.75" customHeight="1">
      <c r="B43" s="6">
        <v>2.0</v>
      </c>
      <c r="C43" s="6" t="s">
        <v>56</v>
      </c>
      <c r="D43" s="6">
        <v>23.35</v>
      </c>
      <c r="E43" s="6">
        <v>49.83</v>
      </c>
      <c r="F43" s="6">
        <v>25.09</v>
      </c>
      <c r="G43" s="6">
        <v>74.43</v>
      </c>
      <c r="H43" s="6">
        <v>50.16</v>
      </c>
      <c r="J43" s="10" t="s">
        <v>16</v>
      </c>
      <c r="K43" s="6">
        <f t="shared" ref="K43:O43" si="37">COUNTIF(D132:D194,"&lt;=65")-K42-K41</f>
        <v>27</v>
      </c>
      <c r="L43" s="6">
        <f t="shared" si="37"/>
        <v>7</v>
      </c>
      <c r="M43" s="6">
        <f t="shared" si="37"/>
        <v>21</v>
      </c>
      <c r="N43" s="6">
        <f t="shared" si="37"/>
        <v>18</v>
      </c>
      <c r="O43" s="6">
        <f t="shared" si="37"/>
        <v>7</v>
      </c>
      <c r="R43" s="10" t="s">
        <v>16</v>
      </c>
      <c r="S43" s="8">
        <f t="shared" ref="S43:W43" si="38">K43/63*100</f>
        <v>42.85714286</v>
      </c>
      <c r="T43" s="8">
        <f t="shared" si="38"/>
        <v>11.11111111</v>
      </c>
      <c r="U43" s="8">
        <f t="shared" si="38"/>
        <v>33.33333333</v>
      </c>
      <c r="V43" s="8">
        <f t="shared" si="38"/>
        <v>28.57142857</v>
      </c>
      <c r="W43" s="8">
        <f t="shared" si="38"/>
        <v>11.11111111</v>
      </c>
    </row>
    <row r="44" ht="12.75" customHeight="1">
      <c r="B44" s="6">
        <v>2.0</v>
      </c>
      <c r="C44" s="6" t="s">
        <v>57</v>
      </c>
      <c r="D44" s="6">
        <v>73.76</v>
      </c>
      <c r="E44" s="6">
        <v>0.0</v>
      </c>
      <c r="F44" s="6">
        <v>50.38</v>
      </c>
      <c r="G44" s="6">
        <v>24.82</v>
      </c>
      <c r="H44" s="6">
        <v>0.0</v>
      </c>
      <c r="J44" s="11" t="s">
        <v>18</v>
      </c>
      <c r="K44" s="6">
        <f t="shared" ref="K44:O44" si="39">COUNTIF(D132:D194,"&lt;=100")-K43-K42-K41</f>
        <v>27</v>
      </c>
      <c r="L44" s="6">
        <f t="shared" si="39"/>
        <v>52</v>
      </c>
      <c r="M44" s="6">
        <f t="shared" si="39"/>
        <v>34</v>
      </c>
      <c r="N44" s="6">
        <f t="shared" si="39"/>
        <v>37</v>
      </c>
      <c r="O44" s="6">
        <f t="shared" si="39"/>
        <v>53</v>
      </c>
      <c r="R44" s="11" t="s">
        <v>18</v>
      </c>
      <c r="S44" s="8">
        <f t="shared" ref="S44:W44" si="40">K44/63*100</f>
        <v>42.85714286</v>
      </c>
      <c r="T44" s="8">
        <f t="shared" si="40"/>
        <v>82.53968254</v>
      </c>
      <c r="U44" s="8">
        <f t="shared" si="40"/>
        <v>53.96825397</v>
      </c>
      <c r="V44" s="8">
        <f t="shared" si="40"/>
        <v>58.73015873</v>
      </c>
      <c r="W44" s="8">
        <f t="shared" si="40"/>
        <v>84.12698413</v>
      </c>
    </row>
    <row r="45" ht="12.75" customHeight="1">
      <c r="B45" s="6">
        <v>2.0</v>
      </c>
      <c r="C45" s="6" t="s">
        <v>58</v>
      </c>
      <c r="D45" s="6">
        <v>49.7</v>
      </c>
      <c r="E45" s="6">
        <v>50.05</v>
      </c>
      <c r="F45" s="6">
        <v>0.0</v>
      </c>
      <c r="G45" s="6">
        <v>25.57</v>
      </c>
      <c r="H45" s="6">
        <v>49.04</v>
      </c>
    </row>
    <row r="46" ht="12.75" customHeight="1">
      <c r="B46" s="6">
        <v>2.0</v>
      </c>
      <c r="C46" s="6" t="s">
        <v>59</v>
      </c>
      <c r="D46" s="6">
        <v>23.35</v>
      </c>
      <c r="E46" s="6">
        <v>24.89</v>
      </c>
      <c r="F46" s="6">
        <v>26.11</v>
      </c>
      <c r="G46" s="6">
        <v>24.82</v>
      </c>
      <c r="H46" s="6">
        <v>74.3</v>
      </c>
    </row>
    <row r="47" ht="12.75" customHeight="1">
      <c r="B47" s="6">
        <v>2.0</v>
      </c>
      <c r="C47" s="6" t="s">
        <v>60</v>
      </c>
      <c r="D47" s="6">
        <v>52.59</v>
      </c>
      <c r="E47" s="6">
        <v>49.83</v>
      </c>
      <c r="F47" s="6">
        <v>0.0</v>
      </c>
      <c r="G47" s="6">
        <v>0.0</v>
      </c>
      <c r="H47" s="6">
        <v>0.0</v>
      </c>
    </row>
    <row r="48" ht="12.75" customHeight="1">
      <c r="B48" s="6">
        <v>3.0</v>
      </c>
      <c r="C48" s="6" t="s">
        <v>61</v>
      </c>
      <c r="D48" s="6">
        <v>100.0</v>
      </c>
      <c r="E48" s="6">
        <v>100.0</v>
      </c>
      <c r="F48" s="6">
        <v>93.03</v>
      </c>
      <c r="G48" s="6">
        <v>93.33</v>
      </c>
      <c r="H48" s="6">
        <v>100.0</v>
      </c>
    </row>
    <row r="49" ht="12.75" customHeight="1">
      <c r="B49" s="6">
        <v>3.0</v>
      </c>
      <c r="C49" s="6" t="s">
        <v>62</v>
      </c>
      <c r="D49" s="6">
        <v>73.01</v>
      </c>
      <c r="E49" s="6">
        <v>100.0</v>
      </c>
      <c r="F49" s="6">
        <v>86.76</v>
      </c>
      <c r="G49" s="6">
        <v>72.95</v>
      </c>
      <c r="H49" s="6">
        <v>100.0</v>
      </c>
    </row>
    <row r="50" ht="12.75" customHeight="1">
      <c r="B50" s="6">
        <v>3.0</v>
      </c>
      <c r="C50" s="6" t="s">
        <v>63</v>
      </c>
      <c r="D50" s="6">
        <v>66.85</v>
      </c>
      <c r="E50" s="6">
        <v>100.0</v>
      </c>
      <c r="F50" s="6">
        <v>93.03</v>
      </c>
      <c r="G50" s="6">
        <v>72.78</v>
      </c>
      <c r="H50" s="6">
        <v>93.2</v>
      </c>
    </row>
    <row r="51" ht="12.75" customHeight="1">
      <c r="B51" s="6">
        <v>3.0</v>
      </c>
      <c r="C51" s="6" t="s">
        <v>64</v>
      </c>
      <c r="D51" s="6">
        <v>73.43</v>
      </c>
      <c r="E51" s="6">
        <v>79.77</v>
      </c>
      <c r="F51" s="6">
        <v>100.0</v>
      </c>
      <c r="G51" s="6">
        <v>66.76</v>
      </c>
      <c r="H51" s="6">
        <v>100.0</v>
      </c>
    </row>
    <row r="52" ht="12.75" customHeight="1">
      <c r="B52" s="6">
        <v>3.0</v>
      </c>
      <c r="C52" s="6" t="s">
        <v>65</v>
      </c>
      <c r="D52" s="6">
        <v>66.47</v>
      </c>
      <c r="E52" s="6">
        <v>93.07</v>
      </c>
      <c r="F52" s="6">
        <v>86.45</v>
      </c>
      <c r="G52" s="6">
        <v>73.13</v>
      </c>
      <c r="H52" s="6">
        <v>86.59</v>
      </c>
    </row>
    <row r="53" ht="12.75" customHeight="1">
      <c r="B53" s="6">
        <v>3.0</v>
      </c>
      <c r="C53" s="6" t="s">
        <v>66</v>
      </c>
      <c r="D53" s="6">
        <v>53.74</v>
      </c>
      <c r="E53" s="6">
        <v>93.07</v>
      </c>
      <c r="F53" s="6">
        <v>93.28</v>
      </c>
      <c r="G53" s="6">
        <v>72.47</v>
      </c>
      <c r="H53" s="6">
        <v>80.07</v>
      </c>
    </row>
    <row r="54" ht="12.75" customHeight="1">
      <c r="B54" s="6">
        <v>3.0</v>
      </c>
      <c r="C54" s="6" t="s">
        <v>67</v>
      </c>
      <c r="D54" s="6">
        <v>59.96</v>
      </c>
      <c r="E54" s="6">
        <v>100.0</v>
      </c>
      <c r="F54" s="6">
        <v>79.54</v>
      </c>
      <c r="G54" s="6">
        <v>65.78</v>
      </c>
      <c r="H54" s="6">
        <v>93.37</v>
      </c>
      <c r="L54" s="12">
        <v>2.0</v>
      </c>
      <c r="M54" s="12" t="s">
        <v>68</v>
      </c>
    </row>
    <row r="55" ht="12.75" customHeight="1">
      <c r="B55" s="6">
        <v>3.0</v>
      </c>
      <c r="C55" s="6" t="s">
        <v>69</v>
      </c>
      <c r="D55" s="6">
        <v>53.44</v>
      </c>
      <c r="E55" s="6">
        <v>93.3</v>
      </c>
      <c r="F55" s="6">
        <v>86.3</v>
      </c>
      <c r="G55" s="6">
        <v>59.64</v>
      </c>
      <c r="H55" s="6">
        <v>100.0</v>
      </c>
      <c r="L55" s="12">
        <v>3.0</v>
      </c>
      <c r="M55" s="12" t="s">
        <v>70</v>
      </c>
    </row>
    <row r="56" ht="12.75" customHeight="1">
      <c r="B56" s="6">
        <v>3.0</v>
      </c>
      <c r="C56" s="6" t="s">
        <v>71</v>
      </c>
      <c r="D56" s="6">
        <v>66.8</v>
      </c>
      <c r="E56" s="6">
        <v>79.38</v>
      </c>
      <c r="F56" s="6">
        <v>86.45</v>
      </c>
      <c r="G56" s="6">
        <v>58.95</v>
      </c>
      <c r="H56" s="6">
        <v>93.16</v>
      </c>
      <c r="L56" s="12">
        <v>4.0</v>
      </c>
      <c r="M56" s="12" t="s">
        <v>72</v>
      </c>
    </row>
    <row r="57" ht="12.75" customHeight="1">
      <c r="B57" s="6">
        <v>3.0</v>
      </c>
      <c r="C57" s="6" t="s">
        <v>73</v>
      </c>
      <c r="D57" s="6">
        <v>52.94</v>
      </c>
      <c r="E57" s="6">
        <v>73.07</v>
      </c>
      <c r="F57" s="6">
        <v>100.0</v>
      </c>
      <c r="G57" s="6">
        <v>59.18</v>
      </c>
      <c r="H57" s="6">
        <v>100.0</v>
      </c>
      <c r="L57" s="12">
        <v>5.0</v>
      </c>
      <c r="M57" s="12" t="s">
        <v>74</v>
      </c>
    </row>
    <row r="58" ht="12.75" customHeight="1">
      <c r="B58" s="6">
        <v>3.0</v>
      </c>
      <c r="C58" s="6" t="s">
        <v>75</v>
      </c>
      <c r="D58" s="6">
        <v>72.92</v>
      </c>
      <c r="E58" s="6">
        <v>86.48</v>
      </c>
      <c r="F58" s="6">
        <v>80.07</v>
      </c>
      <c r="G58" s="6">
        <v>52.34</v>
      </c>
      <c r="H58" s="6">
        <v>80.15</v>
      </c>
    </row>
    <row r="59" ht="12.75" customHeight="1">
      <c r="B59" s="6">
        <v>3.0</v>
      </c>
      <c r="C59" s="6" t="s">
        <v>76</v>
      </c>
      <c r="D59" s="6">
        <v>46.08</v>
      </c>
      <c r="E59" s="6">
        <v>100.0</v>
      </c>
      <c r="F59" s="6">
        <v>73.03</v>
      </c>
      <c r="G59" s="6">
        <v>66.42</v>
      </c>
      <c r="H59" s="6">
        <v>93.13</v>
      </c>
    </row>
    <row r="60" ht="12.75" customHeight="1">
      <c r="B60" s="6">
        <v>3.0</v>
      </c>
      <c r="C60" s="6" t="s">
        <v>77</v>
      </c>
      <c r="D60" s="6">
        <v>59.61</v>
      </c>
      <c r="E60" s="6">
        <v>72.77</v>
      </c>
      <c r="F60" s="6">
        <v>72.97</v>
      </c>
      <c r="G60" s="6">
        <v>73.15</v>
      </c>
      <c r="H60" s="6">
        <v>93.2</v>
      </c>
    </row>
    <row r="61" ht="12.75" customHeight="1">
      <c r="B61" s="6">
        <v>3.0</v>
      </c>
      <c r="C61" s="6" t="s">
        <v>78</v>
      </c>
      <c r="D61" s="6">
        <v>52.94</v>
      </c>
      <c r="E61" s="6">
        <v>86.14</v>
      </c>
      <c r="F61" s="6">
        <v>79.73</v>
      </c>
      <c r="G61" s="6">
        <v>53.51</v>
      </c>
      <c r="H61" s="6">
        <v>100.0</v>
      </c>
    </row>
    <row r="62" ht="12.75" customHeight="1">
      <c r="B62" s="6">
        <v>3.0</v>
      </c>
      <c r="C62" s="6" t="s">
        <v>79</v>
      </c>
      <c r="D62" s="6">
        <v>46.48</v>
      </c>
      <c r="E62" s="6">
        <v>93.43</v>
      </c>
      <c r="F62" s="6">
        <v>86.57</v>
      </c>
      <c r="G62" s="6">
        <v>45.67</v>
      </c>
      <c r="H62" s="6">
        <v>86.53</v>
      </c>
    </row>
    <row r="63" ht="12.75" customHeight="1">
      <c r="B63" s="6">
        <v>3.0</v>
      </c>
      <c r="C63" s="6" t="s">
        <v>80</v>
      </c>
      <c r="D63" s="6">
        <v>60.31</v>
      </c>
      <c r="E63" s="6">
        <v>73.45</v>
      </c>
      <c r="F63" s="6">
        <v>72.77</v>
      </c>
      <c r="G63" s="6">
        <v>66.0</v>
      </c>
      <c r="H63" s="6">
        <v>66.37</v>
      </c>
    </row>
    <row r="64" ht="12.75" customHeight="1">
      <c r="B64" s="6">
        <v>3.0</v>
      </c>
      <c r="C64" s="6" t="s">
        <v>81</v>
      </c>
      <c r="D64" s="6">
        <v>59.6</v>
      </c>
      <c r="E64" s="6">
        <v>72.56</v>
      </c>
      <c r="F64" s="6">
        <v>52.88</v>
      </c>
      <c r="G64" s="6">
        <v>73.45</v>
      </c>
      <c r="H64" s="6">
        <v>100.0</v>
      </c>
    </row>
    <row r="65" ht="12.75" customHeight="1">
      <c r="B65" s="6">
        <v>3.0</v>
      </c>
      <c r="C65" s="6" t="s">
        <v>82</v>
      </c>
      <c r="D65" s="6">
        <v>66.03</v>
      </c>
      <c r="E65" s="6">
        <v>59.47</v>
      </c>
      <c r="F65" s="6">
        <v>79.68</v>
      </c>
      <c r="G65" s="6">
        <v>59.07</v>
      </c>
      <c r="H65" s="6">
        <v>80.02</v>
      </c>
    </row>
    <row r="66" ht="12.75" customHeight="1">
      <c r="B66" s="6">
        <v>3.0</v>
      </c>
      <c r="C66" s="6" t="s">
        <v>83</v>
      </c>
      <c r="D66" s="6">
        <v>53.92</v>
      </c>
      <c r="E66" s="6">
        <v>79.32</v>
      </c>
      <c r="F66" s="6">
        <v>73.02</v>
      </c>
      <c r="G66" s="6">
        <v>52.81</v>
      </c>
      <c r="H66" s="6">
        <v>93.16</v>
      </c>
    </row>
    <row r="67" ht="12.75" customHeight="1">
      <c r="B67" s="6">
        <v>3.0</v>
      </c>
      <c r="C67" s="6" t="s">
        <v>84</v>
      </c>
      <c r="D67" s="6">
        <v>59.67</v>
      </c>
      <c r="E67" s="6">
        <v>66.06</v>
      </c>
      <c r="F67" s="6">
        <v>73.14</v>
      </c>
      <c r="G67" s="6">
        <v>53.07</v>
      </c>
      <c r="H67" s="6">
        <v>93.13</v>
      </c>
    </row>
    <row r="68" ht="12.75" customHeight="1">
      <c r="B68" s="6">
        <v>3.0</v>
      </c>
      <c r="C68" s="6" t="s">
        <v>85</v>
      </c>
      <c r="D68" s="6">
        <v>53.03</v>
      </c>
      <c r="E68" s="6">
        <v>79.68</v>
      </c>
      <c r="F68" s="6">
        <v>66.22</v>
      </c>
      <c r="G68" s="6">
        <v>59.33</v>
      </c>
      <c r="H68" s="6">
        <v>72.86</v>
      </c>
    </row>
    <row r="69" ht="12.75" customHeight="1">
      <c r="B69" s="6">
        <v>3.0</v>
      </c>
      <c r="C69" s="6" t="s">
        <v>86</v>
      </c>
      <c r="D69" s="6">
        <v>53.11</v>
      </c>
      <c r="E69" s="6">
        <v>59.59</v>
      </c>
      <c r="F69" s="6">
        <v>73.04</v>
      </c>
      <c r="G69" s="6">
        <v>59.82</v>
      </c>
      <c r="H69" s="6">
        <v>79.78</v>
      </c>
    </row>
    <row r="70" ht="12.75" customHeight="1">
      <c r="B70" s="6">
        <v>3.0</v>
      </c>
      <c r="C70" s="6" t="s">
        <v>87</v>
      </c>
      <c r="D70" s="6">
        <v>39.61</v>
      </c>
      <c r="E70" s="6">
        <v>86.26</v>
      </c>
      <c r="F70" s="6">
        <v>73.34</v>
      </c>
      <c r="G70" s="6">
        <v>32.77</v>
      </c>
      <c r="H70" s="6">
        <v>100.0</v>
      </c>
    </row>
    <row r="71" ht="12.75" customHeight="1">
      <c r="B71" s="6">
        <v>3.0</v>
      </c>
      <c r="C71" s="6" t="s">
        <v>88</v>
      </c>
      <c r="D71" s="6">
        <v>46.5</v>
      </c>
      <c r="E71" s="6">
        <v>53.0</v>
      </c>
      <c r="F71" s="6">
        <v>72.76</v>
      </c>
      <c r="G71" s="6">
        <v>66.11</v>
      </c>
      <c r="H71" s="6">
        <v>73.08</v>
      </c>
    </row>
    <row r="72" ht="12.75" customHeight="1">
      <c r="B72" s="6">
        <v>3.0</v>
      </c>
      <c r="C72" s="6" t="s">
        <v>89</v>
      </c>
      <c r="D72" s="6">
        <v>39.91</v>
      </c>
      <c r="E72" s="6">
        <v>66.59</v>
      </c>
      <c r="F72" s="6">
        <v>73.27</v>
      </c>
      <c r="G72" s="6">
        <v>45.57</v>
      </c>
      <c r="H72" s="6">
        <v>79.9</v>
      </c>
    </row>
    <row r="73" ht="12.75" customHeight="1">
      <c r="B73" s="6">
        <v>3.0</v>
      </c>
      <c r="C73" s="6" t="s">
        <v>90</v>
      </c>
      <c r="D73" s="6">
        <v>54.4</v>
      </c>
      <c r="E73" s="6">
        <v>66.01</v>
      </c>
      <c r="F73" s="6">
        <v>66.7</v>
      </c>
      <c r="G73" s="6">
        <v>19.96</v>
      </c>
      <c r="H73" s="6">
        <v>100.0</v>
      </c>
    </row>
    <row r="74" ht="12.75" customHeight="1">
      <c r="B74" s="6">
        <v>3.0</v>
      </c>
      <c r="C74" s="6" t="s">
        <v>91</v>
      </c>
      <c r="D74" s="6">
        <v>33.82</v>
      </c>
      <c r="E74" s="6">
        <v>59.48</v>
      </c>
      <c r="F74" s="6">
        <v>86.36</v>
      </c>
      <c r="G74" s="6">
        <v>32.51</v>
      </c>
      <c r="H74" s="6">
        <v>40.19</v>
      </c>
    </row>
    <row r="75" ht="12.75" customHeight="1">
      <c r="B75" s="6">
        <v>3.0</v>
      </c>
      <c r="C75" s="6" t="s">
        <v>92</v>
      </c>
      <c r="D75" s="6">
        <v>52.65</v>
      </c>
      <c r="E75" s="6">
        <v>86.37</v>
      </c>
      <c r="F75" s="6">
        <v>19.96</v>
      </c>
      <c r="G75" s="6">
        <v>65.7</v>
      </c>
      <c r="H75" s="6">
        <v>0.0</v>
      </c>
    </row>
    <row r="76" ht="12.75" customHeight="1">
      <c r="B76" s="6">
        <v>3.0</v>
      </c>
      <c r="C76" s="6" t="s">
        <v>93</v>
      </c>
      <c r="D76" s="6">
        <v>46.9</v>
      </c>
      <c r="E76" s="6">
        <v>53.3</v>
      </c>
      <c r="F76" s="6">
        <v>46.4</v>
      </c>
      <c r="G76" s="6">
        <v>46.0</v>
      </c>
      <c r="H76" s="6">
        <v>93.37</v>
      </c>
    </row>
    <row r="77" ht="12.75" customHeight="1">
      <c r="B77" s="6">
        <v>3.0</v>
      </c>
      <c r="C77" s="6" t="s">
        <v>94</v>
      </c>
      <c r="D77" s="6">
        <v>19.06</v>
      </c>
      <c r="E77" s="6">
        <v>66.5</v>
      </c>
      <c r="F77" s="6">
        <v>59.54</v>
      </c>
      <c r="G77" s="6">
        <v>46.1</v>
      </c>
      <c r="H77" s="6">
        <v>80.07</v>
      </c>
    </row>
    <row r="78" ht="12.75" customHeight="1">
      <c r="B78" s="6">
        <v>3.0</v>
      </c>
      <c r="C78" s="6" t="s">
        <v>95</v>
      </c>
      <c r="D78" s="6">
        <v>33.26</v>
      </c>
      <c r="E78" s="6">
        <v>53.13</v>
      </c>
      <c r="F78" s="6">
        <v>66.09</v>
      </c>
      <c r="G78" s="6">
        <v>39.94</v>
      </c>
      <c r="H78" s="6">
        <v>73.28</v>
      </c>
    </row>
    <row r="79" ht="12.75" customHeight="1">
      <c r="B79" s="6">
        <v>3.0</v>
      </c>
      <c r="C79" s="6" t="s">
        <v>96</v>
      </c>
      <c r="D79" s="6">
        <v>66.03</v>
      </c>
      <c r="E79" s="6">
        <v>66.55</v>
      </c>
      <c r="F79" s="6">
        <v>26.72</v>
      </c>
      <c r="G79" s="6">
        <v>45.51</v>
      </c>
      <c r="H79" s="6">
        <v>0.0</v>
      </c>
    </row>
    <row r="80" ht="12.75" customHeight="1">
      <c r="B80" s="6">
        <v>3.0</v>
      </c>
      <c r="C80" s="6" t="s">
        <v>97</v>
      </c>
      <c r="D80" s="6">
        <v>52.78</v>
      </c>
      <c r="E80" s="6">
        <v>26.66</v>
      </c>
      <c r="F80" s="6">
        <v>19.9</v>
      </c>
      <c r="G80" s="6">
        <v>19.41</v>
      </c>
      <c r="H80" s="6">
        <v>79.7</v>
      </c>
    </row>
    <row r="81" ht="12.75" customHeight="1">
      <c r="B81" s="6">
        <v>3.0</v>
      </c>
      <c r="C81" s="6" t="s">
        <v>98</v>
      </c>
      <c r="D81" s="6">
        <v>26.49</v>
      </c>
      <c r="E81" s="6">
        <v>39.64</v>
      </c>
      <c r="F81" s="6">
        <v>40.05</v>
      </c>
      <c r="G81" s="6">
        <v>25.77</v>
      </c>
      <c r="H81" s="6">
        <v>26.93</v>
      </c>
    </row>
    <row r="82" ht="12.75" customHeight="1">
      <c r="B82" s="6">
        <v>3.0</v>
      </c>
      <c r="C82" s="6" t="s">
        <v>99</v>
      </c>
      <c r="D82" s="6">
        <v>26.81</v>
      </c>
      <c r="E82" s="6">
        <v>46.78</v>
      </c>
      <c r="F82" s="6">
        <v>19.78</v>
      </c>
      <c r="G82" s="6">
        <v>33.35</v>
      </c>
      <c r="H82" s="6">
        <v>19.77</v>
      </c>
    </row>
    <row r="83" ht="12.75" customHeight="1">
      <c r="B83" s="6">
        <v>3.0</v>
      </c>
      <c r="C83" s="6" t="s">
        <v>100</v>
      </c>
      <c r="D83" s="6">
        <v>52.86</v>
      </c>
      <c r="E83" s="6">
        <v>19.77</v>
      </c>
      <c r="F83" s="6">
        <v>26.51</v>
      </c>
      <c r="G83" s="6">
        <v>19.5</v>
      </c>
      <c r="H83" s="6">
        <v>6.8</v>
      </c>
    </row>
    <row r="84" ht="12.75" customHeight="1">
      <c r="B84" s="6">
        <v>3.0</v>
      </c>
      <c r="C84" s="6" t="s">
        <v>101</v>
      </c>
      <c r="D84" s="6">
        <v>39.29</v>
      </c>
      <c r="E84" s="6">
        <v>19.95</v>
      </c>
      <c r="F84" s="6">
        <v>6.46</v>
      </c>
      <c r="G84" s="6">
        <v>19.73</v>
      </c>
      <c r="H84" s="6">
        <v>86.29</v>
      </c>
    </row>
    <row r="85" ht="12.75" customHeight="1">
      <c r="B85" s="6">
        <v>3.0</v>
      </c>
      <c r="C85" s="6" t="s">
        <v>102</v>
      </c>
      <c r="D85" s="6">
        <v>34.3</v>
      </c>
      <c r="E85" s="6">
        <v>26.48</v>
      </c>
      <c r="F85" s="6">
        <v>6.67</v>
      </c>
      <c r="G85" s="6">
        <v>19.98</v>
      </c>
      <c r="H85" s="6">
        <v>39.82</v>
      </c>
    </row>
    <row r="86" ht="12.75" customHeight="1">
      <c r="B86" s="6">
        <v>3.0</v>
      </c>
      <c r="C86" s="6" t="s">
        <v>103</v>
      </c>
      <c r="D86" s="6">
        <v>33.71</v>
      </c>
      <c r="E86" s="6">
        <v>13.13</v>
      </c>
      <c r="F86" s="6">
        <v>19.77</v>
      </c>
      <c r="G86" s="6">
        <v>20.41</v>
      </c>
      <c r="H86" s="6">
        <v>13.36</v>
      </c>
    </row>
    <row r="87" ht="12.75" customHeight="1">
      <c r="B87" s="6">
        <v>3.0</v>
      </c>
      <c r="C87" s="6" t="s">
        <v>104</v>
      </c>
      <c r="D87" s="6">
        <v>25.97</v>
      </c>
      <c r="E87" s="6">
        <v>13.58</v>
      </c>
      <c r="F87" s="6">
        <v>6.62</v>
      </c>
      <c r="G87" s="6">
        <v>26.7</v>
      </c>
      <c r="H87" s="6">
        <v>33.56</v>
      </c>
    </row>
    <row r="88" ht="12.75" customHeight="1">
      <c r="B88" s="6">
        <v>4.0</v>
      </c>
      <c r="C88" s="6" t="s">
        <v>105</v>
      </c>
      <c r="D88" s="6">
        <v>65.81</v>
      </c>
      <c r="E88" s="6">
        <v>72.89</v>
      </c>
      <c r="F88" s="6">
        <v>86.31</v>
      </c>
      <c r="G88" s="6">
        <v>93.13</v>
      </c>
      <c r="H88" s="6">
        <v>86.39</v>
      </c>
    </row>
    <row r="89" ht="12.75" customHeight="1">
      <c r="B89" s="6">
        <v>4.0</v>
      </c>
      <c r="C89" s="6" t="s">
        <v>106</v>
      </c>
      <c r="D89" s="6">
        <v>65.74</v>
      </c>
      <c r="E89" s="6">
        <v>73.18</v>
      </c>
      <c r="F89" s="6">
        <v>86.4</v>
      </c>
      <c r="G89" s="6">
        <v>79.99</v>
      </c>
      <c r="H89" s="6">
        <v>100.0</v>
      </c>
    </row>
    <row r="90" ht="12.75" customHeight="1">
      <c r="B90" s="6">
        <v>4.0</v>
      </c>
      <c r="C90" s="6" t="s">
        <v>107</v>
      </c>
      <c r="D90" s="6">
        <v>58.88</v>
      </c>
      <c r="E90" s="6">
        <v>65.91</v>
      </c>
      <c r="F90" s="6">
        <v>93.03</v>
      </c>
      <c r="G90" s="6">
        <v>86.74</v>
      </c>
      <c r="H90" s="6">
        <v>86.47</v>
      </c>
    </row>
    <row r="91" ht="12.75" customHeight="1">
      <c r="B91" s="6">
        <v>4.0</v>
      </c>
      <c r="C91" s="6" t="s">
        <v>108</v>
      </c>
      <c r="D91" s="6">
        <v>58.93</v>
      </c>
      <c r="E91" s="6">
        <v>86.45</v>
      </c>
      <c r="F91" s="6">
        <v>86.4</v>
      </c>
      <c r="G91" s="6">
        <v>73.18</v>
      </c>
      <c r="H91" s="6">
        <v>79.78</v>
      </c>
    </row>
    <row r="92" ht="12.75" customHeight="1">
      <c r="B92" s="6">
        <v>4.0</v>
      </c>
      <c r="C92" s="6" t="s">
        <v>109</v>
      </c>
      <c r="D92" s="6">
        <v>38.88</v>
      </c>
      <c r="E92" s="6">
        <v>86.44</v>
      </c>
      <c r="F92" s="6">
        <v>86.54</v>
      </c>
      <c r="G92" s="6">
        <v>86.77</v>
      </c>
      <c r="H92" s="6">
        <v>86.64</v>
      </c>
    </row>
    <row r="93" ht="12.75" customHeight="1">
      <c r="B93" s="6">
        <v>4.0</v>
      </c>
      <c r="C93" s="6" t="s">
        <v>110</v>
      </c>
      <c r="D93" s="6">
        <v>72.57</v>
      </c>
      <c r="E93" s="6">
        <v>52.39</v>
      </c>
      <c r="F93" s="6">
        <v>86.22</v>
      </c>
      <c r="G93" s="6">
        <v>86.43</v>
      </c>
      <c r="H93" s="6">
        <v>86.28</v>
      </c>
    </row>
    <row r="94" ht="12.75" customHeight="1">
      <c r="B94" s="6">
        <v>4.0</v>
      </c>
      <c r="C94" s="6" t="s">
        <v>111</v>
      </c>
      <c r="D94" s="6">
        <v>52.77</v>
      </c>
      <c r="E94" s="6">
        <v>65.93</v>
      </c>
      <c r="F94" s="6">
        <v>86.47</v>
      </c>
      <c r="G94" s="6">
        <v>86.18</v>
      </c>
      <c r="H94" s="6">
        <v>79.58</v>
      </c>
    </row>
    <row r="95" ht="12.75" customHeight="1">
      <c r="B95" s="6">
        <v>4.0</v>
      </c>
      <c r="C95" s="6" t="s">
        <v>112</v>
      </c>
      <c r="D95" s="6">
        <v>59.14</v>
      </c>
      <c r="E95" s="6">
        <v>72.68</v>
      </c>
      <c r="F95" s="6">
        <v>66.11</v>
      </c>
      <c r="G95" s="6">
        <v>86.33</v>
      </c>
      <c r="H95" s="6">
        <v>79.78</v>
      </c>
    </row>
    <row r="96" ht="12.75" customHeight="1">
      <c r="B96" s="6">
        <v>4.0</v>
      </c>
      <c r="C96" s="6" t="s">
        <v>113</v>
      </c>
      <c r="D96" s="6">
        <v>59.3</v>
      </c>
      <c r="E96" s="6">
        <v>72.94</v>
      </c>
      <c r="F96" s="6">
        <v>66.2</v>
      </c>
      <c r="G96" s="6">
        <v>86.96</v>
      </c>
      <c r="H96" s="6">
        <v>72.99</v>
      </c>
    </row>
    <row r="97" ht="12.75" customHeight="1">
      <c r="B97" s="6">
        <v>4.0</v>
      </c>
      <c r="C97" s="6" t="s">
        <v>114</v>
      </c>
      <c r="D97" s="6">
        <v>67.13</v>
      </c>
      <c r="E97" s="6">
        <v>72.69</v>
      </c>
      <c r="F97" s="6">
        <v>73.09</v>
      </c>
      <c r="G97" s="6">
        <v>72.34</v>
      </c>
      <c r="H97" s="6">
        <v>66.18</v>
      </c>
    </row>
    <row r="98" ht="12.75" customHeight="1">
      <c r="B98" s="6">
        <v>4.0</v>
      </c>
      <c r="C98" s="6" t="s">
        <v>115</v>
      </c>
      <c r="D98" s="6">
        <v>45.51</v>
      </c>
      <c r="E98" s="6">
        <v>73.05</v>
      </c>
      <c r="F98" s="6">
        <v>46.41</v>
      </c>
      <c r="G98" s="6">
        <v>100.0</v>
      </c>
      <c r="H98" s="6">
        <v>93.31</v>
      </c>
    </row>
    <row r="99" ht="12.75" customHeight="1">
      <c r="B99" s="6">
        <v>4.0</v>
      </c>
      <c r="C99" s="6" t="s">
        <v>116</v>
      </c>
      <c r="D99" s="6">
        <v>32.73</v>
      </c>
      <c r="E99" s="6">
        <v>86.49</v>
      </c>
      <c r="F99" s="6">
        <v>65.99</v>
      </c>
      <c r="G99" s="6">
        <v>80.03</v>
      </c>
      <c r="H99" s="6">
        <v>52.88</v>
      </c>
    </row>
    <row r="100" ht="12.75" customHeight="1">
      <c r="B100" s="6">
        <v>4.0</v>
      </c>
      <c r="C100" s="6" t="s">
        <v>117</v>
      </c>
      <c r="D100" s="6">
        <v>39.46</v>
      </c>
      <c r="E100" s="6">
        <v>59.1</v>
      </c>
      <c r="F100" s="6">
        <v>66.35</v>
      </c>
      <c r="G100" s="6">
        <v>86.18</v>
      </c>
      <c r="H100" s="6">
        <v>86.57</v>
      </c>
    </row>
    <row r="101" ht="12.75" customHeight="1">
      <c r="B101" s="6">
        <v>4.0</v>
      </c>
      <c r="C101" s="6" t="s">
        <v>118</v>
      </c>
      <c r="D101" s="6">
        <v>59.18</v>
      </c>
      <c r="E101" s="6">
        <v>66.45</v>
      </c>
      <c r="F101" s="6">
        <v>53.16</v>
      </c>
      <c r="G101" s="6">
        <v>67.08</v>
      </c>
      <c r="H101" s="6">
        <v>53.01</v>
      </c>
    </row>
    <row r="102" ht="12.75" customHeight="1">
      <c r="B102" s="6">
        <v>4.0</v>
      </c>
      <c r="C102" s="6" t="s">
        <v>119</v>
      </c>
      <c r="D102" s="6">
        <v>25.69</v>
      </c>
      <c r="E102" s="6">
        <v>65.85</v>
      </c>
      <c r="F102" s="6">
        <v>59.82</v>
      </c>
      <c r="G102" s="6">
        <v>79.65</v>
      </c>
      <c r="H102" s="6">
        <v>93.08</v>
      </c>
    </row>
    <row r="103" ht="12.75" customHeight="1">
      <c r="B103" s="6">
        <v>4.0</v>
      </c>
      <c r="C103" s="6" t="s">
        <v>120</v>
      </c>
      <c r="D103" s="6">
        <v>38.88</v>
      </c>
      <c r="E103" s="6">
        <v>52.65</v>
      </c>
      <c r="F103" s="6">
        <v>72.84</v>
      </c>
      <c r="G103" s="6">
        <v>79.67</v>
      </c>
      <c r="H103" s="6">
        <v>53.27</v>
      </c>
    </row>
    <row r="104" ht="12.75" customHeight="1">
      <c r="B104" s="6">
        <v>4.0</v>
      </c>
      <c r="C104" s="6" t="s">
        <v>121</v>
      </c>
      <c r="D104" s="6">
        <v>52.47</v>
      </c>
      <c r="E104" s="6">
        <v>66.3</v>
      </c>
      <c r="F104" s="6">
        <v>52.51</v>
      </c>
      <c r="G104" s="6">
        <v>65.85</v>
      </c>
      <c r="H104" s="6">
        <v>40.01</v>
      </c>
    </row>
    <row r="105" ht="12.75" customHeight="1">
      <c r="B105" s="6">
        <v>4.0</v>
      </c>
      <c r="C105" s="6" t="s">
        <v>122</v>
      </c>
      <c r="D105" s="6">
        <v>45.54</v>
      </c>
      <c r="E105" s="6">
        <v>72.84</v>
      </c>
      <c r="F105" s="6">
        <v>73.24</v>
      </c>
      <c r="G105" s="6">
        <v>32.56</v>
      </c>
      <c r="H105" s="6">
        <v>73.29</v>
      </c>
    </row>
    <row r="106" ht="12.75" customHeight="1">
      <c r="B106" s="6">
        <v>4.0</v>
      </c>
      <c r="C106" s="6" t="s">
        <v>123</v>
      </c>
      <c r="D106" s="6">
        <v>32.5</v>
      </c>
      <c r="E106" s="6">
        <v>59.31</v>
      </c>
      <c r="F106" s="6">
        <v>46.07</v>
      </c>
      <c r="G106" s="6">
        <v>79.85</v>
      </c>
      <c r="H106" s="6">
        <v>86.76</v>
      </c>
    </row>
    <row r="107" ht="12.75" customHeight="1">
      <c r="B107" s="6">
        <v>4.0</v>
      </c>
      <c r="C107" s="6" t="s">
        <v>124</v>
      </c>
      <c r="D107" s="6">
        <v>46.05</v>
      </c>
      <c r="E107" s="6">
        <v>59.19</v>
      </c>
      <c r="F107" s="6">
        <v>53.01</v>
      </c>
      <c r="G107" s="6">
        <v>66.66</v>
      </c>
      <c r="H107" s="6">
        <v>53.27</v>
      </c>
    </row>
    <row r="108" ht="12.75" customHeight="1">
      <c r="B108" s="6">
        <v>4.0</v>
      </c>
      <c r="C108" s="6" t="s">
        <v>125</v>
      </c>
      <c r="D108" s="6">
        <v>38.88</v>
      </c>
      <c r="E108" s="6">
        <v>59.6</v>
      </c>
      <c r="F108" s="6">
        <v>52.88</v>
      </c>
      <c r="G108" s="6">
        <v>72.56</v>
      </c>
      <c r="H108" s="6">
        <v>46.25</v>
      </c>
    </row>
    <row r="109" ht="12.75" customHeight="1">
      <c r="B109" s="6">
        <v>4.0</v>
      </c>
      <c r="C109" s="6" t="s">
        <v>126</v>
      </c>
      <c r="D109" s="6">
        <v>46.23</v>
      </c>
      <c r="E109" s="6">
        <v>32.69</v>
      </c>
      <c r="F109" s="6">
        <v>59.4</v>
      </c>
      <c r="G109" s="6">
        <v>73.74</v>
      </c>
      <c r="H109" s="6">
        <v>79.84</v>
      </c>
    </row>
    <row r="110" ht="12.75" customHeight="1">
      <c r="B110" s="6">
        <v>4.0</v>
      </c>
      <c r="C110" s="6" t="s">
        <v>127</v>
      </c>
      <c r="D110" s="6">
        <v>45.8</v>
      </c>
      <c r="E110" s="6">
        <v>73.08</v>
      </c>
      <c r="F110" s="6">
        <v>46.42</v>
      </c>
      <c r="G110" s="6">
        <v>46.24</v>
      </c>
      <c r="H110" s="6">
        <v>73.32</v>
      </c>
    </row>
    <row r="111" ht="12.75" customHeight="1">
      <c r="B111" s="6">
        <v>4.0</v>
      </c>
      <c r="C111" s="6" t="s">
        <v>128</v>
      </c>
      <c r="D111" s="6">
        <v>32.93</v>
      </c>
      <c r="E111" s="6">
        <v>66.03</v>
      </c>
      <c r="F111" s="6">
        <v>53.45</v>
      </c>
      <c r="G111" s="6">
        <v>59.2</v>
      </c>
      <c r="H111" s="6">
        <v>66.45</v>
      </c>
    </row>
    <row r="112" ht="12.75" customHeight="1">
      <c r="B112" s="6">
        <v>4.0</v>
      </c>
      <c r="C112" s="6" t="s">
        <v>129</v>
      </c>
      <c r="D112" s="6">
        <v>38.79</v>
      </c>
      <c r="E112" s="6">
        <v>45.99</v>
      </c>
      <c r="F112" s="6">
        <v>66.8</v>
      </c>
      <c r="G112" s="6">
        <v>53.46</v>
      </c>
      <c r="H112" s="6">
        <v>73.41</v>
      </c>
    </row>
    <row r="113" ht="12.75" customHeight="1">
      <c r="B113" s="6">
        <v>4.0</v>
      </c>
      <c r="C113" s="6" t="s">
        <v>130</v>
      </c>
      <c r="D113" s="6">
        <v>59.93</v>
      </c>
      <c r="E113" s="6">
        <v>46.16</v>
      </c>
      <c r="F113" s="6">
        <v>39.34</v>
      </c>
      <c r="G113" s="6">
        <v>59.81</v>
      </c>
      <c r="H113" s="6">
        <v>66.54</v>
      </c>
    </row>
    <row r="114" ht="12.75" customHeight="1">
      <c r="B114" s="6">
        <v>4.0</v>
      </c>
      <c r="C114" s="6" t="s">
        <v>131</v>
      </c>
      <c r="D114" s="6">
        <v>32.2</v>
      </c>
      <c r="E114" s="6">
        <v>59.36</v>
      </c>
      <c r="F114" s="6">
        <v>59.97</v>
      </c>
      <c r="G114" s="6">
        <v>59.41</v>
      </c>
      <c r="H114" s="6">
        <v>46.76</v>
      </c>
    </row>
    <row r="115" ht="12.75" customHeight="1">
      <c r="B115" s="6">
        <v>4.0</v>
      </c>
      <c r="C115" s="6" t="s">
        <v>132</v>
      </c>
      <c r="D115" s="6">
        <v>52.71</v>
      </c>
      <c r="E115" s="6">
        <v>66.2</v>
      </c>
      <c r="F115" s="6">
        <v>46.49</v>
      </c>
      <c r="G115" s="6">
        <v>39.24</v>
      </c>
      <c r="H115" s="6">
        <v>59.96</v>
      </c>
    </row>
    <row r="116" ht="12.75" customHeight="1">
      <c r="B116" s="6">
        <v>4.0</v>
      </c>
      <c r="C116" s="6" t="s">
        <v>133</v>
      </c>
      <c r="D116" s="6">
        <v>19.68</v>
      </c>
      <c r="E116" s="6">
        <v>66.25</v>
      </c>
      <c r="F116" s="6">
        <v>39.65</v>
      </c>
      <c r="G116" s="6">
        <v>79.85</v>
      </c>
      <c r="H116" s="6">
        <v>46.87</v>
      </c>
    </row>
    <row r="117" ht="12.75" customHeight="1">
      <c r="B117" s="6">
        <v>4.0</v>
      </c>
      <c r="C117" s="6" t="s">
        <v>134</v>
      </c>
      <c r="D117" s="6">
        <v>45.78</v>
      </c>
      <c r="E117" s="6">
        <v>66.24</v>
      </c>
      <c r="F117" s="6">
        <v>39.46</v>
      </c>
      <c r="G117" s="6">
        <v>32.91</v>
      </c>
      <c r="H117" s="6">
        <v>79.65</v>
      </c>
    </row>
    <row r="118" ht="12.75" customHeight="1">
      <c r="B118" s="6">
        <v>4.0</v>
      </c>
      <c r="C118" s="6" t="s">
        <v>135</v>
      </c>
      <c r="D118" s="6">
        <v>32.2</v>
      </c>
      <c r="E118" s="6">
        <v>59.07</v>
      </c>
      <c r="F118" s="6">
        <v>46.1</v>
      </c>
      <c r="G118" s="6">
        <v>52.81</v>
      </c>
      <c r="H118" s="6">
        <v>52.81</v>
      </c>
    </row>
    <row r="119" ht="12.75" customHeight="1">
      <c r="B119" s="6">
        <v>4.0</v>
      </c>
      <c r="C119" s="6" t="s">
        <v>136</v>
      </c>
      <c r="D119" s="6">
        <v>26.18</v>
      </c>
      <c r="E119" s="6">
        <v>52.67</v>
      </c>
      <c r="F119" s="6">
        <v>53.09</v>
      </c>
      <c r="G119" s="6">
        <v>53.22</v>
      </c>
      <c r="H119" s="6">
        <v>66.39</v>
      </c>
    </row>
    <row r="120" ht="12.75" customHeight="1">
      <c r="B120" s="6">
        <v>4.0</v>
      </c>
      <c r="C120" s="6" t="s">
        <v>137</v>
      </c>
      <c r="D120" s="6">
        <v>26.14</v>
      </c>
      <c r="E120" s="6">
        <v>53.18</v>
      </c>
      <c r="F120" s="6">
        <v>66.58</v>
      </c>
      <c r="G120" s="6">
        <v>58.88</v>
      </c>
      <c r="H120" s="6">
        <v>0.0</v>
      </c>
    </row>
    <row r="121" ht="12.75" customHeight="1">
      <c r="B121" s="6">
        <v>4.0</v>
      </c>
      <c r="C121" s="6" t="s">
        <v>138</v>
      </c>
      <c r="D121" s="6">
        <v>52.39</v>
      </c>
      <c r="E121" s="6">
        <v>59.66</v>
      </c>
      <c r="F121" s="6">
        <v>33.13</v>
      </c>
      <c r="G121" s="6">
        <v>38.74</v>
      </c>
      <c r="H121" s="6">
        <v>60.34</v>
      </c>
    </row>
    <row r="122" ht="12.75" customHeight="1">
      <c r="B122" s="6">
        <v>4.0</v>
      </c>
      <c r="C122" s="6" t="s">
        <v>139</v>
      </c>
      <c r="D122" s="6">
        <v>12.59</v>
      </c>
      <c r="E122" s="6">
        <v>33.15</v>
      </c>
      <c r="F122" s="6">
        <v>73.09</v>
      </c>
      <c r="G122" s="6">
        <v>59.58</v>
      </c>
      <c r="H122" s="6">
        <v>59.51</v>
      </c>
    </row>
    <row r="123" ht="12.75" customHeight="1">
      <c r="B123" s="6">
        <v>4.0</v>
      </c>
      <c r="C123" s="6" t="s">
        <v>140</v>
      </c>
      <c r="D123" s="6">
        <v>13.1</v>
      </c>
      <c r="E123" s="6">
        <v>46.29</v>
      </c>
      <c r="F123" s="6">
        <v>53.42</v>
      </c>
      <c r="G123" s="6">
        <v>52.18</v>
      </c>
      <c r="H123" s="6">
        <v>60.0</v>
      </c>
    </row>
    <row r="124" ht="12.75" customHeight="1">
      <c r="B124" s="6">
        <v>4.0</v>
      </c>
      <c r="C124" s="6" t="s">
        <v>141</v>
      </c>
      <c r="D124" s="6">
        <v>45.57</v>
      </c>
      <c r="E124" s="6">
        <v>66.15</v>
      </c>
      <c r="F124" s="6">
        <v>26.27</v>
      </c>
      <c r="G124" s="6">
        <v>40.02</v>
      </c>
      <c r="H124" s="6">
        <v>19.85</v>
      </c>
    </row>
    <row r="125" ht="12.75" customHeight="1">
      <c r="B125" s="6">
        <v>4.0</v>
      </c>
      <c r="C125" s="6" t="s">
        <v>142</v>
      </c>
      <c r="D125" s="6">
        <v>32.3</v>
      </c>
      <c r="E125" s="6">
        <v>52.86</v>
      </c>
      <c r="F125" s="6">
        <v>12.99</v>
      </c>
      <c r="G125" s="6">
        <v>46.53</v>
      </c>
      <c r="H125" s="6">
        <v>33.24</v>
      </c>
    </row>
    <row r="126" ht="12.75" customHeight="1">
      <c r="B126" s="6">
        <v>4.0</v>
      </c>
      <c r="C126" s="6" t="s">
        <v>143</v>
      </c>
      <c r="D126" s="6">
        <v>26.67</v>
      </c>
      <c r="E126" s="6">
        <v>32.61</v>
      </c>
      <c r="F126" s="6">
        <v>40.05</v>
      </c>
      <c r="G126" s="6">
        <v>51.94</v>
      </c>
      <c r="H126" s="6">
        <v>13.13</v>
      </c>
    </row>
    <row r="127" ht="12.75" customHeight="1">
      <c r="B127" s="6">
        <v>4.0</v>
      </c>
      <c r="C127" s="6" t="s">
        <v>144</v>
      </c>
      <c r="D127" s="6">
        <v>26.73</v>
      </c>
      <c r="E127" s="6">
        <v>46.31</v>
      </c>
      <c r="F127" s="6">
        <v>46.45</v>
      </c>
      <c r="G127" s="6">
        <v>25.85</v>
      </c>
      <c r="H127" s="6">
        <v>20.13</v>
      </c>
    </row>
    <row r="128" ht="12.75" customHeight="1">
      <c r="B128" s="6">
        <v>4.0</v>
      </c>
      <c r="C128" s="6" t="s">
        <v>145</v>
      </c>
      <c r="D128" s="6">
        <v>26.11</v>
      </c>
      <c r="E128" s="6">
        <v>33.13</v>
      </c>
      <c r="F128" s="6">
        <v>39.4</v>
      </c>
      <c r="G128" s="6">
        <v>26.4</v>
      </c>
      <c r="H128" s="6">
        <v>53.34</v>
      </c>
    </row>
    <row r="129" ht="12.75" customHeight="1">
      <c r="B129" s="6">
        <v>4.0</v>
      </c>
      <c r="C129" s="6" t="s">
        <v>146</v>
      </c>
      <c r="D129" s="6">
        <v>33.18</v>
      </c>
      <c r="E129" s="6">
        <v>26.77</v>
      </c>
      <c r="F129" s="6">
        <v>33.17</v>
      </c>
      <c r="G129" s="6">
        <v>26.19</v>
      </c>
      <c r="H129" s="6">
        <v>66.53</v>
      </c>
    </row>
    <row r="130" ht="12.75" customHeight="1">
      <c r="B130" s="6">
        <v>4.0</v>
      </c>
      <c r="C130" s="6" t="s">
        <v>147</v>
      </c>
      <c r="D130" s="6">
        <v>39.5</v>
      </c>
      <c r="E130" s="6">
        <v>39.81</v>
      </c>
      <c r="F130" s="6">
        <v>13.19</v>
      </c>
      <c r="G130" s="6">
        <v>19.28</v>
      </c>
      <c r="H130" s="6">
        <v>33.64</v>
      </c>
    </row>
    <row r="131" ht="12.75" customHeight="1">
      <c r="B131" s="6">
        <v>4.0</v>
      </c>
      <c r="C131" s="6" t="s">
        <v>148</v>
      </c>
      <c r="D131" s="6">
        <v>26.33</v>
      </c>
      <c r="E131" s="6">
        <v>19.81</v>
      </c>
      <c r="F131" s="6">
        <v>40.0</v>
      </c>
      <c r="G131" s="6">
        <v>19.33</v>
      </c>
      <c r="H131" s="6">
        <v>20.15</v>
      </c>
    </row>
    <row r="132" ht="12.75" customHeight="1">
      <c r="B132" s="6">
        <v>5.0</v>
      </c>
      <c r="C132" s="6" t="s">
        <v>149</v>
      </c>
      <c r="D132" s="6">
        <v>85.97</v>
      </c>
      <c r="E132" s="6">
        <v>100.0</v>
      </c>
      <c r="F132" s="6">
        <v>85.69</v>
      </c>
      <c r="G132" s="6">
        <v>79.01</v>
      </c>
      <c r="H132" s="6">
        <v>100.0</v>
      </c>
    </row>
    <row r="133" ht="12.75" customHeight="1">
      <c r="B133" s="6">
        <v>5.0</v>
      </c>
      <c r="C133" s="6" t="s">
        <v>150</v>
      </c>
      <c r="D133" s="6">
        <v>86.33</v>
      </c>
      <c r="E133" s="6">
        <v>86.16</v>
      </c>
      <c r="F133" s="6">
        <v>79.79</v>
      </c>
      <c r="G133" s="6">
        <v>93.38</v>
      </c>
      <c r="H133" s="6">
        <v>79.92</v>
      </c>
    </row>
    <row r="134" ht="12.75" customHeight="1">
      <c r="B134" s="6">
        <v>5.0</v>
      </c>
      <c r="C134" s="6" t="s">
        <v>151</v>
      </c>
      <c r="D134" s="6">
        <v>78.81</v>
      </c>
      <c r="E134" s="6">
        <v>85.92</v>
      </c>
      <c r="F134" s="6">
        <v>79.66</v>
      </c>
      <c r="G134" s="6">
        <v>92.79</v>
      </c>
      <c r="H134" s="6">
        <v>100.0</v>
      </c>
    </row>
    <row r="135" ht="12.75" customHeight="1">
      <c r="B135" s="6">
        <v>5.0</v>
      </c>
      <c r="C135" s="6" t="s">
        <v>152</v>
      </c>
      <c r="D135" s="6">
        <v>71.96</v>
      </c>
      <c r="E135" s="6">
        <v>92.83</v>
      </c>
      <c r="F135" s="6">
        <v>86.15</v>
      </c>
      <c r="G135" s="6">
        <v>85.75</v>
      </c>
      <c r="H135" s="6">
        <v>93.14</v>
      </c>
    </row>
    <row r="136" ht="12.75" customHeight="1">
      <c r="B136" s="6">
        <v>5.0</v>
      </c>
      <c r="C136" s="6" t="s">
        <v>153</v>
      </c>
      <c r="D136" s="6">
        <v>66.09</v>
      </c>
      <c r="E136" s="6">
        <v>93.48</v>
      </c>
      <c r="F136" s="6">
        <v>92.92</v>
      </c>
      <c r="G136" s="6">
        <v>79.2</v>
      </c>
      <c r="H136" s="6">
        <v>86.68</v>
      </c>
    </row>
    <row r="137" ht="12.75" customHeight="1">
      <c r="B137" s="6">
        <v>5.0</v>
      </c>
      <c r="C137" s="6" t="s">
        <v>154</v>
      </c>
      <c r="D137" s="6">
        <v>78.81</v>
      </c>
      <c r="E137" s="6">
        <v>86.86</v>
      </c>
      <c r="F137" s="6">
        <v>72.3</v>
      </c>
      <c r="G137" s="6">
        <v>85.64</v>
      </c>
      <c r="H137" s="6">
        <v>100.0</v>
      </c>
    </row>
    <row r="138" ht="12.75" customHeight="1">
      <c r="B138" s="6">
        <v>5.0</v>
      </c>
      <c r="C138" s="6" t="s">
        <v>155</v>
      </c>
      <c r="D138" s="6">
        <v>59.05</v>
      </c>
      <c r="E138" s="6">
        <v>79.31</v>
      </c>
      <c r="F138" s="6">
        <v>92.77</v>
      </c>
      <c r="G138" s="6">
        <v>86.26</v>
      </c>
      <c r="H138" s="6">
        <v>93.21</v>
      </c>
    </row>
    <row r="139" ht="12.75" customHeight="1">
      <c r="B139" s="6">
        <v>5.0</v>
      </c>
      <c r="C139" s="6" t="s">
        <v>156</v>
      </c>
      <c r="D139" s="6">
        <v>93.46</v>
      </c>
      <c r="E139" s="6">
        <v>85.64</v>
      </c>
      <c r="F139" s="6">
        <v>58.91</v>
      </c>
      <c r="G139" s="6">
        <v>79.2</v>
      </c>
      <c r="H139" s="6">
        <v>79.83</v>
      </c>
    </row>
    <row r="140" ht="12.75" customHeight="1">
      <c r="B140" s="6">
        <v>5.0</v>
      </c>
      <c r="C140" s="6" t="s">
        <v>157</v>
      </c>
      <c r="D140" s="6">
        <v>65.77</v>
      </c>
      <c r="E140" s="6">
        <v>93.09</v>
      </c>
      <c r="F140" s="6">
        <v>65.71</v>
      </c>
      <c r="G140" s="6">
        <v>85.64</v>
      </c>
      <c r="H140" s="6">
        <v>100.0</v>
      </c>
    </row>
    <row r="141" ht="12.75" customHeight="1">
      <c r="B141" s="6">
        <v>5.0</v>
      </c>
      <c r="C141" s="6" t="s">
        <v>158</v>
      </c>
      <c r="D141" s="6">
        <v>71.96</v>
      </c>
      <c r="E141" s="6">
        <v>86.22</v>
      </c>
      <c r="F141" s="6">
        <v>72.22</v>
      </c>
      <c r="G141" s="6">
        <v>79.08</v>
      </c>
      <c r="H141" s="6">
        <v>100.0</v>
      </c>
    </row>
    <row r="142" ht="12.75" customHeight="1">
      <c r="B142" s="6">
        <v>5.0</v>
      </c>
      <c r="C142" s="6" t="s">
        <v>159</v>
      </c>
      <c r="D142" s="6">
        <v>79.11</v>
      </c>
      <c r="E142" s="6">
        <v>78.73</v>
      </c>
      <c r="F142" s="6">
        <v>79.51</v>
      </c>
      <c r="G142" s="6">
        <v>72.75</v>
      </c>
      <c r="H142" s="6">
        <v>93.43</v>
      </c>
    </row>
    <row r="143" ht="12.75" customHeight="1">
      <c r="B143" s="6">
        <v>5.0</v>
      </c>
      <c r="C143" s="6" t="s">
        <v>160</v>
      </c>
      <c r="D143" s="6">
        <v>86.25</v>
      </c>
      <c r="E143" s="6">
        <v>100.0</v>
      </c>
      <c r="F143" s="6">
        <v>52.27</v>
      </c>
      <c r="G143" s="6">
        <v>66.13</v>
      </c>
      <c r="H143" s="6">
        <v>100.0</v>
      </c>
    </row>
    <row r="144" ht="12.75" customHeight="1">
      <c r="B144" s="6">
        <v>5.0</v>
      </c>
      <c r="C144" s="6" t="s">
        <v>161</v>
      </c>
      <c r="D144" s="6">
        <v>65.16</v>
      </c>
      <c r="E144" s="6">
        <v>93.33</v>
      </c>
      <c r="F144" s="6">
        <v>79.08</v>
      </c>
      <c r="G144" s="6">
        <v>72.72</v>
      </c>
      <c r="H144" s="6">
        <v>80.12</v>
      </c>
    </row>
    <row r="145" ht="12.75" customHeight="1">
      <c r="B145" s="6">
        <v>5.0</v>
      </c>
      <c r="C145" s="6" t="s">
        <v>162</v>
      </c>
      <c r="D145" s="6">
        <v>72.5</v>
      </c>
      <c r="E145" s="6">
        <v>72.07</v>
      </c>
      <c r="F145" s="6">
        <v>85.92</v>
      </c>
      <c r="G145" s="6">
        <v>79.75</v>
      </c>
      <c r="H145" s="6">
        <v>73.0</v>
      </c>
    </row>
    <row r="146" ht="12.75" customHeight="1">
      <c r="B146" s="6">
        <v>5.0</v>
      </c>
      <c r="C146" s="6" t="s">
        <v>163</v>
      </c>
      <c r="D146" s="6">
        <v>72.27</v>
      </c>
      <c r="E146" s="6">
        <v>72.62</v>
      </c>
      <c r="F146" s="6">
        <v>72.56</v>
      </c>
      <c r="G146" s="6">
        <v>79.75</v>
      </c>
      <c r="H146" s="6">
        <v>93.21</v>
      </c>
    </row>
    <row r="147" ht="12.75" customHeight="1">
      <c r="B147" s="6">
        <v>5.0</v>
      </c>
      <c r="C147" s="6" t="s">
        <v>164</v>
      </c>
      <c r="D147" s="6">
        <v>65.22</v>
      </c>
      <c r="E147" s="6">
        <v>72.87</v>
      </c>
      <c r="F147" s="6">
        <v>72.92</v>
      </c>
      <c r="G147" s="6">
        <v>86.17</v>
      </c>
      <c r="H147" s="6">
        <v>86.68</v>
      </c>
    </row>
    <row r="148" ht="12.75" customHeight="1">
      <c r="B148" s="6">
        <v>5.0</v>
      </c>
      <c r="C148" s="6" t="s">
        <v>165</v>
      </c>
      <c r="D148" s="6">
        <v>79.44</v>
      </c>
      <c r="E148" s="6">
        <v>79.64</v>
      </c>
      <c r="F148" s="6">
        <v>78.84</v>
      </c>
      <c r="G148" s="6">
        <v>59.09</v>
      </c>
      <c r="H148" s="6">
        <v>86.36</v>
      </c>
    </row>
    <row r="149" ht="12.75" customHeight="1">
      <c r="B149" s="6">
        <v>5.0</v>
      </c>
      <c r="C149" s="6" t="s">
        <v>166</v>
      </c>
      <c r="D149" s="6">
        <v>59.2</v>
      </c>
      <c r="E149" s="6">
        <v>72.5</v>
      </c>
      <c r="F149" s="6">
        <v>93.15</v>
      </c>
      <c r="G149" s="6">
        <v>72.63</v>
      </c>
      <c r="H149" s="6">
        <v>79.89</v>
      </c>
    </row>
    <row r="150" ht="12.75" customHeight="1">
      <c r="B150" s="6">
        <v>5.0</v>
      </c>
      <c r="C150" s="6" t="s">
        <v>167</v>
      </c>
      <c r="D150" s="6">
        <v>58.87</v>
      </c>
      <c r="E150" s="6">
        <v>93.09</v>
      </c>
      <c r="F150" s="6">
        <v>66.29</v>
      </c>
      <c r="G150" s="6">
        <v>72.63</v>
      </c>
      <c r="H150" s="6">
        <v>93.35</v>
      </c>
    </row>
    <row r="151" ht="12.75" customHeight="1">
      <c r="B151" s="6">
        <v>5.0</v>
      </c>
      <c r="C151" s="6" t="s">
        <v>168</v>
      </c>
      <c r="D151" s="6">
        <v>65.61</v>
      </c>
      <c r="E151" s="6">
        <v>86.08</v>
      </c>
      <c r="F151" s="6">
        <v>85.69</v>
      </c>
      <c r="G151" s="6">
        <v>53.18</v>
      </c>
      <c r="H151" s="6">
        <v>93.32</v>
      </c>
    </row>
    <row r="152" ht="12.75" customHeight="1">
      <c r="B152" s="6">
        <v>5.0</v>
      </c>
      <c r="C152" s="6" t="s">
        <v>169</v>
      </c>
      <c r="D152" s="6">
        <v>39.1</v>
      </c>
      <c r="E152" s="6">
        <v>79.79</v>
      </c>
      <c r="F152" s="6">
        <v>85.92</v>
      </c>
      <c r="G152" s="6">
        <v>79.14</v>
      </c>
      <c r="H152" s="6">
        <v>100.0</v>
      </c>
    </row>
    <row r="153" ht="12.75" customHeight="1">
      <c r="B153" s="6">
        <v>5.0</v>
      </c>
      <c r="C153" s="6" t="s">
        <v>170</v>
      </c>
      <c r="D153" s="6">
        <v>58.62</v>
      </c>
      <c r="E153" s="6">
        <v>85.64</v>
      </c>
      <c r="F153" s="6">
        <v>73.03</v>
      </c>
      <c r="G153" s="6">
        <v>66.42</v>
      </c>
      <c r="H153" s="6">
        <v>100.0</v>
      </c>
    </row>
    <row r="154" ht="12.75" customHeight="1">
      <c r="B154" s="6">
        <v>5.0</v>
      </c>
      <c r="C154" s="6" t="s">
        <v>171</v>
      </c>
      <c r="D154" s="6">
        <v>71.95</v>
      </c>
      <c r="E154" s="6">
        <v>86.1</v>
      </c>
      <c r="F154" s="6">
        <v>66.14</v>
      </c>
      <c r="G154" s="6">
        <v>65.72</v>
      </c>
      <c r="H154" s="6">
        <v>79.84</v>
      </c>
    </row>
    <row r="155" ht="12.75" customHeight="1">
      <c r="B155" s="6">
        <v>5.0</v>
      </c>
      <c r="C155" s="6" t="s">
        <v>172</v>
      </c>
      <c r="D155" s="6">
        <v>45.43</v>
      </c>
      <c r="E155" s="6">
        <v>80.11</v>
      </c>
      <c r="F155" s="6">
        <v>65.58</v>
      </c>
      <c r="G155" s="6">
        <v>93.38</v>
      </c>
      <c r="H155" s="6">
        <v>93.14</v>
      </c>
    </row>
    <row r="156" ht="12.75" customHeight="1">
      <c r="B156" s="6">
        <v>5.0</v>
      </c>
      <c r="C156" s="6" t="s">
        <v>173</v>
      </c>
      <c r="D156" s="6">
        <v>58.9</v>
      </c>
      <c r="E156" s="6">
        <v>93.27</v>
      </c>
      <c r="F156" s="6">
        <v>72.73</v>
      </c>
      <c r="G156" s="6">
        <v>58.87</v>
      </c>
      <c r="H156" s="6">
        <v>93.33</v>
      </c>
    </row>
    <row r="157" ht="12.75" customHeight="1">
      <c r="B157" s="6">
        <v>5.0</v>
      </c>
      <c r="C157" s="6" t="s">
        <v>174</v>
      </c>
      <c r="D157" s="6">
        <v>65.76</v>
      </c>
      <c r="E157" s="6">
        <v>65.59</v>
      </c>
      <c r="F157" s="6">
        <v>79.21</v>
      </c>
      <c r="G157" s="6">
        <v>72.21</v>
      </c>
      <c r="H157" s="6">
        <v>93.4</v>
      </c>
    </row>
    <row r="158" ht="12.75" customHeight="1">
      <c r="B158" s="6">
        <v>5.0</v>
      </c>
      <c r="C158" s="6" t="s">
        <v>175</v>
      </c>
      <c r="D158" s="6">
        <v>53.15</v>
      </c>
      <c r="E158" s="6">
        <v>72.89</v>
      </c>
      <c r="F158" s="6">
        <v>79.53</v>
      </c>
      <c r="G158" s="6">
        <v>72.63</v>
      </c>
      <c r="H158" s="6">
        <v>100.0</v>
      </c>
    </row>
    <row r="159" ht="12.75" customHeight="1">
      <c r="B159" s="6">
        <v>5.0</v>
      </c>
      <c r="C159" s="6" t="s">
        <v>176</v>
      </c>
      <c r="D159" s="6">
        <v>58.62</v>
      </c>
      <c r="E159" s="6">
        <v>85.64</v>
      </c>
      <c r="F159" s="6">
        <v>59.09</v>
      </c>
      <c r="G159" s="6">
        <v>72.37</v>
      </c>
      <c r="H159" s="6">
        <v>100.0</v>
      </c>
    </row>
    <row r="160" ht="12.75" customHeight="1">
      <c r="B160" s="6">
        <v>5.0</v>
      </c>
      <c r="C160" s="6" t="s">
        <v>177</v>
      </c>
      <c r="D160" s="6">
        <v>59.1</v>
      </c>
      <c r="E160" s="6">
        <v>79.71</v>
      </c>
      <c r="F160" s="6">
        <v>59.16</v>
      </c>
      <c r="G160" s="6">
        <v>79.14</v>
      </c>
      <c r="H160" s="6">
        <v>86.68</v>
      </c>
    </row>
    <row r="161" ht="12.75" customHeight="1">
      <c r="B161" s="6">
        <v>5.0</v>
      </c>
      <c r="C161" s="6" t="s">
        <v>178</v>
      </c>
      <c r="D161" s="6">
        <v>71.95</v>
      </c>
      <c r="E161" s="6">
        <v>79.65</v>
      </c>
      <c r="F161" s="6">
        <v>46.36</v>
      </c>
      <c r="G161" s="6">
        <v>79.19</v>
      </c>
      <c r="H161" s="6">
        <v>73.21</v>
      </c>
    </row>
    <row r="162" ht="12.75" customHeight="1">
      <c r="B162" s="6">
        <v>5.0</v>
      </c>
      <c r="C162" s="6" t="s">
        <v>179</v>
      </c>
      <c r="D162" s="6">
        <v>46.43</v>
      </c>
      <c r="E162" s="6">
        <v>72.5</v>
      </c>
      <c r="F162" s="6">
        <v>72.47</v>
      </c>
      <c r="G162" s="6">
        <v>79.03</v>
      </c>
      <c r="H162" s="6">
        <v>86.35</v>
      </c>
    </row>
    <row r="163" ht="12.75" customHeight="1">
      <c r="B163" s="6">
        <v>5.0</v>
      </c>
      <c r="C163" s="6" t="s">
        <v>180</v>
      </c>
      <c r="D163" s="6">
        <v>39.03</v>
      </c>
      <c r="E163" s="6">
        <v>79.13</v>
      </c>
      <c r="F163" s="6">
        <v>72.35</v>
      </c>
      <c r="G163" s="6">
        <v>72.78</v>
      </c>
      <c r="H163" s="6">
        <v>100.0</v>
      </c>
    </row>
    <row r="164" ht="12.75" customHeight="1">
      <c r="B164" s="6">
        <v>5.0</v>
      </c>
      <c r="C164" s="6" t="s">
        <v>181</v>
      </c>
      <c r="D164" s="6">
        <v>52.12</v>
      </c>
      <c r="E164" s="6">
        <v>86.36</v>
      </c>
      <c r="F164" s="6">
        <v>59.13</v>
      </c>
      <c r="G164" s="6">
        <v>66.07</v>
      </c>
      <c r="H164" s="6">
        <v>86.68</v>
      </c>
    </row>
    <row r="165" ht="12.75" customHeight="1">
      <c r="B165" s="6">
        <v>5.0</v>
      </c>
      <c r="C165" s="6" t="s">
        <v>182</v>
      </c>
      <c r="D165" s="6">
        <v>46.26</v>
      </c>
      <c r="E165" s="6">
        <v>79.03</v>
      </c>
      <c r="F165" s="6">
        <v>78.99</v>
      </c>
      <c r="G165" s="6">
        <v>58.74</v>
      </c>
      <c r="H165" s="6">
        <v>86.68</v>
      </c>
    </row>
    <row r="166" ht="12.75" customHeight="1">
      <c r="B166" s="6">
        <v>5.0</v>
      </c>
      <c r="C166" s="6" t="s">
        <v>183</v>
      </c>
      <c r="D166" s="6">
        <v>51.92</v>
      </c>
      <c r="E166" s="6">
        <v>79.07</v>
      </c>
      <c r="F166" s="6">
        <v>59.65</v>
      </c>
      <c r="G166" s="6">
        <v>72.33</v>
      </c>
      <c r="H166" s="6">
        <v>66.47</v>
      </c>
    </row>
    <row r="167" ht="12.75" customHeight="1">
      <c r="B167" s="6">
        <v>5.0</v>
      </c>
      <c r="C167" s="6" t="s">
        <v>184</v>
      </c>
      <c r="D167" s="6">
        <v>72.65</v>
      </c>
      <c r="E167" s="6">
        <v>72.07</v>
      </c>
      <c r="F167" s="6">
        <v>45.74</v>
      </c>
      <c r="G167" s="6">
        <v>66.35</v>
      </c>
      <c r="H167" s="6">
        <v>79.69</v>
      </c>
    </row>
    <row r="168" ht="12.75" customHeight="1">
      <c r="B168" s="6">
        <v>5.0</v>
      </c>
      <c r="C168" s="6" t="s">
        <v>185</v>
      </c>
      <c r="D168" s="6">
        <v>72.43</v>
      </c>
      <c r="E168" s="6">
        <v>72.92</v>
      </c>
      <c r="F168" s="6">
        <v>45.99</v>
      </c>
      <c r="G168" s="6">
        <v>66.12</v>
      </c>
      <c r="H168" s="6">
        <v>73.28</v>
      </c>
    </row>
    <row r="169" ht="12.75" customHeight="1">
      <c r="B169" s="6">
        <v>5.0</v>
      </c>
      <c r="C169" s="6" t="s">
        <v>186</v>
      </c>
      <c r="D169" s="6">
        <v>51.91</v>
      </c>
      <c r="E169" s="6">
        <v>72.12</v>
      </c>
      <c r="F169" s="6">
        <v>72.4</v>
      </c>
      <c r="G169" s="6">
        <v>52.12</v>
      </c>
      <c r="H169" s="6">
        <v>93.14</v>
      </c>
    </row>
    <row r="170" ht="12.75" customHeight="1">
      <c r="B170" s="6">
        <v>5.0</v>
      </c>
      <c r="C170" s="6" t="s">
        <v>187</v>
      </c>
      <c r="D170" s="6">
        <v>66.09</v>
      </c>
      <c r="E170" s="6">
        <v>79.49</v>
      </c>
      <c r="F170" s="6">
        <v>52.36</v>
      </c>
      <c r="G170" s="6">
        <v>52.38</v>
      </c>
      <c r="H170" s="6">
        <v>86.56</v>
      </c>
    </row>
    <row r="171" ht="12.75" customHeight="1">
      <c r="B171" s="6">
        <v>5.0</v>
      </c>
      <c r="C171" s="6" t="s">
        <v>188</v>
      </c>
      <c r="D171" s="6">
        <v>59.03</v>
      </c>
      <c r="E171" s="6">
        <v>78.73</v>
      </c>
      <c r="F171" s="6">
        <v>46.01</v>
      </c>
      <c r="G171" s="6">
        <v>79.6</v>
      </c>
      <c r="H171" s="6">
        <v>46.77</v>
      </c>
    </row>
    <row r="172" ht="12.75" customHeight="1">
      <c r="B172" s="6">
        <v>5.0</v>
      </c>
      <c r="C172" s="6" t="s">
        <v>189</v>
      </c>
      <c r="D172" s="6">
        <v>51.91</v>
      </c>
      <c r="E172" s="6">
        <v>66.12</v>
      </c>
      <c r="F172" s="6">
        <v>65.69</v>
      </c>
      <c r="G172" s="6">
        <v>65.87</v>
      </c>
      <c r="H172" s="6">
        <v>80.07</v>
      </c>
    </row>
    <row r="173" ht="12.75" customHeight="1">
      <c r="B173" s="6">
        <v>5.0</v>
      </c>
      <c r="C173" s="6" t="s">
        <v>190</v>
      </c>
      <c r="D173" s="6">
        <v>65.16</v>
      </c>
      <c r="E173" s="6">
        <v>59.12</v>
      </c>
      <c r="F173" s="6">
        <v>72.78</v>
      </c>
      <c r="G173" s="6">
        <v>45.55</v>
      </c>
      <c r="H173" s="6">
        <v>93.35</v>
      </c>
    </row>
    <row r="174" ht="12.75" customHeight="1">
      <c r="B174" s="6">
        <v>5.0</v>
      </c>
      <c r="C174" s="6" t="s">
        <v>191</v>
      </c>
      <c r="D174" s="6">
        <v>52.76</v>
      </c>
      <c r="E174" s="6">
        <v>72.36</v>
      </c>
      <c r="F174" s="6">
        <v>59.08</v>
      </c>
      <c r="G174" s="6">
        <v>58.76</v>
      </c>
      <c r="H174" s="6">
        <v>79.84</v>
      </c>
    </row>
    <row r="175" ht="12.75" customHeight="1">
      <c r="B175" s="6">
        <v>5.0</v>
      </c>
      <c r="C175" s="6" t="s">
        <v>192</v>
      </c>
      <c r="D175" s="6">
        <v>79.81</v>
      </c>
      <c r="E175" s="6">
        <v>52.58</v>
      </c>
      <c r="F175" s="6">
        <v>66.23</v>
      </c>
      <c r="G175" s="6">
        <v>59.08</v>
      </c>
      <c r="H175" s="6">
        <v>26.62</v>
      </c>
    </row>
    <row r="176" ht="12.75" customHeight="1">
      <c r="B176" s="6">
        <v>5.0</v>
      </c>
      <c r="C176" s="6" t="s">
        <v>193</v>
      </c>
      <c r="D176" s="6">
        <v>45.44</v>
      </c>
      <c r="E176" s="6">
        <v>65.46</v>
      </c>
      <c r="F176" s="6">
        <v>59.13</v>
      </c>
      <c r="G176" s="6">
        <v>59.65</v>
      </c>
      <c r="H176" s="6">
        <v>100.0</v>
      </c>
    </row>
    <row r="177" ht="12.75" customHeight="1">
      <c r="B177" s="6">
        <v>5.0</v>
      </c>
      <c r="C177" s="6" t="s">
        <v>194</v>
      </c>
      <c r="D177" s="6">
        <v>45.42</v>
      </c>
      <c r="E177" s="6">
        <v>79.03</v>
      </c>
      <c r="F177" s="6">
        <v>72.5</v>
      </c>
      <c r="G177" s="6">
        <v>45.46</v>
      </c>
      <c r="H177" s="6">
        <v>60.27</v>
      </c>
    </row>
    <row r="178" ht="12.75" customHeight="1">
      <c r="B178" s="6">
        <v>5.0</v>
      </c>
      <c r="C178" s="6" t="s">
        <v>195</v>
      </c>
      <c r="D178" s="6">
        <v>66.59</v>
      </c>
      <c r="E178" s="6">
        <v>65.73</v>
      </c>
      <c r="F178" s="6">
        <v>66.19</v>
      </c>
      <c r="G178" s="6">
        <v>39.44</v>
      </c>
      <c r="H178" s="6">
        <v>66.43</v>
      </c>
    </row>
    <row r="179" ht="12.75" customHeight="1">
      <c r="B179" s="6">
        <v>5.0</v>
      </c>
      <c r="C179" s="6" t="s">
        <v>196</v>
      </c>
      <c r="D179" s="6">
        <v>59.17</v>
      </c>
      <c r="E179" s="6">
        <v>85.64</v>
      </c>
      <c r="F179" s="6">
        <v>53.22</v>
      </c>
      <c r="G179" s="6">
        <v>39.22</v>
      </c>
      <c r="H179" s="6">
        <v>59.61</v>
      </c>
    </row>
    <row r="180" ht="12.75" customHeight="1">
      <c r="B180" s="6">
        <v>5.0</v>
      </c>
      <c r="C180" s="6" t="s">
        <v>197</v>
      </c>
      <c r="D180" s="6">
        <v>51.75</v>
      </c>
      <c r="E180" s="6">
        <v>72.58</v>
      </c>
      <c r="F180" s="6">
        <v>39.78</v>
      </c>
      <c r="G180" s="6">
        <v>66.05</v>
      </c>
      <c r="H180" s="6">
        <v>73.59</v>
      </c>
    </row>
    <row r="181" ht="12.75" customHeight="1">
      <c r="B181" s="6">
        <v>5.0</v>
      </c>
      <c r="C181" s="6" t="s">
        <v>198</v>
      </c>
      <c r="D181" s="6">
        <v>26.15</v>
      </c>
      <c r="E181" s="6">
        <v>72.29</v>
      </c>
      <c r="F181" s="6">
        <v>52.33</v>
      </c>
      <c r="G181" s="6">
        <v>65.87</v>
      </c>
      <c r="H181" s="6">
        <v>100.0</v>
      </c>
    </row>
    <row r="182" ht="12.75" customHeight="1">
      <c r="B182" s="6">
        <v>5.0</v>
      </c>
      <c r="C182" s="6" t="s">
        <v>199</v>
      </c>
      <c r="D182" s="6">
        <v>58.92</v>
      </c>
      <c r="E182" s="6">
        <v>59.32</v>
      </c>
      <c r="F182" s="6">
        <v>52.52</v>
      </c>
      <c r="G182" s="6">
        <v>52.4</v>
      </c>
      <c r="H182" s="6">
        <v>73.29</v>
      </c>
    </row>
    <row r="183" ht="12.75" customHeight="1">
      <c r="B183" s="6">
        <v>5.0</v>
      </c>
      <c r="C183" s="6" t="s">
        <v>200</v>
      </c>
      <c r="D183" s="6">
        <v>59.13</v>
      </c>
      <c r="E183" s="6">
        <v>72.47</v>
      </c>
      <c r="F183" s="6">
        <v>26.62</v>
      </c>
      <c r="G183" s="6">
        <v>58.67</v>
      </c>
      <c r="H183" s="6">
        <v>53.54</v>
      </c>
    </row>
    <row r="184" ht="12.75" customHeight="1">
      <c r="B184" s="6">
        <v>5.0</v>
      </c>
      <c r="C184" s="6" t="s">
        <v>201</v>
      </c>
      <c r="D184" s="6">
        <v>51.49</v>
      </c>
      <c r="E184" s="6">
        <v>85.92</v>
      </c>
      <c r="F184" s="6">
        <v>32.62</v>
      </c>
      <c r="G184" s="6">
        <v>39.33</v>
      </c>
      <c r="H184" s="6">
        <v>66.45</v>
      </c>
    </row>
    <row r="185" ht="12.75" customHeight="1">
      <c r="B185" s="6">
        <v>5.0</v>
      </c>
      <c r="C185" s="6" t="s">
        <v>202</v>
      </c>
      <c r="D185" s="6">
        <v>52.39</v>
      </c>
      <c r="E185" s="6">
        <v>45.72</v>
      </c>
      <c r="F185" s="6">
        <v>52.67</v>
      </c>
      <c r="G185" s="6">
        <v>52.6</v>
      </c>
      <c r="H185" s="6">
        <v>73.03</v>
      </c>
    </row>
    <row r="186" ht="12.75" customHeight="1">
      <c r="B186" s="6">
        <v>5.0</v>
      </c>
      <c r="C186" s="6" t="s">
        <v>203</v>
      </c>
      <c r="D186" s="6">
        <v>52.31</v>
      </c>
      <c r="E186" s="6">
        <v>46.23</v>
      </c>
      <c r="F186" s="6">
        <v>59.64</v>
      </c>
      <c r="G186" s="6">
        <v>46.12</v>
      </c>
      <c r="H186" s="6">
        <v>67.21</v>
      </c>
    </row>
    <row r="187" ht="12.75" customHeight="1">
      <c r="B187" s="6">
        <v>5.0</v>
      </c>
      <c r="C187" s="6" t="s">
        <v>204</v>
      </c>
      <c r="D187" s="6">
        <v>72.52</v>
      </c>
      <c r="E187" s="6">
        <v>46.53</v>
      </c>
      <c r="F187" s="6">
        <v>59.17</v>
      </c>
      <c r="G187" s="6">
        <v>20.16</v>
      </c>
      <c r="H187" s="6">
        <v>73.05</v>
      </c>
    </row>
    <row r="188" ht="12.75" customHeight="1">
      <c r="B188" s="6">
        <v>5.0</v>
      </c>
      <c r="C188" s="6" t="s">
        <v>205</v>
      </c>
      <c r="D188" s="6">
        <v>31.88</v>
      </c>
      <c r="E188" s="6">
        <v>65.95</v>
      </c>
      <c r="F188" s="6">
        <v>59.57</v>
      </c>
      <c r="G188" s="6">
        <v>45.95</v>
      </c>
      <c r="H188" s="6">
        <v>53.17</v>
      </c>
    </row>
    <row r="189" ht="12.75" customHeight="1">
      <c r="B189" s="6">
        <v>5.0</v>
      </c>
      <c r="C189" s="6" t="s">
        <v>206</v>
      </c>
      <c r="D189" s="6">
        <v>52.11</v>
      </c>
      <c r="E189" s="6">
        <v>66.44</v>
      </c>
      <c r="F189" s="6">
        <v>39.04</v>
      </c>
      <c r="G189" s="6">
        <v>32.29</v>
      </c>
      <c r="H189" s="6">
        <v>93.21</v>
      </c>
    </row>
    <row r="190" ht="12.75" customHeight="1">
      <c r="B190" s="6">
        <v>5.0</v>
      </c>
      <c r="C190" s="6" t="s">
        <v>207</v>
      </c>
      <c r="D190" s="6">
        <v>32.91</v>
      </c>
      <c r="E190" s="6">
        <v>52.21</v>
      </c>
      <c r="F190" s="6">
        <v>52.28</v>
      </c>
      <c r="G190" s="6">
        <v>52.37</v>
      </c>
      <c r="H190" s="6">
        <v>93.14</v>
      </c>
    </row>
    <row r="191" ht="12.75" customHeight="1">
      <c r="B191" s="6">
        <v>5.0</v>
      </c>
      <c r="C191" s="6" t="s">
        <v>208</v>
      </c>
      <c r="D191" s="6">
        <v>38.68</v>
      </c>
      <c r="E191" s="6">
        <v>32.91</v>
      </c>
      <c r="F191" s="6">
        <v>19.34</v>
      </c>
      <c r="G191" s="6">
        <v>45.68</v>
      </c>
      <c r="H191" s="6">
        <v>47.01</v>
      </c>
    </row>
    <row r="192" ht="12.75" customHeight="1">
      <c r="B192" s="6">
        <v>5.0</v>
      </c>
      <c r="C192" s="6" t="s">
        <v>209</v>
      </c>
      <c r="D192" s="6">
        <v>40.14</v>
      </c>
      <c r="E192" s="6">
        <v>40.33</v>
      </c>
      <c r="F192" s="6">
        <v>34.04</v>
      </c>
      <c r="G192" s="6">
        <v>19.62</v>
      </c>
      <c r="H192" s="6">
        <v>13.39</v>
      </c>
    </row>
    <row r="193" ht="12.75" customHeight="1">
      <c r="B193" s="6">
        <v>5.0</v>
      </c>
      <c r="C193" s="6" t="s">
        <v>210</v>
      </c>
      <c r="D193" s="6">
        <v>39.39</v>
      </c>
      <c r="E193" s="6">
        <v>19.82</v>
      </c>
      <c r="F193" s="6">
        <v>19.59</v>
      </c>
      <c r="G193" s="6">
        <v>25.84</v>
      </c>
      <c r="H193" s="6">
        <v>52.88</v>
      </c>
    </row>
    <row r="194" ht="12.75" customHeight="1">
      <c r="B194" s="6">
        <v>5.0</v>
      </c>
      <c r="C194" s="6" t="s">
        <v>211</v>
      </c>
      <c r="D194" s="6">
        <v>25.66</v>
      </c>
      <c r="E194" s="6">
        <v>33.05</v>
      </c>
      <c r="F194" s="6">
        <v>13.66</v>
      </c>
      <c r="G194" s="6">
        <v>6.55</v>
      </c>
      <c r="H194" s="6">
        <v>33.6</v>
      </c>
    </row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K21:O21"/>
    <mergeCell ref="S21:W21"/>
    <mergeCell ref="K30:O30"/>
    <mergeCell ref="S30:W30"/>
    <mergeCell ref="K39:O39"/>
    <mergeCell ref="S39:W39"/>
    <mergeCell ref="B2:H2"/>
    <mergeCell ref="J2:O2"/>
    <mergeCell ref="R2:W2"/>
    <mergeCell ref="K4:O4"/>
    <mergeCell ref="S4:W4"/>
    <mergeCell ref="K12:O12"/>
    <mergeCell ref="S12:W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4.57"/>
    <col customWidth="1" min="3" max="3" width="39.57"/>
    <col customWidth="1" min="4" max="4" width="12.29"/>
    <col customWidth="1" min="5" max="6" width="10.0"/>
    <col customWidth="1" min="7" max="7" width="11.71"/>
    <col customWidth="1" min="8" max="9" width="10.0"/>
    <col customWidth="1" min="10" max="10" width="5.14"/>
    <col customWidth="1" min="11" max="11" width="13.86"/>
    <col customWidth="1" min="12" max="26" width="10.0"/>
  </cols>
  <sheetData>
    <row r="1" ht="12.75" customHeight="1"/>
    <row r="2" ht="12.75" customHeight="1">
      <c r="B2" s="1" t="s">
        <v>0</v>
      </c>
      <c r="J2" s="1" t="s">
        <v>1</v>
      </c>
      <c r="T2" s="1" t="s">
        <v>2</v>
      </c>
    </row>
    <row r="3" ht="12.75" customHeight="1"/>
    <row r="4" ht="12.75" customHeight="1">
      <c r="K4" s="4" t="s">
        <v>3</v>
      </c>
      <c r="U4" s="4" t="s">
        <v>3</v>
      </c>
    </row>
    <row r="5" ht="25.5" customHeight="1">
      <c r="B5" s="5" t="s">
        <v>4</v>
      </c>
      <c r="C5" s="5" t="s">
        <v>5</v>
      </c>
      <c r="D5" s="5" t="s">
        <v>212</v>
      </c>
      <c r="E5" s="5" t="s">
        <v>213</v>
      </c>
      <c r="F5" s="5" t="s">
        <v>214</v>
      </c>
      <c r="G5" s="5" t="s">
        <v>215</v>
      </c>
      <c r="H5" s="5" t="s">
        <v>216</v>
      </c>
      <c r="K5" s="5" t="s">
        <v>6</v>
      </c>
      <c r="L5" s="5" t="s">
        <v>7</v>
      </c>
      <c r="M5" s="5" t="s">
        <v>8</v>
      </c>
      <c r="N5" s="5" t="s">
        <v>9</v>
      </c>
      <c r="O5" s="5" t="s">
        <v>10</v>
      </c>
      <c r="U5" s="5" t="s">
        <v>6</v>
      </c>
      <c r="V5" s="5" t="s">
        <v>7</v>
      </c>
      <c r="W5" s="5" t="s">
        <v>8</v>
      </c>
      <c r="X5" s="5" t="s">
        <v>9</v>
      </c>
      <c r="Y5" s="5" t="s">
        <v>10</v>
      </c>
    </row>
    <row r="6" ht="12.75" customHeight="1">
      <c r="B6" s="6">
        <v>2.0</v>
      </c>
      <c r="C6" s="6" t="s">
        <v>29</v>
      </c>
      <c r="D6" s="6">
        <v>100.0</v>
      </c>
      <c r="E6" s="6">
        <v>100.0</v>
      </c>
      <c r="F6" s="6">
        <v>100.0</v>
      </c>
      <c r="G6" s="6">
        <v>100.0</v>
      </c>
      <c r="H6" s="6">
        <v>100.0</v>
      </c>
      <c r="J6" s="7" t="s">
        <v>12</v>
      </c>
      <c r="K6" s="6">
        <f t="shared" ref="K6:O6" si="1">COUNTIF(D6:D194,"&lt;=25")</f>
        <v>8</v>
      </c>
      <c r="L6" s="6">
        <f t="shared" si="1"/>
        <v>9</v>
      </c>
      <c r="M6" s="6">
        <f t="shared" si="1"/>
        <v>14</v>
      </c>
      <c r="N6" s="6">
        <f t="shared" si="1"/>
        <v>6</v>
      </c>
      <c r="O6" s="6">
        <f t="shared" si="1"/>
        <v>7</v>
      </c>
      <c r="Q6" s="7" t="s">
        <v>12</v>
      </c>
      <c r="R6" s="13" t="s">
        <v>217</v>
      </c>
      <c r="T6" s="7" t="s">
        <v>12</v>
      </c>
      <c r="U6" s="8">
        <f t="shared" ref="U6:Y6" si="2">K6/188*100</f>
        <v>4.255319149</v>
      </c>
      <c r="V6" s="8">
        <f t="shared" si="2"/>
        <v>4.787234043</v>
      </c>
      <c r="W6" s="8">
        <f t="shared" si="2"/>
        <v>7.446808511</v>
      </c>
      <c r="X6" s="8">
        <f t="shared" si="2"/>
        <v>3.191489362</v>
      </c>
      <c r="Y6" s="8">
        <f t="shared" si="2"/>
        <v>3.723404255</v>
      </c>
    </row>
    <row r="7" ht="12.75" customHeight="1">
      <c r="B7" s="6">
        <v>2.0</v>
      </c>
      <c r="C7" s="6" t="s">
        <v>43</v>
      </c>
      <c r="D7" s="6">
        <v>100.0</v>
      </c>
      <c r="E7" s="6">
        <v>75.63</v>
      </c>
      <c r="F7" s="6">
        <v>100.0</v>
      </c>
      <c r="G7" s="6">
        <v>100.0</v>
      </c>
      <c r="H7" s="6">
        <v>100.0</v>
      </c>
      <c r="J7" s="9" t="s">
        <v>14</v>
      </c>
      <c r="K7" s="6">
        <f t="shared" ref="K7:O7" si="3">COUNTIF(D6:D195,"&lt;=45")-K6</f>
        <v>32</v>
      </c>
      <c r="L7" s="6">
        <f t="shared" si="3"/>
        <v>18</v>
      </c>
      <c r="M7" s="6">
        <f t="shared" si="3"/>
        <v>29</v>
      </c>
      <c r="N7" s="6">
        <f t="shared" si="3"/>
        <v>30</v>
      </c>
      <c r="O7" s="6">
        <f t="shared" si="3"/>
        <v>9</v>
      </c>
      <c r="Q7" s="9" t="s">
        <v>14</v>
      </c>
      <c r="R7" s="13" t="s">
        <v>218</v>
      </c>
      <c r="T7" s="9" t="s">
        <v>14</v>
      </c>
      <c r="U7" s="8">
        <f t="shared" ref="U7:Y7" si="4">K7/188*100</f>
        <v>17.0212766</v>
      </c>
      <c r="V7" s="8">
        <f t="shared" si="4"/>
        <v>9.574468085</v>
      </c>
      <c r="W7" s="8">
        <f t="shared" si="4"/>
        <v>15.42553191</v>
      </c>
      <c r="X7" s="8">
        <f t="shared" si="4"/>
        <v>15.95744681</v>
      </c>
      <c r="Y7" s="8">
        <f t="shared" si="4"/>
        <v>4.787234043</v>
      </c>
    </row>
    <row r="8" ht="12.75" customHeight="1">
      <c r="B8" s="6">
        <v>2.0</v>
      </c>
      <c r="C8" s="6" t="s">
        <v>17</v>
      </c>
      <c r="D8" s="6">
        <v>75.11</v>
      </c>
      <c r="E8" s="6">
        <v>100.0</v>
      </c>
      <c r="F8" s="6">
        <v>100.0</v>
      </c>
      <c r="G8" s="6">
        <v>100.0</v>
      </c>
      <c r="H8" s="6">
        <v>100.0</v>
      </c>
      <c r="J8" s="10" t="s">
        <v>16</v>
      </c>
      <c r="K8" s="6">
        <f t="shared" ref="K8:O8" si="5">COUNTIF(D6:D196,"&lt;=65")-K7-K6</f>
        <v>76</v>
      </c>
      <c r="L8" s="6">
        <f t="shared" si="5"/>
        <v>38</v>
      </c>
      <c r="M8" s="6">
        <f t="shared" si="5"/>
        <v>32</v>
      </c>
      <c r="N8" s="6">
        <f t="shared" si="5"/>
        <v>63</v>
      </c>
      <c r="O8" s="6">
        <f t="shared" si="5"/>
        <v>21</v>
      </c>
      <c r="Q8" s="10" t="s">
        <v>16</v>
      </c>
      <c r="R8" s="13" t="s">
        <v>219</v>
      </c>
      <c r="T8" s="10" t="s">
        <v>16</v>
      </c>
      <c r="U8" s="8">
        <f t="shared" ref="U8:Y8" si="6">K8/188*100</f>
        <v>40.42553191</v>
      </c>
      <c r="V8" s="8">
        <f t="shared" si="6"/>
        <v>20.21276596</v>
      </c>
      <c r="W8" s="8">
        <f t="shared" si="6"/>
        <v>17.0212766</v>
      </c>
      <c r="X8" s="8">
        <f t="shared" si="6"/>
        <v>33.5106383</v>
      </c>
      <c r="Y8" s="8">
        <f t="shared" si="6"/>
        <v>11.17021277</v>
      </c>
    </row>
    <row r="9" ht="12.75" customHeight="1">
      <c r="B9" s="6">
        <v>2.0</v>
      </c>
      <c r="C9" s="6" t="s">
        <v>13</v>
      </c>
      <c r="D9" s="6">
        <v>73.81</v>
      </c>
      <c r="E9" s="6">
        <v>100.0</v>
      </c>
      <c r="F9" s="6">
        <v>100.0</v>
      </c>
      <c r="G9" s="6">
        <v>100.0</v>
      </c>
      <c r="H9" s="6">
        <v>100.0</v>
      </c>
      <c r="J9" s="11" t="s">
        <v>18</v>
      </c>
      <c r="K9" s="6">
        <f t="shared" ref="K9:O9" si="7">COUNTIF(D6:D197,"&lt;=100")-K8-K7-K6</f>
        <v>72</v>
      </c>
      <c r="L9" s="6">
        <f t="shared" si="7"/>
        <v>123</v>
      </c>
      <c r="M9" s="6">
        <f t="shared" si="7"/>
        <v>113</v>
      </c>
      <c r="N9" s="6">
        <f t="shared" si="7"/>
        <v>89</v>
      </c>
      <c r="O9" s="6">
        <f t="shared" si="7"/>
        <v>151</v>
      </c>
      <c r="Q9" s="11" t="s">
        <v>18</v>
      </c>
      <c r="R9" s="13" t="s">
        <v>220</v>
      </c>
      <c r="T9" s="11" t="s">
        <v>18</v>
      </c>
      <c r="U9" s="8">
        <f t="shared" ref="U9:Y9" si="8">K9/188*100</f>
        <v>38.29787234</v>
      </c>
      <c r="V9" s="8">
        <f t="shared" si="8"/>
        <v>65.42553191</v>
      </c>
      <c r="W9" s="8">
        <f t="shared" si="8"/>
        <v>60.10638298</v>
      </c>
      <c r="X9" s="8">
        <f t="shared" si="8"/>
        <v>47.34042553</v>
      </c>
      <c r="Y9" s="8">
        <f t="shared" si="8"/>
        <v>80.31914894</v>
      </c>
    </row>
    <row r="10" ht="12.75" customHeight="1">
      <c r="B10" s="6">
        <v>2.0</v>
      </c>
      <c r="C10" s="6" t="s">
        <v>19</v>
      </c>
      <c r="D10" s="6">
        <v>73.81</v>
      </c>
      <c r="E10" s="6">
        <v>100.0</v>
      </c>
      <c r="F10" s="6">
        <v>100.0</v>
      </c>
      <c r="G10" s="6">
        <v>100.0</v>
      </c>
      <c r="H10" s="6">
        <v>100.0</v>
      </c>
    </row>
    <row r="11" ht="12.75" customHeight="1">
      <c r="B11" s="6">
        <v>2.0</v>
      </c>
      <c r="C11" s="6" t="s">
        <v>21</v>
      </c>
      <c r="D11" s="6">
        <v>73.81</v>
      </c>
      <c r="E11" s="6">
        <v>100.0</v>
      </c>
      <c r="F11" s="6">
        <v>100.0</v>
      </c>
      <c r="G11" s="6">
        <v>100.0</v>
      </c>
      <c r="H11" s="6">
        <v>75.45</v>
      </c>
    </row>
    <row r="12" ht="12.75" customHeight="1">
      <c r="B12" s="6">
        <v>2.0</v>
      </c>
      <c r="C12" s="6" t="s">
        <v>47</v>
      </c>
      <c r="D12" s="6">
        <v>100.0</v>
      </c>
      <c r="E12" s="6">
        <v>75.63</v>
      </c>
      <c r="F12" s="6">
        <v>100.0</v>
      </c>
      <c r="G12" s="6">
        <v>74.91</v>
      </c>
      <c r="H12" s="6">
        <v>100.0</v>
      </c>
      <c r="K12" s="4" t="s">
        <v>22</v>
      </c>
      <c r="U12" s="4" t="s">
        <v>22</v>
      </c>
    </row>
    <row r="13" ht="25.5" customHeight="1">
      <c r="B13" s="6">
        <v>2.0</v>
      </c>
      <c r="C13" s="6" t="s">
        <v>51</v>
      </c>
      <c r="D13" s="6">
        <v>75.11</v>
      </c>
      <c r="E13" s="6">
        <v>75.01</v>
      </c>
      <c r="F13" s="6">
        <v>100.0</v>
      </c>
      <c r="G13" s="6">
        <v>100.0</v>
      </c>
      <c r="H13" s="6">
        <v>100.0</v>
      </c>
      <c r="K13" s="5" t="s">
        <v>6</v>
      </c>
      <c r="L13" s="5" t="s">
        <v>7</v>
      </c>
      <c r="M13" s="5" t="s">
        <v>8</v>
      </c>
      <c r="N13" s="5" t="s">
        <v>9</v>
      </c>
      <c r="O13" s="5" t="s">
        <v>10</v>
      </c>
      <c r="U13" s="5" t="s">
        <v>6</v>
      </c>
      <c r="V13" s="5" t="s">
        <v>7</v>
      </c>
      <c r="W13" s="5" t="s">
        <v>8</v>
      </c>
      <c r="X13" s="5" t="s">
        <v>9</v>
      </c>
      <c r="Y13" s="5" t="s">
        <v>10</v>
      </c>
    </row>
    <row r="14" ht="12.75" customHeight="1">
      <c r="B14" s="6">
        <v>2.0</v>
      </c>
      <c r="C14" s="6" t="s">
        <v>25</v>
      </c>
      <c r="D14" s="6">
        <v>73.81</v>
      </c>
      <c r="E14" s="6">
        <v>75.63</v>
      </c>
      <c r="F14" s="6">
        <v>100.0</v>
      </c>
      <c r="G14" s="6">
        <v>100.0</v>
      </c>
      <c r="H14" s="6">
        <v>100.0</v>
      </c>
      <c r="J14" s="7" t="s">
        <v>12</v>
      </c>
      <c r="K14" s="6">
        <f t="shared" ref="K14:O14" si="9">COUNTIF(D6:D47,"&lt;=25")</f>
        <v>3</v>
      </c>
      <c r="L14" s="6">
        <f t="shared" si="9"/>
        <v>4</v>
      </c>
      <c r="M14" s="6">
        <f t="shared" si="9"/>
        <v>3</v>
      </c>
      <c r="N14" s="6">
        <f t="shared" si="9"/>
        <v>3</v>
      </c>
      <c r="O14" s="6">
        <f t="shared" si="9"/>
        <v>4</v>
      </c>
      <c r="T14" s="7" t="s">
        <v>12</v>
      </c>
      <c r="U14" s="8">
        <f t="shared" ref="U14:Y14" si="10">K14/42*100</f>
        <v>7.142857143</v>
      </c>
      <c r="V14" s="8">
        <f t="shared" si="10"/>
        <v>9.523809524</v>
      </c>
      <c r="W14" s="8">
        <f t="shared" si="10"/>
        <v>7.142857143</v>
      </c>
      <c r="X14" s="8">
        <f t="shared" si="10"/>
        <v>7.142857143</v>
      </c>
      <c r="Y14" s="8">
        <f t="shared" si="10"/>
        <v>9.523809524</v>
      </c>
    </row>
    <row r="15" ht="12.75" customHeight="1">
      <c r="B15" s="6">
        <v>2.0</v>
      </c>
      <c r="C15" s="6" t="s">
        <v>41</v>
      </c>
      <c r="D15" s="6">
        <v>73.81</v>
      </c>
      <c r="E15" s="6">
        <v>75.01</v>
      </c>
      <c r="F15" s="6">
        <v>100.0</v>
      </c>
      <c r="G15" s="6">
        <v>100.0</v>
      </c>
      <c r="H15" s="6">
        <v>100.0</v>
      </c>
      <c r="J15" s="9" t="s">
        <v>14</v>
      </c>
      <c r="K15" s="6">
        <f t="shared" ref="K15:O15" si="11">COUNTIF(D7:D48,"&lt;=45")-K14</f>
        <v>2</v>
      </c>
      <c r="L15" s="6">
        <f t="shared" si="11"/>
        <v>2</v>
      </c>
      <c r="M15" s="6">
        <f t="shared" si="11"/>
        <v>1</v>
      </c>
      <c r="N15" s="6">
        <f t="shared" si="11"/>
        <v>2</v>
      </c>
      <c r="O15" s="6">
        <f t="shared" si="11"/>
        <v>1</v>
      </c>
      <c r="T15" s="9" t="s">
        <v>14</v>
      </c>
      <c r="U15" s="8">
        <f t="shared" ref="U15:Y15" si="12">K15/42*100</f>
        <v>4.761904762</v>
      </c>
      <c r="V15" s="8">
        <f t="shared" si="12"/>
        <v>4.761904762</v>
      </c>
      <c r="W15" s="8">
        <f t="shared" si="12"/>
        <v>2.380952381</v>
      </c>
      <c r="X15" s="8">
        <f t="shared" si="12"/>
        <v>4.761904762</v>
      </c>
      <c r="Y15" s="8">
        <f t="shared" si="12"/>
        <v>2.380952381</v>
      </c>
    </row>
    <row r="16" ht="12.75" customHeight="1">
      <c r="B16" s="6">
        <v>2.0</v>
      </c>
      <c r="C16" s="6" t="s">
        <v>37</v>
      </c>
      <c r="D16" s="6">
        <v>73.81</v>
      </c>
      <c r="E16" s="6">
        <v>75.01</v>
      </c>
      <c r="F16" s="6">
        <v>100.0</v>
      </c>
      <c r="G16" s="6">
        <v>100.0</v>
      </c>
      <c r="H16" s="6">
        <v>100.0</v>
      </c>
      <c r="J16" s="10" t="s">
        <v>16</v>
      </c>
      <c r="K16" s="6">
        <f t="shared" ref="K16:O16" si="13">COUNTIF(D8:D49,"&lt;=65")-K15-K14</f>
        <v>11</v>
      </c>
      <c r="L16" s="6">
        <f t="shared" si="13"/>
        <v>11</v>
      </c>
      <c r="M16" s="6">
        <f t="shared" si="13"/>
        <v>2</v>
      </c>
      <c r="N16" s="6">
        <f t="shared" si="13"/>
        <v>5</v>
      </c>
      <c r="O16" s="6">
        <f t="shared" si="13"/>
        <v>2</v>
      </c>
      <c r="T16" s="10" t="s">
        <v>16</v>
      </c>
      <c r="U16" s="8">
        <f t="shared" ref="U16:Y16" si="14">K16/42*100</f>
        <v>26.19047619</v>
      </c>
      <c r="V16" s="8">
        <f t="shared" si="14"/>
        <v>26.19047619</v>
      </c>
      <c r="W16" s="8">
        <f t="shared" si="14"/>
        <v>4.761904762</v>
      </c>
      <c r="X16" s="8">
        <f t="shared" si="14"/>
        <v>11.9047619</v>
      </c>
      <c r="Y16" s="8">
        <f t="shared" si="14"/>
        <v>4.761904762</v>
      </c>
    </row>
    <row r="17" ht="12.75" customHeight="1">
      <c r="B17" s="6">
        <v>2.0</v>
      </c>
      <c r="C17" s="6" t="s">
        <v>34</v>
      </c>
      <c r="D17" s="6">
        <v>73.81</v>
      </c>
      <c r="E17" s="6">
        <v>75.01</v>
      </c>
      <c r="F17" s="6">
        <v>100.0</v>
      </c>
      <c r="G17" s="6">
        <v>100.0</v>
      </c>
      <c r="H17" s="6">
        <v>100.0</v>
      </c>
      <c r="J17" s="11" t="s">
        <v>18</v>
      </c>
      <c r="K17" s="6">
        <f t="shared" ref="K17:O17" si="15">COUNTIF(D9:D50,"&lt;=100")-K16-K15-K14</f>
        <v>26</v>
      </c>
      <c r="L17" s="6">
        <f t="shared" si="15"/>
        <v>25</v>
      </c>
      <c r="M17" s="6">
        <f t="shared" si="15"/>
        <v>36</v>
      </c>
      <c r="N17" s="6">
        <f t="shared" si="15"/>
        <v>32</v>
      </c>
      <c r="O17" s="6">
        <f t="shared" si="15"/>
        <v>35</v>
      </c>
      <c r="T17" s="11" t="s">
        <v>18</v>
      </c>
      <c r="U17" s="8">
        <f t="shared" ref="U17:Y17" si="16">K17/42*100</f>
        <v>61.9047619</v>
      </c>
      <c r="V17" s="8">
        <f t="shared" si="16"/>
        <v>59.52380952</v>
      </c>
      <c r="W17" s="8">
        <f t="shared" si="16"/>
        <v>85.71428571</v>
      </c>
      <c r="X17" s="8">
        <f t="shared" si="16"/>
        <v>76.19047619</v>
      </c>
      <c r="Y17" s="8">
        <f t="shared" si="16"/>
        <v>83.33333333</v>
      </c>
    </row>
    <row r="18" ht="12.75" customHeight="1">
      <c r="B18" s="6">
        <v>2.0</v>
      </c>
      <c r="C18" s="6" t="s">
        <v>59</v>
      </c>
      <c r="D18" s="6">
        <v>48.78</v>
      </c>
      <c r="E18" s="6">
        <v>100.0</v>
      </c>
      <c r="F18" s="6">
        <v>100.0</v>
      </c>
      <c r="G18" s="6">
        <v>100.0</v>
      </c>
      <c r="H18" s="6">
        <v>100.0</v>
      </c>
    </row>
    <row r="19" ht="12.75" customHeight="1">
      <c r="B19" s="6">
        <v>2.0</v>
      </c>
      <c r="C19" s="6" t="s">
        <v>36</v>
      </c>
      <c r="D19" s="6">
        <v>48.78</v>
      </c>
      <c r="E19" s="6">
        <v>100.0</v>
      </c>
      <c r="F19" s="6">
        <v>100.0</v>
      </c>
      <c r="G19" s="6">
        <v>100.0</v>
      </c>
      <c r="H19" s="6">
        <v>100.0</v>
      </c>
    </row>
    <row r="20" ht="12.75" customHeight="1">
      <c r="B20" s="6">
        <v>2.0</v>
      </c>
      <c r="C20" s="6" t="s">
        <v>27</v>
      </c>
      <c r="D20" s="6">
        <v>73.81</v>
      </c>
      <c r="E20" s="6">
        <v>100.0</v>
      </c>
      <c r="F20" s="6">
        <v>100.0</v>
      </c>
      <c r="G20" s="6">
        <v>74.43</v>
      </c>
      <c r="H20" s="6">
        <v>100.0</v>
      </c>
    </row>
    <row r="21" ht="12.75" customHeight="1">
      <c r="B21" s="6">
        <v>2.0</v>
      </c>
      <c r="C21" s="6" t="s">
        <v>11</v>
      </c>
      <c r="D21" s="6">
        <v>73.81</v>
      </c>
      <c r="E21" s="6">
        <v>100.0</v>
      </c>
      <c r="F21" s="6">
        <v>100.0</v>
      </c>
      <c r="G21" s="6">
        <v>74.43</v>
      </c>
      <c r="H21" s="6">
        <v>100.0</v>
      </c>
      <c r="K21" s="4" t="s">
        <v>32</v>
      </c>
      <c r="U21" s="4" t="s">
        <v>32</v>
      </c>
    </row>
    <row r="22" ht="25.5" customHeight="1">
      <c r="B22" s="6">
        <v>2.0</v>
      </c>
      <c r="C22" s="6" t="s">
        <v>24</v>
      </c>
      <c r="D22" s="6">
        <v>100.0</v>
      </c>
      <c r="E22" s="6">
        <v>75.01</v>
      </c>
      <c r="F22" s="6">
        <v>100.0</v>
      </c>
      <c r="G22" s="6">
        <v>74.43</v>
      </c>
      <c r="H22" s="6">
        <v>76.01</v>
      </c>
      <c r="K22" s="5" t="s">
        <v>6</v>
      </c>
      <c r="L22" s="5" t="s">
        <v>7</v>
      </c>
      <c r="M22" s="5" t="s">
        <v>8</v>
      </c>
      <c r="N22" s="5" t="s">
        <v>9</v>
      </c>
      <c r="O22" s="5" t="s">
        <v>10</v>
      </c>
      <c r="U22" s="5" t="s">
        <v>6</v>
      </c>
      <c r="V22" s="5" t="s">
        <v>7</v>
      </c>
      <c r="W22" s="5" t="s">
        <v>8</v>
      </c>
      <c r="X22" s="5" t="s">
        <v>9</v>
      </c>
      <c r="Y22" s="5" t="s">
        <v>10</v>
      </c>
    </row>
    <row r="23" ht="12.75" customHeight="1">
      <c r="B23" s="6">
        <v>2.0</v>
      </c>
      <c r="C23" s="6" t="s">
        <v>46</v>
      </c>
      <c r="D23" s="6">
        <v>100.0</v>
      </c>
      <c r="E23" s="6">
        <v>50.63</v>
      </c>
      <c r="F23" s="6">
        <v>100.0</v>
      </c>
      <c r="G23" s="6">
        <v>75.47</v>
      </c>
      <c r="H23" s="6">
        <v>100.0</v>
      </c>
      <c r="J23" s="7" t="s">
        <v>12</v>
      </c>
      <c r="K23" s="6">
        <f t="shared" ref="K23:O23" si="17">COUNTIF(D48:D86,"&lt;=25")</f>
        <v>1</v>
      </c>
      <c r="L23" s="6">
        <f t="shared" si="17"/>
        <v>2</v>
      </c>
      <c r="M23" s="6">
        <f t="shared" si="17"/>
        <v>2</v>
      </c>
      <c r="N23" s="6">
        <f t="shared" si="17"/>
        <v>1</v>
      </c>
      <c r="O23" s="6">
        <f t="shared" si="17"/>
        <v>2</v>
      </c>
      <c r="T23" s="7" t="s">
        <v>12</v>
      </c>
      <c r="U23" s="8">
        <f t="shared" ref="U23:Y23" si="18">K23/39*100</f>
        <v>2.564102564</v>
      </c>
      <c r="V23" s="8">
        <f t="shared" si="18"/>
        <v>5.128205128</v>
      </c>
      <c r="W23" s="8">
        <f t="shared" si="18"/>
        <v>5.128205128</v>
      </c>
      <c r="X23" s="8">
        <f t="shared" si="18"/>
        <v>2.564102564</v>
      </c>
      <c r="Y23" s="8">
        <f t="shared" si="18"/>
        <v>5.128205128</v>
      </c>
    </row>
    <row r="24" ht="12.75" customHeight="1">
      <c r="B24" s="6">
        <v>2.0</v>
      </c>
      <c r="C24" s="6" t="s">
        <v>48</v>
      </c>
      <c r="D24" s="6">
        <v>73.81</v>
      </c>
      <c r="E24" s="6">
        <v>75.01</v>
      </c>
      <c r="F24" s="6">
        <v>100.0</v>
      </c>
      <c r="G24" s="6">
        <v>75.47</v>
      </c>
      <c r="H24" s="6">
        <v>100.0</v>
      </c>
      <c r="J24" s="9" t="s">
        <v>14</v>
      </c>
      <c r="K24" s="6">
        <f t="shared" ref="K24:O24" si="19">COUNTIF(D48:D86,"&lt;=45")-K23</f>
        <v>7</v>
      </c>
      <c r="L24" s="6">
        <f t="shared" si="19"/>
        <v>5</v>
      </c>
      <c r="M24" s="6">
        <f t="shared" si="19"/>
        <v>8</v>
      </c>
      <c r="N24" s="6">
        <f t="shared" si="19"/>
        <v>1</v>
      </c>
      <c r="O24" s="6">
        <f t="shared" si="19"/>
        <v>3</v>
      </c>
      <c r="T24" s="9" t="s">
        <v>14</v>
      </c>
      <c r="U24" s="8">
        <f t="shared" ref="U24:Y24" si="20">K24/39*100</f>
        <v>17.94871795</v>
      </c>
      <c r="V24" s="8">
        <f t="shared" si="20"/>
        <v>12.82051282</v>
      </c>
      <c r="W24" s="8">
        <f t="shared" si="20"/>
        <v>20.51282051</v>
      </c>
      <c r="X24" s="8">
        <f t="shared" si="20"/>
        <v>2.564102564</v>
      </c>
      <c r="Y24" s="8">
        <f t="shared" si="20"/>
        <v>7.692307692</v>
      </c>
    </row>
    <row r="25" ht="12.75" customHeight="1">
      <c r="B25" s="6">
        <v>2.0</v>
      </c>
      <c r="C25" s="6" t="s">
        <v>20</v>
      </c>
      <c r="D25" s="6">
        <v>48.78</v>
      </c>
      <c r="E25" s="6">
        <v>75.01</v>
      </c>
      <c r="F25" s="6">
        <v>100.0</v>
      </c>
      <c r="G25" s="6">
        <v>100.0</v>
      </c>
      <c r="H25" s="6">
        <v>100.0</v>
      </c>
      <c r="J25" s="10" t="s">
        <v>16</v>
      </c>
      <c r="K25" s="6">
        <f t="shared" ref="K25:O25" si="21">COUNTIF(D48:D86,"&lt;=65")-K24-K23</f>
        <v>17</v>
      </c>
      <c r="L25" s="6">
        <f t="shared" si="21"/>
        <v>12</v>
      </c>
      <c r="M25" s="6">
        <f t="shared" si="21"/>
        <v>8</v>
      </c>
      <c r="N25" s="6">
        <f t="shared" si="21"/>
        <v>13</v>
      </c>
      <c r="O25" s="6">
        <f t="shared" si="21"/>
        <v>7</v>
      </c>
      <c r="T25" s="10" t="s">
        <v>16</v>
      </c>
      <c r="U25" s="8">
        <f t="shared" ref="U25:Y25" si="22">K25/39*100</f>
        <v>43.58974359</v>
      </c>
      <c r="V25" s="8">
        <f t="shared" si="22"/>
        <v>30.76923077</v>
      </c>
      <c r="W25" s="8">
        <f t="shared" si="22"/>
        <v>20.51282051</v>
      </c>
      <c r="X25" s="8">
        <f t="shared" si="22"/>
        <v>33.33333333</v>
      </c>
      <c r="Y25" s="8">
        <f t="shared" si="22"/>
        <v>17.94871795</v>
      </c>
    </row>
    <row r="26" ht="12.75" customHeight="1">
      <c r="B26" s="6">
        <v>2.0</v>
      </c>
      <c r="C26" s="6" t="s">
        <v>49</v>
      </c>
      <c r="D26" s="6">
        <v>48.78</v>
      </c>
      <c r="E26" s="6">
        <v>100.0</v>
      </c>
      <c r="F26" s="6">
        <v>100.0</v>
      </c>
      <c r="G26" s="6">
        <v>74.43</v>
      </c>
      <c r="H26" s="6">
        <v>100.0</v>
      </c>
      <c r="J26" s="11" t="s">
        <v>18</v>
      </c>
      <c r="K26" s="6">
        <f t="shared" ref="K26:O26" si="23">COUNTIF(D48:D86,"&lt;=100")-K25-K24-K23</f>
        <v>14</v>
      </c>
      <c r="L26" s="6">
        <f t="shared" si="23"/>
        <v>20</v>
      </c>
      <c r="M26" s="6">
        <f t="shared" si="23"/>
        <v>21</v>
      </c>
      <c r="N26" s="6">
        <f t="shared" si="23"/>
        <v>24</v>
      </c>
      <c r="O26" s="6">
        <f t="shared" si="23"/>
        <v>27</v>
      </c>
      <c r="T26" s="11" t="s">
        <v>18</v>
      </c>
      <c r="U26" s="8">
        <f t="shared" ref="U26:Y26" si="24">K26/39*100</f>
        <v>35.8974359</v>
      </c>
      <c r="V26" s="8">
        <f t="shared" si="24"/>
        <v>51.28205128</v>
      </c>
      <c r="W26" s="8">
        <f t="shared" si="24"/>
        <v>53.84615385</v>
      </c>
      <c r="X26" s="8">
        <f t="shared" si="24"/>
        <v>61.53846154</v>
      </c>
      <c r="Y26" s="8">
        <f t="shared" si="24"/>
        <v>69.23076923</v>
      </c>
    </row>
    <row r="27" ht="12.75" customHeight="1">
      <c r="B27" s="6">
        <v>2.0</v>
      </c>
      <c r="C27" s="6" t="s">
        <v>39</v>
      </c>
      <c r="D27" s="6">
        <v>100.0</v>
      </c>
      <c r="E27" s="6">
        <v>75.63</v>
      </c>
      <c r="F27" s="6">
        <v>26.25</v>
      </c>
      <c r="G27" s="6">
        <v>100.0</v>
      </c>
      <c r="H27" s="6">
        <v>100.0</v>
      </c>
    </row>
    <row r="28" ht="12.75" customHeight="1">
      <c r="B28" s="6">
        <v>2.0</v>
      </c>
      <c r="C28" s="6" t="s">
        <v>26</v>
      </c>
      <c r="D28" s="6">
        <v>73.81</v>
      </c>
      <c r="E28" s="6">
        <v>50.01</v>
      </c>
      <c r="F28" s="6">
        <v>100.0</v>
      </c>
      <c r="G28" s="6">
        <v>74.43</v>
      </c>
      <c r="H28" s="6">
        <v>100.0</v>
      </c>
    </row>
    <row r="29" ht="12.75" customHeight="1">
      <c r="B29" s="6">
        <v>2.0</v>
      </c>
      <c r="C29" s="6" t="s">
        <v>45</v>
      </c>
      <c r="D29" s="6">
        <v>100.0</v>
      </c>
      <c r="E29" s="6">
        <v>49.37</v>
      </c>
      <c r="F29" s="6">
        <v>100.0</v>
      </c>
      <c r="G29" s="6">
        <v>50.38</v>
      </c>
      <c r="H29" s="6">
        <v>76.01</v>
      </c>
    </row>
    <row r="30" ht="12.75" customHeight="1">
      <c r="B30" s="6">
        <v>2.0</v>
      </c>
      <c r="C30" s="6" t="s">
        <v>55</v>
      </c>
      <c r="D30" s="6">
        <v>48.78</v>
      </c>
      <c r="E30" s="6">
        <v>50.01</v>
      </c>
      <c r="F30" s="6">
        <v>100.0</v>
      </c>
      <c r="G30" s="6">
        <v>100.0</v>
      </c>
      <c r="H30" s="6">
        <v>74.69</v>
      </c>
      <c r="K30" s="4" t="s">
        <v>42</v>
      </c>
      <c r="U30" s="4" t="s">
        <v>42</v>
      </c>
    </row>
    <row r="31" ht="25.5" customHeight="1">
      <c r="B31" s="6">
        <v>2.0</v>
      </c>
      <c r="C31" s="6" t="s">
        <v>23</v>
      </c>
      <c r="D31" s="6">
        <v>75.11</v>
      </c>
      <c r="E31" s="6">
        <v>50.01</v>
      </c>
      <c r="F31" s="6">
        <v>75.57</v>
      </c>
      <c r="G31" s="6">
        <v>100.0</v>
      </c>
      <c r="H31" s="6">
        <v>50.7</v>
      </c>
      <c r="K31" s="5" t="s">
        <v>6</v>
      </c>
      <c r="L31" s="5" t="s">
        <v>7</v>
      </c>
      <c r="M31" s="5" t="s">
        <v>8</v>
      </c>
      <c r="N31" s="5" t="s">
        <v>9</v>
      </c>
      <c r="O31" s="5" t="s">
        <v>10</v>
      </c>
      <c r="U31" s="5" t="s">
        <v>6</v>
      </c>
      <c r="V31" s="5" t="s">
        <v>7</v>
      </c>
      <c r="W31" s="5" t="s">
        <v>8</v>
      </c>
      <c r="X31" s="5" t="s">
        <v>9</v>
      </c>
      <c r="Y31" s="5" t="s">
        <v>10</v>
      </c>
    </row>
    <row r="32" ht="12.75" customHeight="1">
      <c r="B32" s="6">
        <v>2.0</v>
      </c>
      <c r="C32" s="6" t="s">
        <v>38</v>
      </c>
      <c r="D32" s="6">
        <v>48.92</v>
      </c>
      <c r="E32" s="6">
        <v>50.63</v>
      </c>
      <c r="F32" s="6">
        <v>75.57</v>
      </c>
      <c r="G32" s="6">
        <v>100.0</v>
      </c>
      <c r="H32" s="6">
        <v>100.0</v>
      </c>
      <c r="J32" s="7" t="s">
        <v>12</v>
      </c>
      <c r="K32" s="6">
        <f t="shared" ref="K32:O32" si="25">COUNTIF(D87:D130,"&lt;=25")</f>
        <v>0</v>
      </c>
      <c r="L32" s="6">
        <f t="shared" si="25"/>
        <v>3</v>
      </c>
      <c r="M32" s="6">
        <f t="shared" si="25"/>
        <v>6</v>
      </c>
      <c r="N32" s="6">
        <f t="shared" si="25"/>
        <v>2</v>
      </c>
      <c r="O32" s="6">
        <f t="shared" si="25"/>
        <v>0</v>
      </c>
      <c r="T32" s="7" t="s">
        <v>12</v>
      </c>
      <c r="U32" s="8">
        <f t="shared" ref="U32:Y32" si="26">K32/44*100</f>
        <v>0</v>
      </c>
      <c r="V32" s="8">
        <f t="shared" si="26"/>
        <v>6.818181818</v>
      </c>
      <c r="W32" s="8">
        <f t="shared" si="26"/>
        <v>13.63636364</v>
      </c>
      <c r="X32" s="8">
        <f t="shared" si="26"/>
        <v>4.545454545</v>
      </c>
      <c r="Y32" s="8">
        <f t="shared" si="26"/>
        <v>0</v>
      </c>
    </row>
    <row r="33" ht="12.75" customHeight="1">
      <c r="B33" s="6">
        <v>2.0</v>
      </c>
      <c r="C33" s="6" t="s">
        <v>53</v>
      </c>
      <c r="D33" s="6">
        <v>23.9</v>
      </c>
      <c r="E33" s="6">
        <v>50.01</v>
      </c>
      <c r="F33" s="6">
        <v>100.0</v>
      </c>
      <c r="G33" s="6">
        <v>100.0</v>
      </c>
      <c r="H33" s="6">
        <v>100.0</v>
      </c>
      <c r="J33" s="9" t="s">
        <v>14</v>
      </c>
      <c r="K33" s="6">
        <f t="shared" ref="K33:O33" si="27">COUNTIF(D87:D130,"&lt;=45")-K32</f>
        <v>10</v>
      </c>
      <c r="L33" s="6">
        <f t="shared" si="27"/>
        <v>8</v>
      </c>
      <c r="M33" s="6">
        <f t="shared" si="27"/>
        <v>12</v>
      </c>
      <c r="N33" s="6">
        <f t="shared" si="27"/>
        <v>15</v>
      </c>
      <c r="O33" s="6">
        <f t="shared" si="27"/>
        <v>4</v>
      </c>
      <c r="T33" s="9" t="s">
        <v>14</v>
      </c>
      <c r="U33" s="8">
        <f t="shared" ref="U33:Y33" si="28">K33/44*100</f>
        <v>22.72727273</v>
      </c>
      <c r="V33" s="8">
        <f t="shared" si="28"/>
        <v>18.18181818</v>
      </c>
      <c r="W33" s="8">
        <f t="shared" si="28"/>
        <v>27.27272727</v>
      </c>
      <c r="X33" s="8">
        <f t="shared" si="28"/>
        <v>34.09090909</v>
      </c>
      <c r="Y33" s="8">
        <f t="shared" si="28"/>
        <v>9.090909091</v>
      </c>
    </row>
    <row r="34" ht="12.75" customHeight="1">
      <c r="B34" s="6">
        <v>2.0</v>
      </c>
      <c r="C34" s="6" t="s">
        <v>31</v>
      </c>
      <c r="D34" s="6">
        <v>73.81</v>
      </c>
      <c r="E34" s="6">
        <v>50.01</v>
      </c>
      <c r="F34" s="6">
        <v>75.57</v>
      </c>
      <c r="G34" s="6">
        <v>74.43</v>
      </c>
      <c r="H34" s="6">
        <v>100.0</v>
      </c>
      <c r="J34" s="10" t="s">
        <v>16</v>
      </c>
      <c r="K34" s="6">
        <f t="shared" ref="K34:O34" si="29">COUNTIF(D87:D130,"&lt;=65")-K33-K32</f>
        <v>18</v>
      </c>
      <c r="L34" s="6">
        <f t="shared" si="29"/>
        <v>9</v>
      </c>
      <c r="M34" s="6">
        <f t="shared" si="29"/>
        <v>10</v>
      </c>
      <c r="N34" s="6">
        <f t="shared" si="29"/>
        <v>17</v>
      </c>
      <c r="O34" s="6">
        <f t="shared" si="29"/>
        <v>5</v>
      </c>
      <c r="T34" s="10" t="s">
        <v>16</v>
      </c>
      <c r="U34" s="8">
        <f t="shared" ref="U34:Y34" si="30">K34/44*100</f>
        <v>40.90909091</v>
      </c>
      <c r="V34" s="8">
        <f t="shared" si="30"/>
        <v>20.45454545</v>
      </c>
      <c r="W34" s="8">
        <f t="shared" si="30"/>
        <v>22.72727273</v>
      </c>
      <c r="X34" s="8">
        <f t="shared" si="30"/>
        <v>38.63636364</v>
      </c>
      <c r="Y34" s="8">
        <f t="shared" si="30"/>
        <v>11.36363636</v>
      </c>
    </row>
    <row r="35" ht="12.75" customHeight="1">
      <c r="B35" s="6">
        <v>2.0</v>
      </c>
      <c r="C35" s="6" t="s">
        <v>54</v>
      </c>
      <c r="D35" s="6">
        <v>23.9</v>
      </c>
      <c r="E35" s="6">
        <v>75.01</v>
      </c>
      <c r="F35" s="6">
        <v>100.0</v>
      </c>
      <c r="G35" s="6">
        <v>75.19</v>
      </c>
      <c r="H35" s="6">
        <v>74.69</v>
      </c>
      <c r="J35" s="11" t="s">
        <v>18</v>
      </c>
      <c r="K35" s="6">
        <f t="shared" ref="K35:O35" si="31">COUNTIF(D87:D130,"&lt;=100")-K34-K33-K32</f>
        <v>16</v>
      </c>
      <c r="L35" s="6">
        <f t="shared" si="31"/>
        <v>24</v>
      </c>
      <c r="M35" s="6">
        <f t="shared" si="31"/>
        <v>16</v>
      </c>
      <c r="N35" s="6">
        <f t="shared" si="31"/>
        <v>10</v>
      </c>
      <c r="O35" s="6">
        <f t="shared" si="31"/>
        <v>35</v>
      </c>
      <c r="T35" s="11" t="s">
        <v>18</v>
      </c>
      <c r="U35" s="8">
        <f t="shared" ref="U35:Y35" si="32">K35/44*100</f>
        <v>36.36363636</v>
      </c>
      <c r="V35" s="8">
        <f t="shared" si="32"/>
        <v>54.54545455</v>
      </c>
      <c r="W35" s="8">
        <f t="shared" si="32"/>
        <v>36.36363636</v>
      </c>
      <c r="X35" s="8">
        <f t="shared" si="32"/>
        <v>22.72727273</v>
      </c>
      <c r="Y35" s="8">
        <f t="shared" si="32"/>
        <v>79.54545455</v>
      </c>
    </row>
    <row r="36" ht="12.75" customHeight="1">
      <c r="B36" s="6">
        <v>2.0</v>
      </c>
      <c r="C36" s="6" t="s">
        <v>33</v>
      </c>
      <c r="D36" s="6">
        <v>51.22</v>
      </c>
      <c r="E36" s="6">
        <v>75.63</v>
      </c>
      <c r="F36" s="6">
        <v>100.0</v>
      </c>
      <c r="G36" s="6">
        <v>24.81</v>
      </c>
      <c r="H36" s="6">
        <v>100.0</v>
      </c>
    </row>
    <row r="37" ht="12.75" customHeight="1">
      <c r="B37" s="6">
        <v>2.0</v>
      </c>
      <c r="C37" s="6" t="s">
        <v>56</v>
      </c>
      <c r="D37" s="6">
        <v>50.09</v>
      </c>
      <c r="E37" s="6">
        <v>50.01</v>
      </c>
      <c r="F37" s="6">
        <v>75.57</v>
      </c>
      <c r="G37" s="6">
        <v>75.47</v>
      </c>
      <c r="H37" s="6">
        <v>100.0</v>
      </c>
    </row>
    <row r="38" ht="12.75" customHeight="1">
      <c r="B38" s="6">
        <v>2.0</v>
      </c>
      <c r="C38" s="6" t="s">
        <v>30</v>
      </c>
      <c r="D38" s="6">
        <v>48.78</v>
      </c>
      <c r="E38" s="6">
        <v>75.01</v>
      </c>
      <c r="F38" s="6">
        <v>75.63</v>
      </c>
      <c r="G38" s="6">
        <v>49.62</v>
      </c>
      <c r="H38" s="6">
        <v>100.0</v>
      </c>
    </row>
    <row r="39" ht="12.75" customHeight="1">
      <c r="B39" s="6">
        <v>2.0</v>
      </c>
      <c r="C39" s="6" t="s">
        <v>44</v>
      </c>
      <c r="D39" s="6">
        <v>100.0</v>
      </c>
      <c r="E39" s="6">
        <v>25.64</v>
      </c>
      <c r="F39" s="6">
        <v>75.57</v>
      </c>
      <c r="G39" s="6">
        <v>50.66</v>
      </c>
      <c r="H39" s="6">
        <v>74.69</v>
      </c>
      <c r="K39" s="4" t="s">
        <v>52</v>
      </c>
      <c r="U39" s="4" t="s">
        <v>52</v>
      </c>
    </row>
    <row r="40" ht="25.5" customHeight="1">
      <c r="B40" s="6">
        <v>2.0</v>
      </c>
      <c r="C40" s="6" t="s">
        <v>58</v>
      </c>
      <c r="D40" s="6">
        <v>51.08</v>
      </c>
      <c r="E40" s="6">
        <v>75.63</v>
      </c>
      <c r="F40" s="6">
        <v>75.57</v>
      </c>
      <c r="G40" s="6">
        <v>25.09</v>
      </c>
      <c r="H40" s="6">
        <v>100.0</v>
      </c>
      <c r="K40" s="5" t="s">
        <v>6</v>
      </c>
      <c r="L40" s="5" t="s">
        <v>7</v>
      </c>
      <c r="M40" s="5" t="s">
        <v>8</v>
      </c>
      <c r="N40" s="5" t="s">
        <v>9</v>
      </c>
      <c r="O40" s="5" t="s">
        <v>10</v>
      </c>
      <c r="U40" s="5" t="s">
        <v>6</v>
      </c>
      <c r="V40" s="5" t="s">
        <v>7</v>
      </c>
      <c r="W40" s="5" t="s">
        <v>8</v>
      </c>
      <c r="X40" s="5" t="s">
        <v>9</v>
      </c>
      <c r="Y40" s="5" t="s">
        <v>10</v>
      </c>
    </row>
    <row r="41" ht="12.75" customHeight="1">
      <c r="B41" s="6">
        <v>2.0</v>
      </c>
      <c r="C41" s="6" t="s">
        <v>28</v>
      </c>
      <c r="D41" s="6">
        <v>48.92</v>
      </c>
      <c r="E41" s="6">
        <v>25.64</v>
      </c>
      <c r="F41" s="6">
        <v>49.31</v>
      </c>
      <c r="G41" s="6">
        <v>100.0</v>
      </c>
      <c r="H41" s="6">
        <v>76.01</v>
      </c>
      <c r="J41" s="7" t="s">
        <v>12</v>
      </c>
      <c r="K41" s="6">
        <f t="shared" ref="K41:O41" si="33">COUNTIF(D131:D193,"&lt;=25")</f>
        <v>4</v>
      </c>
      <c r="L41" s="6">
        <f t="shared" si="33"/>
        <v>0</v>
      </c>
      <c r="M41" s="6">
        <f t="shared" si="33"/>
        <v>3</v>
      </c>
      <c r="N41" s="6">
        <f t="shared" si="33"/>
        <v>0</v>
      </c>
      <c r="O41" s="6">
        <f t="shared" si="33"/>
        <v>1</v>
      </c>
      <c r="T41" s="7" t="s">
        <v>12</v>
      </c>
      <c r="U41" s="8">
        <f t="shared" ref="U41:Y41" si="34">K41/63*100</f>
        <v>6.349206349</v>
      </c>
      <c r="V41" s="8">
        <f t="shared" si="34"/>
        <v>0</v>
      </c>
      <c r="W41" s="8">
        <f t="shared" si="34"/>
        <v>4.761904762</v>
      </c>
      <c r="X41" s="8">
        <f t="shared" si="34"/>
        <v>0</v>
      </c>
      <c r="Y41" s="8">
        <f t="shared" si="34"/>
        <v>1.587301587</v>
      </c>
    </row>
    <row r="42" ht="12.75" customHeight="1">
      <c r="B42" s="6">
        <v>2.0</v>
      </c>
      <c r="C42" s="6" t="s">
        <v>15</v>
      </c>
      <c r="D42" s="6">
        <v>26.19</v>
      </c>
      <c r="E42" s="6">
        <v>50.63</v>
      </c>
      <c r="F42" s="6">
        <v>75.57</v>
      </c>
      <c r="G42" s="6">
        <v>75.19</v>
      </c>
      <c r="H42" s="6">
        <v>0.0</v>
      </c>
      <c r="J42" s="9" t="s">
        <v>14</v>
      </c>
      <c r="K42" s="6">
        <f t="shared" ref="K42:O42" si="35">COUNTIF(D131:D193,"&lt;=45")-K41</f>
        <v>13</v>
      </c>
      <c r="L42" s="6">
        <f t="shared" si="35"/>
        <v>3</v>
      </c>
      <c r="M42" s="6">
        <f t="shared" si="35"/>
        <v>8</v>
      </c>
      <c r="N42" s="6">
        <f t="shared" si="35"/>
        <v>12</v>
      </c>
      <c r="O42" s="6">
        <f t="shared" si="35"/>
        <v>1</v>
      </c>
      <c r="T42" s="9" t="s">
        <v>14</v>
      </c>
      <c r="U42" s="8">
        <f t="shared" ref="U42:Y42" si="36">K42/63*100</f>
        <v>20.63492063</v>
      </c>
      <c r="V42" s="8">
        <f t="shared" si="36"/>
        <v>4.761904762</v>
      </c>
      <c r="W42" s="8">
        <f t="shared" si="36"/>
        <v>12.6984127</v>
      </c>
      <c r="X42" s="8">
        <f t="shared" si="36"/>
        <v>19.04761905</v>
      </c>
      <c r="Y42" s="8">
        <f t="shared" si="36"/>
        <v>1.587301587</v>
      </c>
    </row>
    <row r="43" ht="12.75" customHeight="1">
      <c r="B43" s="6">
        <v>2.0</v>
      </c>
      <c r="C43" s="6" t="s">
        <v>60</v>
      </c>
      <c r="D43" s="6">
        <v>74.98</v>
      </c>
      <c r="E43" s="6">
        <v>24.99</v>
      </c>
      <c r="F43" s="6">
        <v>50.69</v>
      </c>
      <c r="G43" s="6">
        <v>24.81</v>
      </c>
      <c r="H43" s="6">
        <v>48.54</v>
      </c>
      <c r="J43" s="10" t="s">
        <v>16</v>
      </c>
      <c r="K43" s="6">
        <f t="shared" ref="K43:O43" si="37">COUNTIF(D131:D193,"&lt;=65")-K42-K41</f>
        <v>30</v>
      </c>
      <c r="L43" s="6">
        <f t="shared" si="37"/>
        <v>6</v>
      </c>
      <c r="M43" s="6">
        <f t="shared" si="37"/>
        <v>12</v>
      </c>
      <c r="N43" s="6">
        <f t="shared" si="37"/>
        <v>28</v>
      </c>
      <c r="O43" s="6">
        <f t="shared" si="37"/>
        <v>7</v>
      </c>
      <c r="T43" s="10" t="s">
        <v>16</v>
      </c>
      <c r="U43" s="8">
        <f t="shared" ref="U43:Y43" si="38">K43/63*100</f>
        <v>47.61904762</v>
      </c>
      <c r="V43" s="8">
        <f t="shared" si="38"/>
        <v>9.523809524</v>
      </c>
      <c r="W43" s="8">
        <f t="shared" si="38"/>
        <v>19.04761905</v>
      </c>
      <c r="X43" s="8">
        <f t="shared" si="38"/>
        <v>44.44444444</v>
      </c>
      <c r="Y43" s="8">
        <f t="shared" si="38"/>
        <v>11.11111111</v>
      </c>
    </row>
    <row r="44" ht="12.75" customHeight="1">
      <c r="B44" s="6">
        <v>2.0</v>
      </c>
      <c r="C44" s="6" t="s">
        <v>50</v>
      </c>
      <c r="D44" s="6">
        <v>23.9</v>
      </c>
      <c r="E44" s="6">
        <v>24.99</v>
      </c>
      <c r="F44" s="6">
        <v>73.75</v>
      </c>
      <c r="G44" s="6">
        <v>49.34</v>
      </c>
      <c r="H44" s="6">
        <v>26.15</v>
      </c>
      <c r="J44" s="11" t="s">
        <v>18</v>
      </c>
      <c r="K44" s="6">
        <f t="shared" ref="K44:O44" si="39">COUNTIF(D131:D193,"&lt;=100")-K43-K42-K41</f>
        <v>16</v>
      </c>
      <c r="L44" s="6">
        <f t="shared" si="39"/>
        <v>54</v>
      </c>
      <c r="M44" s="6">
        <f t="shared" si="39"/>
        <v>40</v>
      </c>
      <c r="N44" s="6">
        <f t="shared" si="39"/>
        <v>23</v>
      </c>
      <c r="O44" s="6">
        <f t="shared" si="39"/>
        <v>54</v>
      </c>
      <c r="T44" s="11" t="s">
        <v>18</v>
      </c>
      <c r="U44" s="8">
        <f t="shared" ref="U44:Y44" si="40">K44/63*100</f>
        <v>25.3968254</v>
      </c>
      <c r="V44" s="8">
        <f t="shared" si="40"/>
        <v>85.71428571</v>
      </c>
      <c r="W44" s="8">
        <f t="shared" si="40"/>
        <v>63.49206349</v>
      </c>
      <c r="X44" s="8">
        <f t="shared" si="40"/>
        <v>36.50793651</v>
      </c>
      <c r="Y44" s="8">
        <f t="shared" si="40"/>
        <v>85.71428571</v>
      </c>
    </row>
    <row r="45" ht="12.75" customHeight="1">
      <c r="B45" s="6">
        <v>2.0</v>
      </c>
      <c r="C45" s="6" t="s">
        <v>35</v>
      </c>
      <c r="D45" s="6">
        <v>25.02</v>
      </c>
      <c r="E45" s="6">
        <v>49.37</v>
      </c>
      <c r="F45" s="6">
        <v>24.37</v>
      </c>
      <c r="G45" s="6">
        <v>50.66</v>
      </c>
      <c r="H45" s="6">
        <v>0.0</v>
      </c>
    </row>
    <row r="46" ht="12.75" customHeight="1">
      <c r="B46" s="6">
        <v>2.0</v>
      </c>
      <c r="C46" s="6" t="s">
        <v>40</v>
      </c>
      <c r="D46" s="6">
        <v>73.81</v>
      </c>
      <c r="E46" s="6">
        <v>24.99</v>
      </c>
      <c r="F46" s="6">
        <v>24.94</v>
      </c>
      <c r="G46" s="6">
        <v>25.57</v>
      </c>
      <c r="H46" s="6">
        <v>0.0</v>
      </c>
    </row>
    <row r="47" ht="12.75" customHeight="1">
      <c r="B47" s="6">
        <v>2.0</v>
      </c>
      <c r="C47" s="6" t="s">
        <v>57</v>
      </c>
      <c r="D47" s="6">
        <v>75.11</v>
      </c>
      <c r="E47" s="6">
        <v>0.0</v>
      </c>
      <c r="F47" s="6">
        <v>0.0</v>
      </c>
      <c r="G47" s="6">
        <v>24.53</v>
      </c>
      <c r="H47" s="6">
        <v>0.0</v>
      </c>
    </row>
    <row r="48" ht="12.75" customHeight="1">
      <c r="B48" s="6">
        <v>3.0</v>
      </c>
      <c r="C48" s="6" t="s">
        <v>62</v>
      </c>
      <c r="D48" s="6">
        <v>93.11</v>
      </c>
      <c r="E48" s="6">
        <v>86.41</v>
      </c>
      <c r="F48" s="6">
        <v>93.42</v>
      </c>
      <c r="G48" s="6">
        <v>93.31</v>
      </c>
      <c r="H48" s="6">
        <v>100.0</v>
      </c>
    </row>
    <row r="49" ht="12.75" customHeight="1">
      <c r="B49" s="6">
        <v>3.0</v>
      </c>
      <c r="C49" s="6" t="s">
        <v>89</v>
      </c>
      <c r="D49" s="6">
        <v>79.6</v>
      </c>
      <c r="E49" s="6">
        <v>93.32</v>
      </c>
      <c r="F49" s="6">
        <v>86.83</v>
      </c>
      <c r="G49" s="6">
        <v>93.37</v>
      </c>
      <c r="H49" s="6">
        <v>100.0</v>
      </c>
    </row>
    <row r="50" ht="12.75" customHeight="1">
      <c r="B50" s="6">
        <v>3.0</v>
      </c>
      <c r="C50" s="6" t="s">
        <v>61</v>
      </c>
      <c r="D50" s="6">
        <v>79.69</v>
      </c>
      <c r="E50" s="6">
        <v>86.39</v>
      </c>
      <c r="F50" s="6">
        <v>100.0</v>
      </c>
      <c r="G50" s="6">
        <v>73.25</v>
      </c>
      <c r="H50" s="6">
        <v>79.69</v>
      </c>
    </row>
    <row r="51" ht="12.75" customHeight="1">
      <c r="B51" s="6">
        <v>3.0</v>
      </c>
      <c r="C51" s="6" t="s">
        <v>65</v>
      </c>
      <c r="D51" s="6">
        <v>79.12</v>
      </c>
      <c r="E51" s="6">
        <v>79.67</v>
      </c>
      <c r="F51" s="6">
        <v>86.53</v>
      </c>
      <c r="G51" s="6">
        <v>86.49</v>
      </c>
      <c r="H51" s="6">
        <v>93.33</v>
      </c>
    </row>
    <row r="52" ht="12.75" customHeight="1">
      <c r="B52" s="6">
        <v>3.0</v>
      </c>
      <c r="C52" s="6" t="s">
        <v>71</v>
      </c>
      <c r="D52" s="6">
        <v>79.16</v>
      </c>
      <c r="E52" s="6">
        <v>93.2</v>
      </c>
      <c r="F52" s="6">
        <v>79.87</v>
      </c>
      <c r="G52" s="6">
        <v>72.88</v>
      </c>
      <c r="H52" s="6">
        <v>100.0</v>
      </c>
    </row>
    <row r="53" ht="12.75" customHeight="1">
      <c r="B53" s="6">
        <v>3.0</v>
      </c>
      <c r="C53" s="6" t="s">
        <v>73</v>
      </c>
      <c r="D53" s="6">
        <v>79.59</v>
      </c>
      <c r="E53" s="6">
        <v>86.5</v>
      </c>
      <c r="F53" s="6">
        <v>79.75</v>
      </c>
      <c r="G53" s="6">
        <v>86.49</v>
      </c>
      <c r="H53" s="6">
        <v>72.6</v>
      </c>
    </row>
    <row r="54" ht="12.75" customHeight="1">
      <c r="B54" s="6">
        <v>3.0</v>
      </c>
      <c r="C54" s="6" t="s">
        <v>99</v>
      </c>
      <c r="D54" s="6">
        <v>66.19</v>
      </c>
      <c r="E54" s="6">
        <v>93.09</v>
      </c>
      <c r="F54" s="6">
        <v>93.15</v>
      </c>
      <c r="G54" s="6">
        <v>73.02</v>
      </c>
      <c r="H54" s="6">
        <v>86.25</v>
      </c>
    </row>
    <row r="55" ht="12.75" customHeight="1">
      <c r="B55" s="6">
        <v>3.0</v>
      </c>
      <c r="C55" s="6" t="s">
        <v>84</v>
      </c>
      <c r="D55" s="6">
        <v>72.55</v>
      </c>
      <c r="E55" s="6">
        <v>86.1</v>
      </c>
      <c r="F55" s="6">
        <v>66.62</v>
      </c>
      <c r="G55" s="6">
        <v>73.27</v>
      </c>
      <c r="H55" s="6">
        <v>100.0</v>
      </c>
    </row>
    <row r="56" ht="12.75" customHeight="1">
      <c r="B56" s="6">
        <v>3.0</v>
      </c>
      <c r="C56" s="6" t="s">
        <v>63</v>
      </c>
      <c r="D56" s="6">
        <v>79.07</v>
      </c>
      <c r="E56" s="6">
        <v>66.16</v>
      </c>
      <c r="F56" s="6">
        <v>79.59</v>
      </c>
      <c r="G56" s="6">
        <v>73.36</v>
      </c>
      <c r="H56" s="6">
        <v>93.42</v>
      </c>
    </row>
    <row r="57" ht="12.75" customHeight="1">
      <c r="B57" s="6">
        <v>3.0</v>
      </c>
      <c r="C57" s="6" t="s">
        <v>69</v>
      </c>
      <c r="D57" s="6">
        <v>79.46</v>
      </c>
      <c r="E57" s="6">
        <v>79.42</v>
      </c>
      <c r="F57" s="6">
        <v>79.59</v>
      </c>
      <c r="G57" s="6">
        <v>66.1</v>
      </c>
      <c r="H57" s="6">
        <v>73.08</v>
      </c>
    </row>
    <row r="58" ht="12.75" customHeight="1">
      <c r="B58" s="6">
        <v>3.0</v>
      </c>
      <c r="C58" s="6" t="s">
        <v>75</v>
      </c>
      <c r="D58" s="6">
        <v>59.06</v>
      </c>
      <c r="E58" s="6">
        <v>79.93</v>
      </c>
      <c r="F58" s="6">
        <v>73.14</v>
      </c>
      <c r="G58" s="6">
        <v>72.97</v>
      </c>
      <c r="H58" s="6">
        <v>93.19</v>
      </c>
    </row>
    <row r="59" ht="12.75" customHeight="1">
      <c r="B59" s="6">
        <v>3.0</v>
      </c>
      <c r="C59" s="6" t="s">
        <v>81</v>
      </c>
      <c r="D59" s="6">
        <v>73.29</v>
      </c>
      <c r="E59" s="6">
        <v>86.6</v>
      </c>
      <c r="F59" s="6">
        <v>66.35</v>
      </c>
      <c r="G59" s="6">
        <v>59.79</v>
      </c>
      <c r="H59" s="6">
        <v>86.25</v>
      </c>
    </row>
    <row r="60" ht="12.75" customHeight="1">
      <c r="B60" s="6">
        <v>3.0</v>
      </c>
      <c r="C60" s="6" t="s">
        <v>83</v>
      </c>
      <c r="D60" s="6">
        <v>52.83</v>
      </c>
      <c r="E60" s="6">
        <v>66.89</v>
      </c>
      <c r="F60" s="6">
        <v>79.94</v>
      </c>
      <c r="G60" s="6">
        <v>86.73</v>
      </c>
      <c r="H60" s="6">
        <v>79.44</v>
      </c>
    </row>
    <row r="61" ht="12.75" customHeight="1">
      <c r="B61" s="6">
        <v>3.0</v>
      </c>
      <c r="C61" s="6" t="s">
        <v>78</v>
      </c>
      <c r="D61" s="6">
        <v>59.4</v>
      </c>
      <c r="E61" s="6">
        <v>66.45</v>
      </c>
      <c r="F61" s="6">
        <v>73.06</v>
      </c>
      <c r="G61" s="6">
        <v>79.97</v>
      </c>
      <c r="H61" s="6">
        <v>93.42</v>
      </c>
    </row>
    <row r="62" ht="12.75" customHeight="1">
      <c r="B62" s="6">
        <v>3.0</v>
      </c>
      <c r="C62" s="6" t="s">
        <v>67</v>
      </c>
      <c r="D62" s="6">
        <v>52.91</v>
      </c>
      <c r="E62" s="6">
        <v>66.09</v>
      </c>
      <c r="F62" s="6">
        <v>86.46</v>
      </c>
      <c r="G62" s="6">
        <v>66.82</v>
      </c>
      <c r="H62" s="6">
        <v>93.42</v>
      </c>
    </row>
    <row r="63" ht="12.75" customHeight="1">
      <c r="B63" s="6">
        <v>3.0</v>
      </c>
      <c r="C63" s="6" t="s">
        <v>64</v>
      </c>
      <c r="D63" s="6">
        <v>52.51</v>
      </c>
      <c r="E63" s="6">
        <v>79.6</v>
      </c>
      <c r="F63" s="6">
        <v>79.89</v>
      </c>
      <c r="G63" s="6">
        <v>59.85</v>
      </c>
      <c r="H63" s="6">
        <v>73.47</v>
      </c>
    </row>
    <row r="64" ht="12.75" customHeight="1">
      <c r="B64" s="6">
        <v>3.0</v>
      </c>
      <c r="C64" s="6" t="s">
        <v>76</v>
      </c>
      <c r="D64" s="6">
        <v>59.38</v>
      </c>
      <c r="E64" s="6">
        <v>86.39</v>
      </c>
      <c r="F64" s="6">
        <v>39.8</v>
      </c>
      <c r="G64" s="6">
        <v>86.89</v>
      </c>
      <c r="H64" s="6">
        <v>46.35</v>
      </c>
    </row>
    <row r="65" ht="12.75" customHeight="1">
      <c r="B65" s="6">
        <v>3.0</v>
      </c>
      <c r="C65" s="6" t="s">
        <v>77</v>
      </c>
      <c r="D65" s="6">
        <v>52.27</v>
      </c>
      <c r="E65" s="6">
        <v>60.0</v>
      </c>
      <c r="F65" s="6">
        <v>79.81</v>
      </c>
      <c r="G65" s="6">
        <v>59.92</v>
      </c>
      <c r="H65" s="6">
        <v>93.19</v>
      </c>
    </row>
    <row r="66" ht="12.75" customHeight="1">
      <c r="B66" s="6">
        <v>3.0</v>
      </c>
      <c r="C66" s="6" t="s">
        <v>103</v>
      </c>
      <c r="D66" s="6">
        <v>45.76</v>
      </c>
      <c r="E66" s="6">
        <v>86.47</v>
      </c>
      <c r="F66" s="6">
        <v>59.94</v>
      </c>
      <c r="G66" s="6">
        <v>66.6</v>
      </c>
      <c r="H66" s="6">
        <v>66.22</v>
      </c>
    </row>
    <row r="67" ht="12.75" customHeight="1">
      <c r="B67" s="6">
        <v>3.0</v>
      </c>
      <c r="C67" s="6" t="s">
        <v>93</v>
      </c>
      <c r="D67" s="6">
        <v>65.68</v>
      </c>
      <c r="E67" s="6">
        <v>53.68</v>
      </c>
      <c r="F67" s="6">
        <v>59.52</v>
      </c>
      <c r="G67" s="6">
        <v>73.36</v>
      </c>
      <c r="H67" s="6">
        <v>79.96</v>
      </c>
    </row>
    <row r="68" ht="12.75" customHeight="1">
      <c r="B68" s="6">
        <v>3.0</v>
      </c>
      <c r="C68" s="6" t="s">
        <v>82</v>
      </c>
      <c r="D68" s="6">
        <v>45.47</v>
      </c>
      <c r="E68" s="6">
        <v>66.64</v>
      </c>
      <c r="F68" s="6">
        <v>80.03</v>
      </c>
      <c r="G68" s="6">
        <v>53.1</v>
      </c>
      <c r="H68" s="6">
        <v>100.0</v>
      </c>
    </row>
    <row r="69" ht="12.75" customHeight="1">
      <c r="B69" s="6">
        <v>3.0</v>
      </c>
      <c r="C69" s="6" t="s">
        <v>66</v>
      </c>
      <c r="D69" s="6">
        <v>52.72</v>
      </c>
      <c r="E69" s="6">
        <v>46.29</v>
      </c>
      <c r="F69" s="6">
        <v>79.81</v>
      </c>
      <c r="G69" s="6">
        <v>53.38</v>
      </c>
      <c r="H69" s="6">
        <v>73.15</v>
      </c>
    </row>
    <row r="70" ht="12.75" customHeight="1">
      <c r="B70" s="6">
        <v>3.0</v>
      </c>
      <c r="C70" s="6" t="s">
        <v>86</v>
      </c>
      <c r="D70" s="6">
        <v>45.96</v>
      </c>
      <c r="E70" s="6">
        <v>59.39</v>
      </c>
      <c r="F70" s="6">
        <v>86.59</v>
      </c>
      <c r="G70" s="6">
        <v>46.49</v>
      </c>
      <c r="H70" s="6">
        <v>52.91</v>
      </c>
    </row>
    <row r="71" ht="12.75" customHeight="1">
      <c r="B71" s="6">
        <v>3.0</v>
      </c>
      <c r="C71" s="6" t="s">
        <v>87</v>
      </c>
      <c r="D71" s="6">
        <v>72.5</v>
      </c>
      <c r="E71" s="6">
        <v>40.23</v>
      </c>
      <c r="F71" s="6">
        <v>53.43</v>
      </c>
      <c r="G71" s="6">
        <v>66.51</v>
      </c>
      <c r="H71" s="6">
        <v>66.26</v>
      </c>
    </row>
    <row r="72" ht="12.75" customHeight="1">
      <c r="B72" s="6">
        <v>3.0</v>
      </c>
      <c r="C72" s="6" t="s">
        <v>102</v>
      </c>
      <c r="D72" s="6">
        <v>38.92</v>
      </c>
      <c r="E72" s="6">
        <v>60.17</v>
      </c>
      <c r="F72" s="6">
        <v>46.51</v>
      </c>
      <c r="G72" s="6">
        <v>79.49</v>
      </c>
      <c r="H72" s="6">
        <v>80.05</v>
      </c>
    </row>
    <row r="73" ht="12.75" customHeight="1">
      <c r="B73" s="6">
        <v>3.0</v>
      </c>
      <c r="C73" s="6" t="s">
        <v>92</v>
      </c>
      <c r="D73" s="6">
        <v>32.13</v>
      </c>
      <c r="E73" s="6">
        <v>73.01</v>
      </c>
      <c r="F73" s="6">
        <v>73.22</v>
      </c>
      <c r="G73" s="6">
        <v>53.51</v>
      </c>
      <c r="H73" s="6">
        <v>59.44</v>
      </c>
    </row>
    <row r="74" ht="12.75" customHeight="1">
      <c r="B74" s="6">
        <v>3.0</v>
      </c>
      <c r="C74" s="6" t="s">
        <v>96</v>
      </c>
      <c r="D74" s="6">
        <v>72.51</v>
      </c>
      <c r="E74" s="6">
        <v>33.46</v>
      </c>
      <c r="F74" s="6">
        <v>33.37</v>
      </c>
      <c r="G74" s="6">
        <v>72.88</v>
      </c>
      <c r="H74" s="6">
        <v>100.0</v>
      </c>
    </row>
    <row r="75" ht="12.75" customHeight="1">
      <c r="B75" s="6">
        <v>3.0</v>
      </c>
      <c r="C75" s="6" t="s">
        <v>80</v>
      </c>
      <c r="D75" s="6">
        <v>39.73</v>
      </c>
      <c r="E75" s="6">
        <v>60.04</v>
      </c>
      <c r="F75" s="6">
        <v>53.03</v>
      </c>
      <c r="G75" s="6">
        <v>73.36</v>
      </c>
      <c r="H75" s="6">
        <v>52.9</v>
      </c>
    </row>
    <row r="76" ht="12.75" customHeight="1">
      <c r="B76" s="6">
        <v>3.0</v>
      </c>
      <c r="C76" s="6" t="s">
        <v>88</v>
      </c>
      <c r="D76" s="6">
        <v>59.36</v>
      </c>
      <c r="E76" s="6">
        <v>52.93</v>
      </c>
      <c r="F76" s="6">
        <v>59.66</v>
      </c>
      <c r="G76" s="6">
        <v>46.54</v>
      </c>
      <c r="H76" s="6">
        <v>53.07</v>
      </c>
    </row>
    <row r="77" ht="12.75" customHeight="1">
      <c r="B77" s="6">
        <v>3.0</v>
      </c>
      <c r="C77" s="6" t="s">
        <v>85</v>
      </c>
      <c r="D77" s="6">
        <v>19.29</v>
      </c>
      <c r="E77" s="6">
        <v>59.85</v>
      </c>
      <c r="F77" s="6">
        <v>59.71</v>
      </c>
      <c r="G77" s="6">
        <v>72.89</v>
      </c>
      <c r="H77" s="6">
        <v>66.25</v>
      </c>
    </row>
    <row r="78" ht="12.75" customHeight="1">
      <c r="B78" s="6">
        <v>3.0</v>
      </c>
      <c r="C78" s="6" t="s">
        <v>79</v>
      </c>
      <c r="D78" s="6">
        <v>45.71</v>
      </c>
      <c r="E78" s="6">
        <v>46.24</v>
      </c>
      <c r="F78" s="6">
        <v>39.81</v>
      </c>
      <c r="G78" s="6">
        <v>73.06</v>
      </c>
      <c r="H78" s="6">
        <v>79.89</v>
      </c>
    </row>
    <row r="79" ht="12.75" customHeight="1">
      <c r="B79" s="6">
        <v>3.0</v>
      </c>
      <c r="C79" s="6" t="s">
        <v>94</v>
      </c>
      <c r="D79" s="6">
        <v>45.72</v>
      </c>
      <c r="E79" s="6">
        <v>46.02</v>
      </c>
      <c r="F79" s="6">
        <v>39.86</v>
      </c>
      <c r="G79" s="6">
        <v>66.16</v>
      </c>
      <c r="H79" s="6">
        <v>53.19</v>
      </c>
    </row>
    <row r="80" ht="12.75" customHeight="1">
      <c r="B80" s="6">
        <v>3.0</v>
      </c>
      <c r="C80" s="6" t="s">
        <v>95</v>
      </c>
      <c r="D80" s="6">
        <v>52.27</v>
      </c>
      <c r="E80" s="6">
        <v>52.83</v>
      </c>
      <c r="F80" s="6">
        <v>33.54</v>
      </c>
      <c r="G80" s="6">
        <v>46.68</v>
      </c>
      <c r="H80" s="6">
        <v>26.57</v>
      </c>
    </row>
    <row r="81" ht="12.75" customHeight="1">
      <c r="B81" s="6">
        <v>3.0</v>
      </c>
      <c r="C81" s="6" t="s">
        <v>100</v>
      </c>
      <c r="D81" s="6">
        <v>38.81</v>
      </c>
      <c r="E81" s="6">
        <v>46.24</v>
      </c>
      <c r="F81" s="6">
        <v>26.73</v>
      </c>
      <c r="G81" s="6">
        <v>59.87</v>
      </c>
      <c r="H81" s="6">
        <v>33.26</v>
      </c>
    </row>
    <row r="82" ht="12.75" customHeight="1">
      <c r="B82" s="6">
        <v>3.0</v>
      </c>
      <c r="C82" s="6" t="s">
        <v>101</v>
      </c>
      <c r="D82" s="6">
        <v>39.05</v>
      </c>
      <c r="E82" s="6">
        <v>39.38</v>
      </c>
      <c r="F82" s="6">
        <v>26.52</v>
      </c>
      <c r="G82" s="6">
        <v>59.71</v>
      </c>
      <c r="H82" s="6">
        <v>33.16</v>
      </c>
    </row>
    <row r="83" ht="12.75" customHeight="1">
      <c r="B83" s="6">
        <v>3.0</v>
      </c>
      <c r="C83" s="6" t="s">
        <v>90</v>
      </c>
      <c r="D83" s="6">
        <v>32.35</v>
      </c>
      <c r="E83" s="6">
        <v>39.95</v>
      </c>
      <c r="F83" s="6">
        <v>46.58</v>
      </c>
      <c r="G83" s="6">
        <v>27.02</v>
      </c>
      <c r="H83" s="6">
        <v>79.67</v>
      </c>
    </row>
    <row r="84" ht="12.75" customHeight="1">
      <c r="B84" s="6">
        <v>3.0</v>
      </c>
      <c r="C84" s="6" t="s">
        <v>98</v>
      </c>
      <c r="D84" s="6">
        <v>39.48</v>
      </c>
      <c r="E84" s="6">
        <v>13.4</v>
      </c>
      <c r="F84" s="6">
        <v>39.95</v>
      </c>
      <c r="G84" s="6">
        <v>46.58</v>
      </c>
      <c r="H84" s="6">
        <v>46.02</v>
      </c>
    </row>
    <row r="85" ht="12.75" customHeight="1">
      <c r="B85" s="6">
        <v>3.0</v>
      </c>
      <c r="C85" s="6" t="s">
        <v>104</v>
      </c>
      <c r="D85" s="6">
        <v>54.44</v>
      </c>
      <c r="E85" s="6">
        <v>13.46</v>
      </c>
      <c r="F85" s="6">
        <v>19.79</v>
      </c>
      <c r="G85" s="6">
        <v>46.4</v>
      </c>
      <c r="H85" s="6">
        <v>19.73</v>
      </c>
    </row>
    <row r="86" ht="12.75" customHeight="1">
      <c r="B86" s="6">
        <v>3.0</v>
      </c>
      <c r="C86" s="6" t="s">
        <v>97</v>
      </c>
      <c r="D86" s="6">
        <v>51.93</v>
      </c>
      <c r="E86" s="6">
        <v>26.71</v>
      </c>
      <c r="F86" s="6">
        <v>20.03</v>
      </c>
      <c r="G86" s="6">
        <v>19.66</v>
      </c>
      <c r="H86" s="6">
        <v>0.0</v>
      </c>
    </row>
    <row r="87" ht="12.75" customHeight="1">
      <c r="B87" s="6">
        <v>4.0</v>
      </c>
      <c r="C87" s="6" t="s">
        <v>107</v>
      </c>
      <c r="D87" s="6">
        <v>72.34</v>
      </c>
      <c r="E87" s="6">
        <v>100.0</v>
      </c>
      <c r="F87" s="6">
        <v>93.65</v>
      </c>
      <c r="G87" s="6">
        <v>66.35</v>
      </c>
      <c r="H87" s="6">
        <v>100.0</v>
      </c>
    </row>
    <row r="88" ht="12.75" customHeight="1">
      <c r="B88" s="6">
        <v>4.0</v>
      </c>
      <c r="C88" s="6" t="s">
        <v>106</v>
      </c>
      <c r="D88" s="6">
        <v>86.34</v>
      </c>
      <c r="E88" s="6">
        <v>80.11</v>
      </c>
      <c r="F88" s="6">
        <v>79.86</v>
      </c>
      <c r="G88" s="6">
        <v>79.83</v>
      </c>
      <c r="H88" s="6">
        <v>100.0</v>
      </c>
    </row>
    <row r="89" ht="12.75" customHeight="1">
      <c r="B89" s="6">
        <v>4.0</v>
      </c>
      <c r="C89" s="6" t="s">
        <v>110</v>
      </c>
      <c r="D89" s="6">
        <v>65.96</v>
      </c>
      <c r="E89" s="6">
        <v>100.0</v>
      </c>
      <c r="F89" s="6">
        <v>100.0</v>
      </c>
      <c r="G89" s="6">
        <v>59.23</v>
      </c>
      <c r="H89" s="6">
        <v>100.0</v>
      </c>
    </row>
    <row r="90" ht="12.75" customHeight="1">
      <c r="B90" s="6">
        <v>4.0</v>
      </c>
      <c r="C90" s="6" t="s">
        <v>105</v>
      </c>
      <c r="D90" s="6">
        <v>59.09</v>
      </c>
      <c r="E90" s="6">
        <v>100.0</v>
      </c>
      <c r="F90" s="6">
        <v>86.99</v>
      </c>
      <c r="G90" s="6">
        <v>79.34</v>
      </c>
      <c r="H90" s="6">
        <v>86.69</v>
      </c>
    </row>
    <row r="91" ht="12.75" customHeight="1">
      <c r="B91" s="6">
        <v>4.0</v>
      </c>
      <c r="C91" s="6" t="s">
        <v>112</v>
      </c>
      <c r="D91" s="6">
        <v>79.39</v>
      </c>
      <c r="E91" s="6">
        <v>93.42</v>
      </c>
      <c r="F91" s="6">
        <v>73.14</v>
      </c>
      <c r="G91" s="6">
        <v>59.76</v>
      </c>
      <c r="H91" s="6">
        <v>93.5</v>
      </c>
    </row>
    <row r="92" ht="12.75" customHeight="1">
      <c r="B92" s="6">
        <v>4.0</v>
      </c>
      <c r="C92" s="6" t="s">
        <v>108</v>
      </c>
      <c r="D92" s="6">
        <v>52.73</v>
      </c>
      <c r="E92" s="6">
        <v>93.42</v>
      </c>
      <c r="F92" s="6">
        <v>93.24</v>
      </c>
      <c r="G92" s="6">
        <v>66.17</v>
      </c>
      <c r="H92" s="6">
        <v>93.36</v>
      </c>
    </row>
    <row r="93" ht="12.75" customHeight="1">
      <c r="B93" s="6">
        <v>4.0</v>
      </c>
      <c r="C93" s="6" t="s">
        <v>146</v>
      </c>
      <c r="D93" s="6">
        <v>79.14</v>
      </c>
      <c r="E93" s="6">
        <v>86.45</v>
      </c>
      <c r="F93" s="6">
        <v>86.62</v>
      </c>
      <c r="G93" s="6">
        <v>46.45</v>
      </c>
      <c r="H93" s="6">
        <v>86.59</v>
      </c>
    </row>
    <row r="94" ht="12.75" customHeight="1">
      <c r="B94" s="6">
        <v>4.0</v>
      </c>
      <c r="C94" s="6" t="s">
        <v>123</v>
      </c>
      <c r="D94" s="6">
        <v>52.05</v>
      </c>
      <c r="E94" s="6">
        <v>86.59</v>
      </c>
      <c r="F94" s="6">
        <v>86.89</v>
      </c>
      <c r="G94" s="6">
        <v>66.41</v>
      </c>
      <c r="H94" s="6">
        <v>93.36</v>
      </c>
    </row>
    <row r="95" ht="12.75" customHeight="1">
      <c r="B95" s="6">
        <v>4.0</v>
      </c>
      <c r="C95" s="6" t="s">
        <v>109</v>
      </c>
      <c r="D95" s="6">
        <v>72.93</v>
      </c>
      <c r="E95" s="6">
        <v>79.56</v>
      </c>
      <c r="F95" s="6">
        <v>66.35</v>
      </c>
      <c r="G95" s="6">
        <v>65.43</v>
      </c>
      <c r="H95" s="6">
        <v>93.32</v>
      </c>
    </row>
    <row r="96" ht="12.75" customHeight="1">
      <c r="B96" s="6">
        <v>4.0</v>
      </c>
      <c r="C96" s="6" t="s">
        <v>113</v>
      </c>
      <c r="D96" s="6">
        <v>93.11</v>
      </c>
      <c r="E96" s="6">
        <v>86.82</v>
      </c>
      <c r="F96" s="6">
        <v>66.36</v>
      </c>
      <c r="G96" s="6">
        <v>38.95</v>
      </c>
      <c r="H96" s="6">
        <v>86.59</v>
      </c>
    </row>
    <row r="97" ht="12.75" customHeight="1">
      <c r="B97" s="6">
        <v>4.0</v>
      </c>
      <c r="C97" s="6" t="s">
        <v>130</v>
      </c>
      <c r="D97" s="6">
        <v>72.25</v>
      </c>
      <c r="E97" s="6">
        <v>67.2</v>
      </c>
      <c r="F97" s="6">
        <v>73.03</v>
      </c>
      <c r="G97" s="6">
        <v>65.92</v>
      </c>
      <c r="H97" s="6">
        <v>100.0</v>
      </c>
    </row>
    <row r="98" ht="12.75" customHeight="1">
      <c r="B98" s="6">
        <v>4.0</v>
      </c>
      <c r="C98" s="6" t="s">
        <v>131</v>
      </c>
      <c r="D98" s="6">
        <v>72.34</v>
      </c>
      <c r="E98" s="6">
        <v>72.97</v>
      </c>
      <c r="F98" s="6">
        <v>59.79</v>
      </c>
      <c r="G98" s="6">
        <v>59.93</v>
      </c>
      <c r="H98" s="6">
        <v>93.21</v>
      </c>
    </row>
    <row r="99" ht="12.75" customHeight="1">
      <c r="B99" s="6">
        <v>4.0</v>
      </c>
      <c r="C99" s="6" t="s">
        <v>120</v>
      </c>
      <c r="D99" s="6">
        <v>52.69</v>
      </c>
      <c r="E99" s="6">
        <v>86.4</v>
      </c>
      <c r="F99" s="6">
        <v>73.0</v>
      </c>
      <c r="G99" s="6">
        <v>52.76</v>
      </c>
      <c r="H99" s="6">
        <v>93.36</v>
      </c>
    </row>
    <row r="100" ht="12.75" customHeight="1">
      <c r="B100" s="6">
        <v>4.0</v>
      </c>
      <c r="C100" s="6" t="s">
        <v>122</v>
      </c>
      <c r="D100" s="6">
        <v>65.67</v>
      </c>
      <c r="E100" s="6">
        <v>73.26</v>
      </c>
      <c r="F100" s="6">
        <v>73.19</v>
      </c>
      <c r="G100" s="6">
        <v>52.43</v>
      </c>
      <c r="H100" s="6">
        <v>73.31</v>
      </c>
    </row>
    <row r="101" ht="12.75" customHeight="1">
      <c r="B101" s="6">
        <v>4.0</v>
      </c>
      <c r="C101" s="6" t="s">
        <v>126</v>
      </c>
      <c r="D101" s="6">
        <v>59.13</v>
      </c>
      <c r="E101" s="6">
        <v>79.73</v>
      </c>
      <c r="F101" s="6">
        <v>73.14</v>
      </c>
      <c r="G101" s="6">
        <v>46.44</v>
      </c>
      <c r="H101" s="6">
        <v>86.54</v>
      </c>
    </row>
    <row r="102" ht="12.75" customHeight="1">
      <c r="B102" s="6">
        <v>4.0</v>
      </c>
      <c r="C102" s="6" t="s">
        <v>116</v>
      </c>
      <c r="D102" s="6">
        <v>65.58</v>
      </c>
      <c r="E102" s="6">
        <v>73.16</v>
      </c>
      <c r="F102" s="6">
        <v>60.05</v>
      </c>
      <c r="G102" s="6">
        <v>52.37</v>
      </c>
      <c r="H102" s="6">
        <v>100.0</v>
      </c>
    </row>
    <row r="103" ht="12.75" customHeight="1">
      <c r="B103" s="6">
        <v>4.0</v>
      </c>
      <c r="C103" s="6" t="s">
        <v>111</v>
      </c>
      <c r="D103" s="6">
        <v>32.33</v>
      </c>
      <c r="E103" s="6">
        <v>67.02</v>
      </c>
      <c r="F103" s="6">
        <v>86.54</v>
      </c>
      <c r="G103" s="6">
        <v>52.42</v>
      </c>
      <c r="H103" s="6">
        <v>93.18</v>
      </c>
    </row>
    <row r="104" ht="12.75" customHeight="1">
      <c r="B104" s="6">
        <v>4.0</v>
      </c>
      <c r="C104" s="6" t="s">
        <v>140</v>
      </c>
      <c r="D104" s="6">
        <v>46.2</v>
      </c>
      <c r="E104" s="6">
        <v>79.74</v>
      </c>
      <c r="F104" s="6">
        <v>46.39</v>
      </c>
      <c r="G104" s="6">
        <v>66.24</v>
      </c>
      <c r="H104" s="6">
        <v>86.6</v>
      </c>
    </row>
    <row r="105" ht="12.75" customHeight="1">
      <c r="B105" s="6">
        <v>4.0</v>
      </c>
      <c r="C105" s="6" t="s">
        <v>114</v>
      </c>
      <c r="D105" s="6">
        <v>32.56</v>
      </c>
      <c r="E105" s="6">
        <v>72.86</v>
      </c>
      <c r="F105" s="6">
        <v>53.46</v>
      </c>
      <c r="G105" s="6">
        <v>73.04</v>
      </c>
      <c r="H105" s="6">
        <v>86.54</v>
      </c>
    </row>
    <row r="106" ht="12.75" customHeight="1">
      <c r="B106" s="6">
        <v>4.0</v>
      </c>
      <c r="C106" s="6" t="s">
        <v>136</v>
      </c>
      <c r="D106" s="6">
        <v>59.24</v>
      </c>
      <c r="E106" s="6">
        <v>52.72</v>
      </c>
      <c r="F106" s="6">
        <v>59.66</v>
      </c>
      <c r="G106" s="6">
        <v>46.68</v>
      </c>
      <c r="H106" s="6">
        <v>86.45</v>
      </c>
    </row>
    <row r="107" ht="12.75" customHeight="1">
      <c r="B107" s="6">
        <v>4.0</v>
      </c>
      <c r="C107" s="6" t="s">
        <v>121</v>
      </c>
      <c r="D107" s="6">
        <v>39.32</v>
      </c>
      <c r="E107" s="6">
        <v>79.78</v>
      </c>
      <c r="F107" s="6">
        <v>39.75</v>
      </c>
      <c r="G107" s="6">
        <v>52.67</v>
      </c>
      <c r="H107" s="6">
        <v>86.68</v>
      </c>
    </row>
    <row r="108" ht="12.75" customHeight="1">
      <c r="B108" s="6">
        <v>4.0</v>
      </c>
      <c r="C108" s="6" t="s">
        <v>135</v>
      </c>
      <c r="D108" s="6">
        <v>39.5</v>
      </c>
      <c r="E108" s="6">
        <v>66.54</v>
      </c>
      <c r="F108" s="6">
        <v>53.44</v>
      </c>
      <c r="G108" s="6">
        <v>52.55</v>
      </c>
      <c r="H108" s="6">
        <v>66.44</v>
      </c>
    </row>
    <row r="109" ht="12.75" customHeight="1">
      <c r="B109" s="6">
        <v>4.0</v>
      </c>
      <c r="C109" s="6" t="s">
        <v>117</v>
      </c>
      <c r="D109" s="6">
        <v>46.08</v>
      </c>
      <c r="E109" s="6">
        <v>46.34</v>
      </c>
      <c r="F109" s="6">
        <v>53.24</v>
      </c>
      <c r="G109" s="6">
        <v>52.44</v>
      </c>
      <c r="H109" s="6">
        <v>86.72</v>
      </c>
    </row>
    <row r="110" ht="12.75" customHeight="1">
      <c r="B110" s="6">
        <v>4.0</v>
      </c>
      <c r="C110" s="6" t="s">
        <v>119</v>
      </c>
      <c r="D110" s="6">
        <v>45.5</v>
      </c>
      <c r="E110" s="6">
        <v>72.84</v>
      </c>
      <c r="F110" s="6">
        <v>59.64</v>
      </c>
      <c r="G110" s="6">
        <v>33.13</v>
      </c>
      <c r="H110" s="6">
        <v>46.73</v>
      </c>
    </row>
    <row r="111" ht="12.75" customHeight="1">
      <c r="B111" s="6">
        <v>4.0</v>
      </c>
      <c r="C111" s="6" t="s">
        <v>129</v>
      </c>
      <c r="D111" s="6">
        <v>40.33</v>
      </c>
      <c r="E111" s="6">
        <v>66.11</v>
      </c>
      <c r="F111" s="6">
        <v>53.3</v>
      </c>
      <c r="G111" s="6">
        <v>52.43</v>
      </c>
      <c r="H111" s="6">
        <v>40.34</v>
      </c>
    </row>
    <row r="112" ht="12.75" customHeight="1">
      <c r="B112" s="6">
        <v>4.0</v>
      </c>
      <c r="C112" s="6" t="s">
        <v>115</v>
      </c>
      <c r="D112" s="6">
        <v>52.78</v>
      </c>
      <c r="E112" s="6">
        <v>59.86</v>
      </c>
      <c r="F112" s="6">
        <v>39.86</v>
      </c>
      <c r="G112" s="6">
        <v>39.53</v>
      </c>
      <c r="H112" s="6">
        <v>93.36</v>
      </c>
    </row>
    <row r="113" ht="12.75" customHeight="1">
      <c r="B113" s="6">
        <v>4.0</v>
      </c>
      <c r="C113" s="6" t="s">
        <v>138</v>
      </c>
      <c r="D113" s="6">
        <v>32.52</v>
      </c>
      <c r="E113" s="6">
        <v>59.33</v>
      </c>
      <c r="F113" s="6">
        <v>39.63</v>
      </c>
      <c r="G113" s="6">
        <v>66.27</v>
      </c>
      <c r="H113" s="6">
        <v>72.89</v>
      </c>
    </row>
    <row r="114" ht="12.75" customHeight="1">
      <c r="B114" s="6">
        <v>4.0</v>
      </c>
      <c r="C114" s="6" t="s">
        <v>144</v>
      </c>
      <c r="D114" s="6">
        <v>45.59</v>
      </c>
      <c r="E114" s="6">
        <v>52.82</v>
      </c>
      <c r="F114" s="6">
        <v>46.52</v>
      </c>
      <c r="G114" s="6">
        <v>46.49</v>
      </c>
      <c r="H114" s="6">
        <v>59.63</v>
      </c>
    </row>
    <row r="115" ht="12.75" customHeight="1">
      <c r="B115" s="6">
        <v>4.0</v>
      </c>
      <c r="C115" s="6" t="s">
        <v>137</v>
      </c>
      <c r="D115" s="6">
        <v>66.23</v>
      </c>
      <c r="E115" s="6">
        <v>59.68</v>
      </c>
      <c r="F115" s="6">
        <v>32.94</v>
      </c>
      <c r="G115" s="6">
        <v>26.0</v>
      </c>
      <c r="H115" s="6">
        <v>72.84</v>
      </c>
    </row>
    <row r="116" ht="12.75" customHeight="1">
      <c r="B116" s="6">
        <v>4.0</v>
      </c>
      <c r="C116" s="6" t="s">
        <v>124</v>
      </c>
      <c r="D116" s="6">
        <v>65.81</v>
      </c>
      <c r="E116" s="6">
        <v>33.19</v>
      </c>
      <c r="F116" s="6">
        <v>39.66</v>
      </c>
      <c r="G116" s="6">
        <v>46.09</v>
      </c>
      <c r="H116" s="6">
        <v>72.87</v>
      </c>
    </row>
    <row r="117" ht="12.75" customHeight="1">
      <c r="B117" s="6">
        <v>4.0</v>
      </c>
      <c r="C117" s="6" t="s">
        <v>118</v>
      </c>
      <c r="D117" s="6">
        <v>66.28</v>
      </c>
      <c r="E117" s="6">
        <v>46.17</v>
      </c>
      <c r="F117" s="6">
        <v>20.0</v>
      </c>
      <c r="G117" s="6">
        <v>39.83</v>
      </c>
      <c r="H117" s="6">
        <v>86.49</v>
      </c>
    </row>
    <row r="118" ht="12.75" customHeight="1">
      <c r="B118" s="6">
        <v>4.0</v>
      </c>
      <c r="C118" s="6" t="s">
        <v>132</v>
      </c>
      <c r="D118" s="6">
        <v>45.9</v>
      </c>
      <c r="E118" s="6">
        <v>59.59</v>
      </c>
      <c r="F118" s="6">
        <v>39.96</v>
      </c>
      <c r="G118" s="6">
        <v>27.0</v>
      </c>
      <c r="H118" s="6">
        <v>73.22</v>
      </c>
    </row>
    <row r="119" ht="12.75" customHeight="1">
      <c r="B119" s="6">
        <v>4.0</v>
      </c>
      <c r="C119" s="6" t="s">
        <v>128</v>
      </c>
      <c r="D119" s="6">
        <v>25.87</v>
      </c>
      <c r="E119" s="6">
        <v>66.11</v>
      </c>
      <c r="F119" s="6">
        <v>26.8</v>
      </c>
      <c r="G119" s="6">
        <v>46.18</v>
      </c>
      <c r="H119" s="6">
        <v>66.2</v>
      </c>
    </row>
    <row r="120" ht="12.75" customHeight="1">
      <c r="B120" s="6">
        <v>4.0</v>
      </c>
      <c r="C120" s="6" t="s">
        <v>134</v>
      </c>
      <c r="D120" s="6">
        <v>58.89</v>
      </c>
      <c r="E120" s="6">
        <v>26.13</v>
      </c>
      <c r="F120" s="6">
        <v>39.99</v>
      </c>
      <c r="G120" s="6">
        <v>20.08</v>
      </c>
      <c r="H120" s="6">
        <v>100.0</v>
      </c>
    </row>
    <row r="121" ht="12.75" customHeight="1">
      <c r="B121" s="6">
        <v>4.0</v>
      </c>
      <c r="C121" s="6" t="s">
        <v>127</v>
      </c>
      <c r="D121" s="6">
        <v>45.89</v>
      </c>
      <c r="E121" s="6">
        <v>53.51</v>
      </c>
      <c r="F121" s="6">
        <v>19.5</v>
      </c>
      <c r="G121" s="6">
        <v>26.79</v>
      </c>
      <c r="H121" s="6">
        <v>93.36</v>
      </c>
    </row>
    <row r="122" ht="12.75" customHeight="1">
      <c r="B122" s="6">
        <v>4.0</v>
      </c>
      <c r="C122" s="6" t="s">
        <v>142</v>
      </c>
      <c r="D122" s="6">
        <v>53.14</v>
      </c>
      <c r="E122" s="6">
        <v>26.49</v>
      </c>
      <c r="F122" s="6">
        <v>33.25</v>
      </c>
      <c r="G122" s="6">
        <v>32.42</v>
      </c>
      <c r="H122" s="6">
        <v>79.62</v>
      </c>
    </row>
    <row r="123" ht="12.75" customHeight="1">
      <c r="B123" s="6">
        <v>4.0</v>
      </c>
      <c r="C123" s="6" t="s">
        <v>139</v>
      </c>
      <c r="D123" s="6">
        <v>26.88</v>
      </c>
      <c r="E123" s="6">
        <v>39.56</v>
      </c>
      <c r="F123" s="6">
        <v>66.58</v>
      </c>
      <c r="G123" s="6">
        <v>25.88</v>
      </c>
      <c r="H123" s="6">
        <v>26.38</v>
      </c>
    </row>
    <row r="124" ht="12.75" customHeight="1">
      <c r="B124" s="6">
        <v>4.0</v>
      </c>
      <c r="C124" s="6" t="s">
        <v>125</v>
      </c>
      <c r="D124" s="6">
        <v>59.0</v>
      </c>
      <c r="E124" s="6">
        <v>26.42</v>
      </c>
      <c r="F124" s="6">
        <v>13.03</v>
      </c>
      <c r="G124" s="6">
        <v>33.53</v>
      </c>
      <c r="H124" s="6">
        <v>86.59</v>
      </c>
    </row>
    <row r="125" ht="12.75" customHeight="1">
      <c r="B125" s="6">
        <v>4.0</v>
      </c>
      <c r="C125" s="6" t="s">
        <v>145</v>
      </c>
      <c r="D125" s="6">
        <v>45.73</v>
      </c>
      <c r="E125" s="6">
        <v>39.45</v>
      </c>
      <c r="F125" s="6">
        <v>26.66</v>
      </c>
      <c r="G125" s="6">
        <v>13.32</v>
      </c>
      <c r="H125" s="6">
        <v>93.21</v>
      </c>
    </row>
    <row r="126" ht="12.75" customHeight="1">
      <c r="B126" s="6">
        <v>4.0</v>
      </c>
      <c r="C126" s="6" t="s">
        <v>143</v>
      </c>
      <c r="D126" s="6">
        <v>46.24</v>
      </c>
      <c r="E126" s="6">
        <v>20.36</v>
      </c>
      <c r="F126" s="6">
        <v>40.15</v>
      </c>
      <c r="G126" s="6">
        <v>26.35</v>
      </c>
      <c r="H126" s="6">
        <v>40.13</v>
      </c>
    </row>
    <row r="127" ht="12.75" customHeight="1">
      <c r="B127" s="6">
        <v>4.0</v>
      </c>
      <c r="C127" s="6" t="s">
        <v>148</v>
      </c>
      <c r="D127" s="6">
        <v>66.26</v>
      </c>
      <c r="E127" s="6">
        <v>26.34</v>
      </c>
      <c r="F127" s="6">
        <v>13.11</v>
      </c>
      <c r="G127" s="6">
        <v>25.83</v>
      </c>
      <c r="H127" s="6">
        <v>33.15</v>
      </c>
    </row>
    <row r="128" ht="12.75" customHeight="1">
      <c r="B128" s="6">
        <v>4.0</v>
      </c>
      <c r="C128" s="6" t="s">
        <v>141</v>
      </c>
      <c r="D128" s="6">
        <v>65.93</v>
      </c>
      <c r="E128" s="6">
        <v>13.48</v>
      </c>
      <c r="F128" s="6">
        <v>13.49</v>
      </c>
      <c r="G128" s="6">
        <v>26.14</v>
      </c>
      <c r="H128" s="6">
        <v>53.68</v>
      </c>
    </row>
    <row r="129" ht="12.75" customHeight="1">
      <c r="B129" s="6">
        <v>4.0</v>
      </c>
      <c r="C129" s="6" t="s">
        <v>147</v>
      </c>
      <c r="D129" s="6">
        <v>32.43</v>
      </c>
      <c r="E129" s="6">
        <v>26.41</v>
      </c>
      <c r="F129" s="6">
        <v>26.59</v>
      </c>
      <c r="G129" s="6">
        <v>26.91</v>
      </c>
      <c r="H129" s="6">
        <v>53.02</v>
      </c>
    </row>
    <row r="130" ht="12.75" customHeight="1">
      <c r="B130" s="6">
        <v>4.0</v>
      </c>
      <c r="C130" s="6" t="s">
        <v>133</v>
      </c>
      <c r="D130" s="6">
        <v>26.03</v>
      </c>
      <c r="E130" s="6">
        <v>20.08</v>
      </c>
      <c r="F130" s="6">
        <v>20.09</v>
      </c>
      <c r="G130" s="6">
        <v>26.67</v>
      </c>
      <c r="H130" s="6">
        <v>53.09</v>
      </c>
    </row>
    <row r="131" ht="12.75" customHeight="1">
      <c r="B131" s="6">
        <v>5.0</v>
      </c>
      <c r="C131" s="6" t="s">
        <v>149</v>
      </c>
      <c r="D131" s="6">
        <v>80.07</v>
      </c>
      <c r="E131" s="6">
        <v>100.0</v>
      </c>
      <c r="F131" s="6">
        <v>86.63</v>
      </c>
      <c r="G131" s="6">
        <v>86.98</v>
      </c>
      <c r="H131" s="6">
        <v>100.0</v>
      </c>
    </row>
    <row r="132" ht="12.75" customHeight="1">
      <c r="B132" s="6">
        <v>5.0</v>
      </c>
      <c r="C132" s="6" t="s">
        <v>153</v>
      </c>
      <c r="D132" s="6">
        <v>100.0</v>
      </c>
      <c r="E132" s="6">
        <v>93.38</v>
      </c>
      <c r="F132" s="6">
        <v>93.42</v>
      </c>
      <c r="G132" s="6">
        <v>66.81</v>
      </c>
      <c r="H132" s="6">
        <v>86.67</v>
      </c>
    </row>
    <row r="133" ht="12.75" customHeight="1">
      <c r="B133" s="6">
        <v>5.0</v>
      </c>
      <c r="C133" s="6" t="s">
        <v>159</v>
      </c>
      <c r="D133" s="6">
        <v>72.2</v>
      </c>
      <c r="E133" s="6">
        <v>100.0</v>
      </c>
      <c r="F133" s="6">
        <v>86.78</v>
      </c>
      <c r="G133" s="6">
        <v>86.51</v>
      </c>
      <c r="H133" s="6">
        <v>93.39</v>
      </c>
    </row>
    <row r="134" ht="12.75" customHeight="1">
      <c r="B134" s="6">
        <v>5.0</v>
      </c>
      <c r="C134" s="6" t="s">
        <v>152</v>
      </c>
      <c r="D134" s="6">
        <v>86.76</v>
      </c>
      <c r="E134" s="6">
        <v>93.56</v>
      </c>
      <c r="F134" s="6">
        <v>79.93</v>
      </c>
      <c r="G134" s="6">
        <v>79.89</v>
      </c>
      <c r="H134" s="6">
        <v>93.24</v>
      </c>
    </row>
    <row r="135" ht="12.75" customHeight="1">
      <c r="B135" s="6">
        <v>5.0</v>
      </c>
      <c r="C135" s="6" t="s">
        <v>150</v>
      </c>
      <c r="D135" s="6">
        <v>86.17</v>
      </c>
      <c r="E135" s="6">
        <v>100.0</v>
      </c>
      <c r="F135" s="6">
        <v>79.77</v>
      </c>
      <c r="G135" s="6">
        <v>66.75</v>
      </c>
      <c r="H135" s="6">
        <v>86.88</v>
      </c>
    </row>
    <row r="136" ht="12.75" customHeight="1">
      <c r="B136" s="6">
        <v>5.0</v>
      </c>
      <c r="C136" s="6" t="s">
        <v>166</v>
      </c>
      <c r="D136" s="6">
        <v>79.21</v>
      </c>
      <c r="E136" s="6">
        <v>86.53</v>
      </c>
      <c r="F136" s="6">
        <v>80.05</v>
      </c>
      <c r="G136" s="6">
        <v>79.76</v>
      </c>
      <c r="H136" s="6">
        <v>100.0</v>
      </c>
    </row>
    <row r="137" ht="12.75" customHeight="1">
      <c r="B137" s="6">
        <v>5.0</v>
      </c>
      <c r="C137" s="6" t="s">
        <v>170</v>
      </c>
      <c r="D137" s="6">
        <v>72.74</v>
      </c>
      <c r="E137" s="6">
        <v>100.0</v>
      </c>
      <c r="F137" s="6">
        <v>86.88</v>
      </c>
      <c r="G137" s="6">
        <v>59.35</v>
      </c>
      <c r="H137" s="6">
        <v>100.0</v>
      </c>
    </row>
    <row r="138" ht="12.75" customHeight="1">
      <c r="B138" s="6">
        <v>5.0</v>
      </c>
      <c r="C138" s="6" t="s">
        <v>156</v>
      </c>
      <c r="D138" s="6">
        <v>66.6</v>
      </c>
      <c r="E138" s="6">
        <v>93.31</v>
      </c>
      <c r="F138" s="6">
        <v>86.78</v>
      </c>
      <c r="G138" s="6">
        <v>72.98</v>
      </c>
      <c r="H138" s="6">
        <v>93.24</v>
      </c>
    </row>
    <row r="139" ht="12.75" customHeight="1">
      <c r="B139" s="6">
        <v>5.0</v>
      </c>
      <c r="C139" s="6" t="s">
        <v>154</v>
      </c>
      <c r="D139" s="6">
        <v>59.23</v>
      </c>
      <c r="E139" s="6">
        <v>93.15</v>
      </c>
      <c r="F139" s="6">
        <v>93.42</v>
      </c>
      <c r="G139" s="6">
        <v>66.51</v>
      </c>
      <c r="H139" s="6">
        <v>100.0</v>
      </c>
    </row>
    <row r="140" ht="12.75" customHeight="1">
      <c r="B140" s="6">
        <v>5.0</v>
      </c>
      <c r="C140" s="6" t="s">
        <v>176</v>
      </c>
      <c r="D140" s="6">
        <v>59.17</v>
      </c>
      <c r="E140" s="6">
        <v>93.38</v>
      </c>
      <c r="F140" s="6">
        <v>79.83</v>
      </c>
      <c r="G140" s="6">
        <v>79.68</v>
      </c>
      <c r="H140" s="6">
        <v>100.0</v>
      </c>
    </row>
    <row r="141" ht="12.75" customHeight="1">
      <c r="B141" s="6">
        <v>5.0</v>
      </c>
      <c r="C141" s="6" t="s">
        <v>163</v>
      </c>
      <c r="D141" s="6">
        <v>59.41</v>
      </c>
      <c r="E141" s="6">
        <v>93.06</v>
      </c>
      <c r="F141" s="6">
        <v>73.51</v>
      </c>
      <c r="G141" s="6">
        <v>86.6</v>
      </c>
      <c r="H141" s="6">
        <v>93.34</v>
      </c>
    </row>
    <row r="142" ht="12.75" customHeight="1">
      <c r="B142" s="6">
        <v>5.0</v>
      </c>
      <c r="C142" s="6" t="s">
        <v>158</v>
      </c>
      <c r="D142" s="6">
        <v>59.82</v>
      </c>
      <c r="E142" s="6">
        <v>93.19</v>
      </c>
      <c r="F142" s="6">
        <v>86.39</v>
      </c>
      <c r="G142" s="6">
        <v>73.03</v>
      </c>
      <c r="H142" s="6">
        <v>93.24</v>
      </c>
    </row>
    <row r="143" ht="12.75" customHeight="1">
      <c r="B143" s="6">
        <v>5.0</v>
      </c>
      <c r="C143" s="6" t="s">
        <v>167</v>
      </c>
      <c r="D143" s="6">
        <v>72.69</v>
      </c>
      <c r="E143" s="6">
        <v>86.57</v>
      </c>
      <c r="F143" s="6">
        <v>86.63</v>
      </c>
      <c r="G143" s="6">
        <v>59.46</v>
      </c>
      <c r="H143" s="6">
        <v>100.0</v>
      </c>
    </row>
    <row r="144" ht="12.75" customHeight="1">
      <c r="B144" s="6">
        <v>5.0</v>
      </c>
      <c r="C144" s="6" t="s">
        <v>157</v>
      </c>
      <c r="D144" s="6">
        <v>59.08</v>
      </c>
      <c r="E144" s="6">
        <v>93.06</v>
      </c>
      <c r="F144" s="6">
        <v>93.5</v>
      </c>
      <c r="G144" s="6">
        <v>73.03</v>
      </c>
      <c r="H144" s="6">
        <v>59.87</v>
      </c>
    </row>
    <row r="145" ht="12.75" customHeight="1">
      <c r="B145" s="6">
        <v>5.0</v>
      </c>
      <c r="C145" s="6" t="s">
        <v>195</v>
      </c>
      <c r="D145" s="6">
        <v>86.17</v>
      </c>
      <c r="E145" s="6">
        <v>79.31</v>
      </c>
      <c r="F145" s="6">
        <v>86.73</v>
      </c>
      <c r="G145" s="6">
        <v>52.72</v>
      </c>
      <c r="H145" s="6">
        <v>100.0</v>
      </c>
    </row>
    <row r="146" ht="12.75" customHeight="1">
      <c r="B146" s="6">
        <v>5.0</v>
      </c>
      <c r="C146" s="6" t="s">
        <v>187</v>
      </c>
      <c r="D146" s="6">
        <v>72.51</v>
      </c>
      <c r="E146" s="6">
        <v>100.0</v>
      </c>
      <c r="F146" s="6">
        <v>79.83</v>
      </c>
      <c r="G146" s="6">
        <v>53.55</v>
      </c>
      <c r="H146" s="6">
        <v>86.88</v>
      </c>
    </row>
    <row r="147" ht="12.75" customHeight="1">
      <c r="B147" s="6">
        <v>5.0</v>
      </c>
      <c r="C147" s="6" t="s">
        <v>173</v>
      </c>
      <c r="D147" s="6">
        <v>59.37</v>
      </c>
      <c r="E147" s="6">
        <v>93.06</v>
      </c>
      <c r="F147" s="6">
        <v>66.24</v>
      </c>
      <c r="G147" s="6">
        <v>73.19</v>
      </c>
      <c r="H147" s="6">
        <v>100.0</v>
      </c>
    </row>
    <row r="148" ht="12.75" customHeight="1">
      <c r="B148" s="6">
        <v>5.0</v>
      </c>
      <c r="C148" s="6" t="s">
        <v>161</v>
      </c>
      <c r="D148" s="6">
        <v>53.1</v>
      </c>
      <c r="E148" s="6">
        <v>100.0</v>
      </c>
      <c r="F148" s="6">
        <v>93.42</v>
      </c>
      <c r="G148" s="6">
        <v>46.31</v>
      </c>
      <c r="H148" s="6">
        <v>86.73</v>
      </c>
    </row>
    <row r="149" ht="12.75" customHeight="1">
      <c r="B149" s="6">
        <v>5.0</v>
      </c>
      <c r="C149" s="6" t="s">
        <v>151</v>
      </c>
      <c r="D149" s="6">
        <v>66.35</v>
      </c>
      <c r="E149" s="6">
        <v>93.06</v>
      </c>
      <c r="F149" s="6">
        <v>73.11</v>
      </c>
      <c r="G149" s="6">
        <v>59.89</v>
      </c>
      <c r="H149" s="6">
        <v>86.63</v>
      </c>
    </row>
    <row r="150" ht="12.75" customHeight="1">
      <c r="B150" s="6">
        <v>5.0</v>
      </c>
      <c r="C150" s="6" t="s">
        <v>182</v>
      </c>
      <c r="D150" s="6">
        <v>59.35</v>
      </c>
      <c r="E150" s="6">
        <v>72.51</v>
      </c>
      <c r="F150" s="6">
        <v>86.64</v>
      </c>
      <c r="G150" s="6">
        <v>66.34</v>
      </c>
      <c r="H150" s="6">
        <v>93.34</v>
      </c>
    </row>
    <row r="151" ht="12.75" customHeight="1">
      <c r="B151" s="6">
        <v>5.0</v>
      </c>
      <c r="C151" s="6" t="s">
        <v>221</v>
      </c>
      <c r="D151" s="6">
        <v>58.91</v>
      </c>
      <c r="E151" s="6">
        <v>86.44</v>
      </c>
      <c r="F151" s="6">
        <v>73.17</v>
      </c>
      <c r="G151" s="6">
        <v>66.07</v>
      </c>
      <c r="H151" s="6">
        <v>86.63</v>
      </c>
    </row>
    <row r="152" ht="12.75" customHeight="1">
      <c r="B152" s="6">
        <v>5.0</v>
      </c>
      <c r="C152" s="6" t="s">
        <v>175</v>
      </c>
      <c r="D152" s="6">
        <v>39.05</v>
      </c>
      <c r="E152" s="6">
        <v>79.4</v>
      </c>
      <c r="F152" s="6">
        <v>79.96</v>
      </c>
      <c r="G152" s="6">
        <v>79.78</v>
      </c>
      <c r="H152" s="6">
        <v>100.0</v>
      </c>
    </row>
    <row r="153" ht="12.75" customHeight="1">
      <c r="B153" s="6">
        <v>5.0</v>
      </c>
      <c r="C153" s="6" t="s">
        <v>160</v>
      </c>
      <c r="D153" s="6">
        <v>52.12</v>
      </c>
      <c r="E153" s="6">
        <v>93.15</v>
      </c>
      <c r="F153" s="6">
        <v>66.36</v>
      </c>
      <c r="G153" s="6">
        <v>66.41</v>
      </c>
      <c r="H153" s="6">
        <v>100.0</v>
      </c>
    </row>
    <row r="154" ht="12.75" customHeight="1">
      <c r="B154" s="6">
        <v>5.0</v>
      </c>
      <c r="C154" s="6" t="s">
        <v>169</v>
      </c>
      <c r="D154" s="6">
        <v>45.7</v>
      </c>
      <c r="E154" s="6">
        <v>86.44</v>
      </c>
      <c r="F154" s="6">
        <v>80.07</v>
      </c>
      <c r="G154" s="6">
        <v>59.37</v>
      </c>
      <c r="H154" s="6">
        <v>100.0</v>
      </c>
    </row>
    <row r="155" ht="12.75" customHeight="1">
      <c r="B155" s="6">
        <v>5.0</v>
      </c>
      <c r="C155" s="6" t="s">
        <v>164</v>
      </c>
      <c r="D155" s="6">
        <v>45.86</v>
      </c>
      <c r="E155" s="6">
        <v>79.59</v>
      </c>
      <c r="F155" s="6">
        <v>93.62</v>
      </c>
      <c r="G155" s="6">
        <v>53.14</v>
      </c>
      <c r="H155" s="6">
        <v>93.28</v>
      </c>
    </row>
    <row r="156" ht="12.75" customHeight="1">
      <c r="B156" s="6">
        <v>5.0</v>
      </c>
      <c r="C156" s="6" t="s">
        <v>165</v>
      </c>
      <c r="D156" s="6">
        <v>45.92</v>
      </c>
      <c r="E156" s="6">
        <v>65.77</v>
      </c>
      <c r="F156" s="6">
        <v>93.38</v>
      </c>
      <c r="G156" s="6">
        <v>66.65</v>
      </c>
      <c r="H156" s="6">
        <v>93.39</v>
      </c>
    </row>
    <row r="157" ht="12.75" customHeight="1">
      <c r="B157" s="6">
        <v>5.0</v>
      </c>
      <c r="C157" s="6" t="s">
        <v>172</v>
      </c>
      <c r="D157" s="6">
        <v>59.62</v>
      </c>
      <c r="E157" s="6">
        <v>73.18</v>
      </c>
      <c r="F157" s="6">
        <v>66.65</v>
      </c>
      <c r="G157" s="6">
        <v>66.64</v>
      </c>
      <c r="H157" s="6">
        <v>100.0</v>
      </c>
    </row>
    <row r="158" ht="12.75" customHeight="1">
      <c r="B158" s="6">
        <v>5.0</v>
      </c>
      <c r="C158" s="6" t="s">
        <v>183</v>
      </c>
      <c r="D158" s="6">
        <v>66.03</v>
      </c>
      <c r="E158" s="6">
        <v>79.5</v>
      </c>
      <c r="F158" s="6">
        <v>52.97</v>
      </c>
      <c r="G158" s="6">
        <v>66.42</v>
      </c>
      <c r="H158" s="6">
        <v>100.0</v>
      </c>
    </row>
    <row r="159" ht="12.75" customHeight="1">
      <c r="B159" s="6">
        <v>5.0</v>
      </c>
      <c r="C159" s="6" t="s">
        <v>180</v>
      </c>
      <c r="D159" s="6">
        <v>52.28</v>
      </c>
      <c r="E159" s="6">
        <v>93.06</v>
      </c>
      <c r="F159" s="6">
        <v>73.09</v>
      </c>
      <c r="G159" s="6">
        <v>52.87</v>
      </c>
      <c r="H159" s="6">
        <v>79.91</v>
      </c>
    </row>
    <row r="160" ht="12.75" customHeight="1">
      <c r="B160" s="6">
        <v>5.0</v>
      </c>
      <c r="C160" s="6" t="s">
        <v>184</v>
      </c>
      <c r="D160" s="6">
        <v>52.5</v>
      </c>
      <c r="E160" s="6">
        <v>93.38</v>
      </c>
      <c r="F160" s="6">
        <v>79.66</v>
      </c>
      <c r="G160" s="6">
        <v>39.99</v>
      </c>
      <c r="H160" s="6">
        <v>93.34</v>
      </c>
    </row>
    <row r="161" ht="12.75" customHeight="1">
      <c r="B161" s="6">
        <v>5.0</v>
      </c>
      <c r="C161" s="6" t="s">
        <v>198</v>
      </c>
      <c r="D161" s="6">
        <v>45.64</v>
      </c>
      <c r="E161" s="6">
        <v>93.38</v>
      </c>
      <c r="F161" s="6">
        <v>59.59</v>
      </c>
      <c r="G161" s="6">
        <v>66.18</v>
      </c>
      <c r="H161" s="6">
        <v>93.39</v>
      </c>
    </row>
    <row r="162" ht="12.75" customHeight="1">
      <c r="B162" s="6">
        <v>5.0</v>
      </c>
      <c r="C162" s="6" t="s">
        <v>171</v>
      </c>
      <c r="D162" s="6">
        <v>52.82</v>
      </c>
      <c r="E162" s="6">
        <v>93.06</v>
      </c>
      <c r="F162" s="6">
        <v>66.37</v>
      </c>
      <c r="G162" s="6">
        <v>53.16</v>
      </c>
      <c r="H162" s="6">
        <v>86.64</v>
      </c>
    </row>
    <row r="163" ht="12.75" customHeight="1">
      <c r="B163" s="6">
        <v>5.0</v>
      </c>
      <c r="C163" s="6" t="s">
        <v>181</v>
      </c>
      <c r="D163" s="6">
        <v>40.36</v>
      </c>
      <c r="E163" s="6">
        <v>93.2</v>
      </c>
      <c r="F163" s="6">
        <v>80.22</v>
      </c>
      <c r="G163" s="6">
        <v>52.48</v>
      </c>
      <c r="H163" s="6">
        <v>73.44</v>
      </c>
    </row>
    <row r="164" ht="12.75" customHeight="1">
      <c r="B164" s="6">
        <v>5.0</v>
      </c>
      <c r="C164" s="6" t="s">
        <v>177</v>
      </c>
      <c r="D164" s="6">
        <v>46.77</v>
      </c>
      <c r="E164" s="6">
        <v>86.21</v>
      </c>
      <c r="F164" s="6">
        <v>79.93</v>
      </c>
      <c r="G164" s="6">
        <v>46.44</v>
      </c>
      <c r="H164" s="6">
        <v>86.73</v>
      </c>
    </row>
    <row r="165" ht="12.75" customHeight="1">
      <c r="B165" s="6">
        <v>5.0</v>
      </c>
      <c r="C165" s="6" t="s">
        <v>193</v>
      </c>
      <c r="D165" s="6">
        <v>46.07</v>
      </c>
      <c r="E165" s="6">
        <v>73.04</v>
      </c>
      <c r="F165" s="6">
        <v>59.54</v>
      </c>
      <c r="G165" s="6">
        <v>72.86</v>
      </c>
      <c r="H165" s="6">
        <v>100.0</v>
      </c>
    </row>
    <row r="166" ht="12.75" customHeight="1">
      <c r="B166" s="6">
        <v>5.0</v>
      </c>
      <c r="C166" s="6" t="s">
        <v>194</v>
      </c>
      <c r="D166" s="6">
        <v>25.37</v>
      </c>
      <c r="E166" s="6">
        <v>79.42</v>
      </c>
      <c r="F166" s="6">
        <v>86.7</v>
      </c>
      <c r="G166" s="6">
        <v>59.53</v>
      </c>
      <c r="H166" s="6">
        <v>93.24</v>
      </c>
    </row>
    <row r="167" ht="12.75" customHeight="1">
      <c r="B167" s="6">
        <v>5.0</v>
      </c>
      <c r="C167" s="6" t="s">
        <v>199</v>
      </c>
      <c r="D167" s="6">
        <v>46.07</v>
      </c>
      <c r="E167" s="6">
        <v>86.21</v>
      </c>
      <c r="F167" s="6">
        <v>73.06</v>
      </c>
      <c r="G167" s="6">
        <v>46.73</v>
      </c>
      <c r="H167" s="6">
        <v>86.63</v>
      </c>
    </row>
    <row r="168" ht="12.75" customHeight="1">
      <c r="B168" s="6">
        <v>5.0</v>
      </c>
      <c r="C168" s="6" t="s">
        <v>196</v>
      </c>
      <c r="D168" s="6">
        <v>52.74</v>
      </c>
      <c r="E168" s="6">
        <v>86.58</v>
      </c>
      <c r="F168" s="6">
        <v>53.18</v>
      </c>
      <c r="G168" s="6">
        <v>59.43</v>
      </c>
      <c r="H168" s="6">
        <v>86.64</v>
      </c>
    </row>
    <row r="169" ht="12.75" customHeight="1">
      <c r="B169" s="6">
        <v>5.0</v>
      </c>
      <c r="C169" s="6" t="s">
        <v>206</v>
      </c>
      <c r="D169" s="6">
        <v>59.09</v>
      </c>
      <c r="E169" s="6">
        <v>93.38</v>
      </c>
      <c r="F169" s="6">
        <v>66.76</v>
      </c>
      <c r="G169" s="6">
        <v>26.33</v>
      </c>
      <c r="H169" s="6">
        <v>93.34</v>
      </c>
    </row>
    <row r="170" ht="12.75" customHeight="1">
      <c r="B170" s="6">
        <v>5.0</v>
      </c>
      <c r="C170" s="6" t="s">
        <v>162</v>
      </c>
      <c r="D170" s="6">
        <v>45.32</v>
      </c>
      <c r="E170" s="6">
        <v>86.57</v>
      </c>
      <c r="F170" s="6">
        <v>60.08</v>
      </c>
      <c r="G170" s="6">
        <v>52.94</v>
      </c>
      <c r="H170" s="6">
        <v>93.34</v>
      </c>
    </row>
    <row r="171" ht="12.75" customHeight="1">
      <c r="B171" s="6">
        <v>5.0</v>
      </c>
      <c r="C171" s="6" t="s">
        <v>186</v>
      </c>
      <c r="D171" s="6">
        <v>45.81</v>
      </c>
      <c r="E171" s="6">
        <v>86.12</v>
      </c>
      <c r="F171" s="6">
        <v>53.04</v>
      </c>
      <c r="G171" s="6">
        <v>59.94</v>
      </c>
      <c r="H171" s="6">
        <v>86.58</v>
      </c>
    </row>
    <row r="172" ht="12.75" customHeight="1">
      <c r="B172" s="6">
        <v>5.0</v>
      </c>
      <c r="C172" s="6" t="s">
        <v>178</v>
      </c>
      <c r="D172" s="6">
        <v>79.59</v>
      </c>
      <c r="E172" s="6">
        <v>79.4</v>
      </c>
      <c r="F172" s="6">
        <v>32.87</v>
      </c>
      <c r="G172" s="6">
        <v>46.06</v>
      </c>
      <c r="H172" s="6">
        <v>93.34</v>
      </c>
    </row>
    <row r="173" ht="12.75" customHeight="1">
      <c r="B173" s="6">
        <v>5.0</v>
      </c>
      <c r="C173" s="6" t="s">
        <v>189</v>
      </c>
      <c r="D173" s="6">
        <v>25.44</v>
      </c>
      <c r="E173" s="6">
        <v>72.78</v>
      </c>
      <c r="F173" s="6">
        <v>86.49</v>
      </c>
      <c r="G173" s="6">
        <v>59.39</v>
      </c>
      <c r="H173" s="6">
        <v>73.4</v>
      </c>
    </row>
    <row r="174" ht="12.75" customHeight="1">
      <c r="B174" s="6">
        <v>5.0</v>
      </c>
      <c r="C174" s="6" t="s">
        <v>192</v>
      </c>
      <c r="D174" s="6">
        <v>52.02</v>
      </c>
      <c r="E174" s="6">
        <v>93.56</v>
      </c>
      <c r="F174" s="6">
        <v>39.71</v>
      </c>
      <c r="G174" s="6">
        <v>66.09</v>
      </c>
      <c r="H174" s="6">
        <v>46.44</v>
      </c>
    </row>
    <row r="175" ht="12.75" customHeight="1">
      <c r="B175" s="6">
        <v>5.0</v>
      </c>
      <c r="C175" s="6" t="s">
        <v>155</v>
      </c>
      <c r="D175" s="6">
        <v>39.42</v>
      </c>
      <c r="E175" s="6">
        <v>79.31</v>
      </c>
      <c r="F175" s="6">
        <v>79.93</v>
      </c>
      <c r="G175" s="6">
        <v>32.97</v>
      </c>
      <c r="H175" s="6">
        <v>93.25</v>
      </c>
    </row>
    <row r="176" ht="12.75" customHeight="1">
      <c r="B176" s="6">
        <v>5.0</v>
      </c>
      <c r="C176" s="6" t="s">
        <v>205</v>
      </c>
      <c r="D176" s="6">
        <v>72.98</v>
      </c>
      <c r="E176" s="6">
        <v>66.26</v>
      </c>
      <c r="F176" s="6">
        <v>52.93</v>
      </c>
      <c r="G176" s="6">
        <v>39.29</v>
      </c>
      <c r="H176" s="6">
        <v>66.66</v>
      </c>
    </row>
    <row r="177" ht="12.75" customHeight="1">
      <c r="B177" s="6">
        <v>5.0</v>
      </c>
      <c r="C177" s="6" t="s">
        <v>202</v>
      </c>
      <c r="D177" s="6">
        <v>19.01</v>
      </c>
      <c r="E177" s="6">
        <v>59.18</v>
      </c>
      <c r="F177" s="6">
        <v>73.09</v>
      </c>
      <c r="G177" s="6">
        <v>53.23</v>
      </c>
      <c r="H177" s="6">
        <v>86.58</v>
      </c>
    </row>
    <row r="178" ht="12.75" customHeight="1">
      <c r="B178" s="6">
        <v>5.0</v>
      </c>
      <c r="C178" s="6" t="s">
        <v>174</v>
      </c>
      <c r="D178" s="6">
        <v>52.14</v>
      </c>
      <c r="E178" s="6">
        <v>79.42</v>
      </c>
      <c r="F178" s="6">
        <v>39.55</v>
      </c>
      <c r="G178" s="6">
        <v>33.18</v>
      </c>
      <c r="H178" s="6">
        <v>86.63</v>
      </c>
    </row>
    <row r="179" ht="12.75" customHeight="1">
      <c r="B179" s="6">
        <v>5.0</v>
      </c>
      <c r="C179" s="6" t="s">
        <v>191</v>
      </c>
      <c r="D179" s="6">
        <v>19.62</v>
      </c>
      <c r="E179" s="6">
        <v>72.56</v>
      </c>
      <c r="F179" s="6">
        <v>73.06</v>
      </c>
      <c r="G179" s="6">
        <v>39.93</v>
      </c>
      <c r="H179" s="6">
        <v>80.05</v>
      </c>
    </row>
    <row r="180" ht="12.75" customHeight="1">
      <c r="B180" s="6">
        <v>5.0</v>
      </c>
      <c r="C180" s="6" t="s">
        <v>207</v>
      </c>
      <c r="D180" s="6">
        <v>39.02</v>
      </c>
      <c r="E180" s="6">
        <v>72.79</v>
      </c>
      <c r="F180" s="6">
        <v>46.53</v>
      </c>
      <c r="G180" s="6">
        <v>46.03</v>
      </c>
      <c r="H180" s="6">
        <v>79.78</v>
      </c>
    </row>
    <row r="181" ht="12.75" customHeight="1">
      <c r="B181" s="6">
        <v>5.0</v>
      </c>
      <c r="C181" s="6" t="s">
        <v>185</v>
      </c>
      <c r="D181" s="6">
        <v>66.07</v>
      </c>
      <c r="E181" s="6">
        <v>58.97</v>
      </c>
      <c r="F181" s="6">
        <v>33.03</v>
      </c>
      <c r="G181" s="6">
        <v>46.87</v>
      </c>
      <c r="H181" s="6">
        <v>66.7</v>
      </c>
    </row>
    <row r="182" ht="12.75" customHeight="1">
      <c r="B182" s="6">
        <v>5.0</v>
      </c>
      <c r="C182" s="6" t="s">
        <v>179</v>
      </c>
      <c r="D182" s="6">
        <v>19.01</v>
      </c>
      <c r="E182" s="6">
        <v>65.99</v>
      </c>
      <c r="F182" s="6">
        <v>53.12</v>
      </c>
      <c r="G182" s="6">
        <v>52.9</v>
      </c>
      <c r="H182" s="6">
        <v>60.05</v>
      </c>
    </row>
    <row r="183" ht="12.75" customHeight="1">
      <c r="B183" s="6">
        <v>5.0</v>
      </c>
      <c r="C183" s="6" t="s">
        <v>201</v>
      </c>
      <c r="D183" s="6">
        <v>38.76</v>
      </c>
      <c r="E183" s="6">
        <v>66.19</v>
      </c>
      <c r="F183" s="6">
        <v>39.43</v>
      </c>
      <c r="G183" s="6">
        <v>32.77</v>
      </c>
      <c r="H183" s="6">
        <v>86.58</v>
      </c>
    </row>
    <row r="184" ht="12.75" customHeight="1">
      <c r="B184" s="6">
        <v>5.0</v>
      </c>
      <c r="C184" s="6" t="s">
        <v>188</v>
      </c>
      <c r="D184" s="6">
        <v>39.38</v>
      </c>
      <c r="E184" s="6">
        <v>46.47</v>
      </c>
      <c r="F184" s="6">
        <v>66.43</v>
      </c>
      <c r="G184" s="6">
        <v>26.63</v>
      </c>
      <c r="H184" s="6">
        <v>80.27</v>
      </c>
    </row>
    <row r="185" ht="12.75" customHeight="1">
      <c r="B185" s="6">
        <v>5.0</v>
      </c>
      <c r="C185" s="6" t="s">
        <v>203</v>
      </c>
      <c r="D185" s="6">
        <v>31.9</v>
      </c>
      <c r="E185" s="6">
        <v>59.56</v>
      </c>
      <c r="F185" s="6">
        <v>60.04</v>
      </c>
      <c r="G185" s="6">
        <v>32.77</v>
      </c>
      <c r="H185" s="6">
        <v>60.03</v>
      </c>
    </row>
    <row r="186" ht="12.75" customHeight="1">
      <c r="B186" s="6">
        <v>5.0</v>
      </c>
      <c r="C186" s="6" t="s">
        <v>204</v>
      </c>
      <c r="D186" s="6">
        <v>26.21</v>
      </c>
      <c r="E186" s="6">
        <v>59.42</v>
      </c>
      <c r="F186" s="6">
        <v>52.84</v>
      </c>
      <c r="G186" s="6">
        <v>40.32</v>
      </c>
      <c r="H186" s="6">
        <v>73.44</v>
      </c>
    </row>
    <row r="187" ht="12.75" customHeight="1">
      <c r="B187" s="6">
        <v>5.0</v>
      </c>
      <c r="C187" s="6" t="s">
        <v>168</v>
      </c>
      <c r="D187" s="6">
        <v>45.97</v>
      </c>
      <c r="E187" s="6">
        <v>66.62</v>
      </c>
      <c r="F187" s="6">
        <v>13.44</v>
      </c>
      <c r="G187" s="6">
        <v>59.76</v>
      </c>
      <c r="H187" s="6">
        <v>40.17</v>
      </c>
    </row>
    <row r="188" ht="12.75" customHeight="1">
      <c r="B188" s="6">
        <v>5.0</v>
      </c>
      <c r="C188" s="6" t="s">
        <v>190</v>
      </c>
      <c r="D188" s="6">
        <v>13.42</v>
      </c>
      <c r="E188" s="6">
        <v>79.85</v>
      </c>
      <c r="F188" s="6">
        <v>46.56</v>
      </c>
      <c r="G188" s="6">
        <v>32.67</v>
      </c>
      <c r="H188" s="6">
        <v>60.02</v>
      </c>
    </row>
    <row r="189" ht="12.75" customHeight="1">
      <c r="B189" s="6">
        <v>5.0</v>
      </c>
      <c r="C189" s="6" t="s">
        <v>208</v>
      </c>
      <c r="D189" s="6">
        <v>45.92</v>
      </c>
      <c r="E189" s="6">
        <v>52.03</v>
      </c>
      <c r="F189" s="6">
        <v>26.41</v>
      </c>
      <c r="G189" s="6">
        <v>46.0</v>
      </c>
      <c r="H189" s="6">
        <v>53.55</v>
      </c>
    </row>
    <row r="190" ht="12.75" customHeight="1">
      <c r="B190" s="6">
        <v>5.0</v>
      </c>
      <c r="C190" s="6" t="s">
        <v>197</v>
      </c>
      <c r="D190" s="6">
        <v>52.58</v>
      </c>
      <c r="E190" s="6">
        <v>33.56</v>
      </c>
      <c r="F190" s="6">
        <v>19.75</v>
      </c>
      <c r="G190" s="6">
        <v>45.9</v>
      </c>
      <c r="H190" s="6">
        <v>86.58</v>
      </c>
    </row>
    <row r="191" ht="12.75" customHeight="1">
      <c r="B191" s="6">
        <v>5.0</v>
      </c>
      <c r="C191" s="6" t="s">
        <v>209</v>
      </c>
      <c r="D191" s="6">
        <v>26.53</v>
      </c>
      <c r="E191" s="6">
        <v>27.15</v>
      </c>
      <c r="F191" s="6">
        <v>26.92</v>
      </c>
      <c r="G191" s="6">
        <v>59.61</v>
      </c>
      <c r="H191" s="6">
        <v>80.16</v>
      </c>
    </row>
    <row r="192" ht="12.75" customHeight="1">
      <c r="B192" s="6">
        <v>5.0</v>
      </c>
      <c r="C192" s="6" t="s">
        <v>210</v>
      </c>
      <c r="D192" s="6">
        <v>33.07</v>
      </c>
      <c r="E192" s="6">
        <v>66.31</v>
      </c>
      <c r="F192" s="6">
        <v>20.1</v>
      </c>
      <c r="G192" s="6">
        <v>26.49</v>
      </c>
      <c r="H192" s="6">
        <v>60.22</v>
      </c>
    </row>
    <row r="193" ht="12.75" customHeight="1">
      <c r="B193" s="6">
        <v>5.0</v>
      </c>
      <c r="C193" s="6" t="s">
        <v>211</v>
      </c>
      <c r="D193" s="6">
        <v>25.88</v>
      </c>
      <c r="E193" s="6">
        <v>39.98</v>
      </c>
      <c r="F193" s="6">
        <v>33.19</v>
      </c>
      <c r="G193" s="6">
        <v>46.04</v>
      </c>
      <c r="H193" s="6">
        <v>20.01</v>
      </c>
    </row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K21:O21"/>
    <mergeCell ref="U21:Y21"/>
    <mergeCell ref="K30:O30"/>
    <mergeCell ref="U30:Y30"/>
    <mergeCell ref="K39:O39"/>
    <mergeCell ref="U39:Y39"/>
    <mergeCell ref="B2:H2"/>
    <mergeCell ref="J2:O2"/>
    <mergeCell ref="T2:Y2"/>
    <mergeCell ref="K4:O4"/>
    <mergeCell ref="U4:Y4"/>
    <mergeCell ref="K12:O12"/>
    <mergeCell ref="U12:Y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7.29"/>
  </cols>
  <sheetData>
    <row r="1">
      <c r="D1" s="14" t="s">
        <v>222</v>
      </c>
      <c r="E1" s="15"/>
      <c r="F1" s="14" t="s">
        <v>223</v>
      </c>
      <c r="G1" s="15"/>
      <c r="H1" s="14" t="s">
        <v>224</v>
      </c>
      <c r="I1" s="15"/>
    </row>
    <row r="2">
      <c r="B2" s="5" t="s">
        <v>4</v>
      </c>
      <c r="C2" s="5" t="s">
        <v>5</v>
      </c>
      <c r="D2" s="16" t="s">
        <v>225</v>
      </c>
      <c r="E2" s="16" t="s">
        <v>226</v>
      </c>
      <c r="F2" s="16" t="s">
        <v>225</v>
      </c>
      <c r="G2" s="16" t="s">
        <v>226</v>
      </c>
      <c r="H2" s="16" t="s">
        <v>225</v>
      </c>
      <c r="I2" s="16" t="s">
        <v>226</v>
      </c>
    </row>
    <row r="3">
      <c r="B3" s="6">
        <v>2.0</v>
      </c>
      <c r="C3" s="6" t="s">
        <v>11</v>
      </c>
      <c r="D3" s="6">
        <v>100.0</v>
      </c>
      <c r="E3" s="17">
        <f>VLOOKUP(C3,Saber2!$C$6:$D$193,2,0)</f>
        <v>73.81</v>
      </c>
      <c r="F3" s="18">
        <f>VLOOKUP(C3,Saber1!$C$6:$H$194,6)</f>
        <v>93.21</v>
      </c>
    </row>
    <row r="4">
      <c r="B4" s="6">
        <v>2.0</v>
      </c>
      <c r="C4" s="6" t="s">
        <v>13</v>
      </c>
      <c r="D4" s="6">
        <v>100.0</v>
      </c>
      <c r="E4" s="17">
        <f>VLOOKUP(C4,Saber2!$C$6:$D$193,2,0)</f>
        <v>73.81</v>
      </c>
      <c r="F4" s="18">
        <f>VLOOKUP(C4,Saber1!$C$6:$H$194,6)</f>
        <v>100</v>
      </c>
    </row>
    <row r="5">
      <c r="B5" s="6">
        <v>2.0</v>
      </c>
      <c r="C5" s="6" t="s">
        <v>15</v>
      </c>
      <c r="D5" s="6">
        <v>100.0</v>
      </c>
      <c r="E5" s="17">
        <f>VLOOKUP(C5,Saber2!$C$6:$D$193,2,0)</f>
        <v>26.19</v>
      </c>
      <c r="F5" s="18">
        <f>VLOOKUP(C5,Saber1!$C$6:$H$194,6)</f>
        <v>93.21</v>
      </c>
    </row>
    <row r="6">
      <c r="B6" s="6">
        <v>2.0</v>
      </c>
      <c r="C6" s="6" t="s">
        <v>17</v>
      </c>
      <c r="D6" s="6">
        <v>73.65</v>
      </c>
      <c r="E6" s="17">
        <f>VLOOKUP(C6,Saber2!$C$6:$D$193,2,0)</f>
        <v>75.11</v>
      </c>
      <c r="F6" s="18" t="str">
        <f>VLOOKUP(C6,Saber1!$C$6:$H$194,6)</f>
        <v>#N/A</v>
      </c>
    </row>
    <row r="7">
      <c r="B7" s="6">
        <v>2.0</v>
      </c>
      <c r="C7" s="6" t="s">
        <v>19</v>
      </c>
      <c r="D7" s="6">
        <v>73.65</v>
      </c>
      <c r="E7" s="17">
        <f>VLOOKUP(C7,Saber2!$C$6:$D$193,2,0)</f>
        <v>73.81</v>
      </c>
      <c r="F7" s="18">
        <f>VLOOKUP(C7,Saber1!$C$6:$H$194,6)</f>
        <v>100</v>
      </c>
    </row>
    <row r="8">
      <c r="B8" s="6">
        <v>2.0</v>
      </c>
      <c r="C8" s="6" t="s">
        <v>20</v>
      </c>
      <c r="D8" s="6">
        <v>73.65</v>
      </c>
      <c r="E8" s="17">
        <f>VLOOKUP(C8,Saber2!$C$6:$D$193,2,0)</f>
        <v>48.78</v>
      </c>
      <c r="F8" s="18">
        <f>VLOOKUP(C8,Saber1!$C$6:$H$194,6)</f>
        <v>100</v>
      </c>
    </row>
    <row r="9">
      <c r="B9" s="6">
        <v>2.0</v>
      </c>
      <c r="C9" s="6" t="s">
        <v>21</v>
      </c>
      <c r="D9" s="6">
        <v>73.65</v>
      </c>
      <c r="E9" s="17">
        <f>VLOOKUP(C9,Saber2!$C$6:$D$193,2,0)</f>
        <v>73.81</v>
      </c>
      <c r="F9" s="18">
        <f>VLOOKUP(C9,Saber1!$C$6:$H$194,6)</f>
        <v>93.14</v>
      </c>
    </row>
    <row r="10">
      <c r="B10" s="6">
        <v>2.0</v>
      </c>
      <c r="C10" s="6" t="s">
        <v>23</v>
      </c>
      <c r="D10" s="6">
        <v>73.65</v>
      </c>
      <c r="E10" s="17">
        <f>VLOOKUP(C10,Saber2!$C$6:$D$193,2,0)</f>
        <v>75.11</v>
      </c>
      <c r="F10" s="18">
        <f>VLOOKUP(C10,Saber1!$C$6:$H$194,6)</f>
        <v>100</v>
      </c>
    </row>
    <row r="11">
      <c r="B11" s="6">
        <v>2.0</v>
      </c>
      <c r="C11" s="6" t="s">
        <v>24</v>
      </c>
      <c r="D11" s="6">
        <v>100.0</v>
      </c>
      <c r="E11" s="17">
        <f>VLOOKUP(C11,Saber2!$C$6:$D$193,2,0)</f>
        <v>100</v>
      </c>
      <c r="F11" s="18">
        <f>VLOOKUP(C11,Saber1!$C$6:$H$194,6)</f>
        <v>100</v>
      </c>
    </row>
    <row r="12">
      <c r="B12" s="6">
        <v>2.0</v>
      </c>
      <c r="C12" s="6" t="s">
        <v>25</v>
      </c>
      <c r="D12" s="6">
        <v>73.65</v>
      </c>
      <c r="E12" s="17">
        <f>VLOOKUP(C12,Saber2!$C$6:$D$193,2,0)</f>
        <v>73.81</v>
      </c>
      <c r="F12" s="18">
        <f>VLOOKUP(C12,Saber1!$C$6:$H$194,6)</f>
        <v>100</v>
      </c>
    </row>
    <row r="13">
      <c r="B13" s="6">
        <v>2.0</v>
      </c>
      <c r="C13" s="6" t="s">
        <v>26</v>
      </c>
      <c r="D13" s="6">
        <v>73.65</v>
      </c>
      <c r="E13" s="17">
        <f>VLOOKUP(C13,Saber2!$C$6:$D$193,2,0)</f>
        <v>73.81</v>
      </c>
      <c r="F13" s="18">
        <f>VLOOKUP(C13,Saber1!$C$6:$H$194,6)</f>
        <v>80.12</v>
      </c>
    </row>
    <row r="14">
      <c r="B14" s="6">
        <v>2.0</v>
      </c>
      <c r="C14" s="6" t="s">
        <v>27</v>
      </c>
      <c r="D14" s="6">
        <v>73.65</v>
      </c>
      <c r="E14" s="17">
        <f>VLOOKUP(C14,Saber2!$C$6:$D$193,2,0)</f>
        <v>73.81</v>
      </c>
      <c r="F14" s="18">
        <f>VLOOKUP(C14,Saber1!$C$6:$H$194,6)</f>
        <v>80.12</v>
      </c>
    </row>
    <row r="15">
      <c r="B15" s="6">
        <v>2.0</v>
      </c>
      <c r="C15" s="6" t="s">
        <v>28</v>
      </c>
      <c r="D15" s="6">
        <v>49.59</v>
      </c>
      <c r="E15" s="17">
        <f>VLOOKUP(C15,Saber2!$C$6:$D$193,2,0)</f>
        <v>48.92</v>
      </c>
      <c r="F15" s="18">
        <f>VLOOKUP(C15,Saber1!$C$6:$H$194,6)</f>
        <v>80.12</v>
      </c>
    </row>
    <row r="16">
      <c r="B16" s="6">
        <v>2.0</v>
      </c>
      <c r="C16" s="6" t="s">
        <v>29</v>
      </c>
      <c r="D16" s="6">
        <v>100.0</v>
      </c>
      <c r="E16" s="17">
        <f>VLOOKUP(C16,Saber2!$C$6:$D$193,2,0)</f>
        <v>100</v>
      </c>
      <c r="F16" s="18">
        <f>VLOOKUP(C16,Saber1!$C$6:$H$194,6)</f>
        <v>100</v>
      </c>
    </row>
    <row r="17">
      <c r="B17" s="6">
        <v>2.0</v>
      </c>
      <c r="C17" s="6" t="s">
        <v>30</v>
      </c>
      <c r="D17" s="6">
        <v>100.0</v>
      </c>
      <c r="E17" s="17">
        <f>VLOOKUP(C17,Saber2!$C$6:$D$193,2,0)</f>
        <v>48.78</v>
      </c>
      <c r="F17" s="18">
        <f>VLOOKUP(C17,Saber1!$C$6:$H$194,6)</f>
        <v>93.21</v>
      </c>
    </row>
    <row r="18">
      <c r="B18" s="6">
        <v>2.0</v>
      </c>
      <c r="C18" s="6" t="s">
        <v>31</v>
      </c>
      <c r="D18" s="6">
        <v>73.65</v>
      </c>
      <c r="E18" s="17">
        <f>VLOOKUP(C18,Saber2!$C$6:$D$193,2,0)</f>
        <v>73.81</v>
      </c>
      <c r="F18" s="18" t="str">
        <f>VLOOKUP(C18,Saber1!$C$6:$H$194,6)</f>
        <v>#N/A</v>
      </c>
    </row>
    <row r="19">
      <c r="B19" s="6">
        <v>2.0</v>
      </c>
      <c r="C19" s="6" t="s">
        <v>33</v>
      </c>
      <c r="D19" s="6">
        <v>73.65</v>
      </c>
      <c r="E19" s="17">
        <f>VLOOKUP(C19,Saber2!$C$6:$D$193,2,0)</f>
        <v>51.22</v>
      </c>
      <c r="F19" s="18">
        <f>VLOOKUP(C19,Saber1!$C$6:$H$194,6)</f>
        <v>100</v>
      </c>
    </row>
    <row r="20">
      <c r="B20" s="6">
        <v>2.0</v>
      </c>
      <c r="C20" s="6" t="s">
        <v>34</v>
      </c>
      <c r="D20" s="6">
        <v>73.65</v>
      </c>
      <c r="E20" s="17">
        <f>VLOOKUP(C20,Saber2!$C$6:$D$193,2,0)</f>
        <v>73.81</v>
      </c>
      <c r="F20" s="18">
        <f>VLOOKUP(C20,Saber1!$C$6:$H$194,6)</f>
        <v>93.21</v>
      </c>
    </row>
    <row r="21">
      <c r="B21" s="6">
        <v>2.0</v>
      </c>
      <c r="C21" s="6" t="s">
        <v>35</v>
      </c>
      <c r="D21" s="6">
        <v>49.59</v>
      </c>
      <c r="E21" s="17">
        <f>VLOOKUP(C21,Saber2!$C$6:$D$193,2,0)</f>
        <v>25.02</v>
      </c>
      <c r="F21" s="18">
        <f>VLOOKUP(C21,Saber1!$C$6:$H$194,6)</f>
        <v>80.12</v>
      </c>
    </row>
    <row r="22">
      <c r="B22" s="6">
        <v>2.0</v>
      </c>
      <c r="C22" s="6" t="s">
        <v>36</v>
      </c>
      <c r="D22" s="6">
        <v>73.65</v>
      </c>
      <c r="E22" s="17">
        <f>VLOOKUP(C22,Saber2!$C$6:$D$193,2,0)</f>
        <v>48.78</v>
      </c>
      <c r="F22" s="18">
        <f>VLOOKUP(C22,Saber1!$C$6:$H$194,6)</f>
        <v>100</v>
      </c>
    </row>
    <row r="23">
      <c r="B23" s="6">
        <v>2.0</v>
      </c>
      <c r="C23" s="6" t="s">
        <v>37</v>
      </c>
      <c r="D23" s="6">
        <v>73.65</v>
      </c>
      <c r="E23" s="17">
        <f>VLOOKUP(C23,Saber2!$C$6:$D$193,2,0)</f>
        <v>73.81</v>
      </c>
      <c r="F23" s="18" t="str">
        <f>VLOOKUP(C23,Saber1!$C$6:$H$194,6)</f>
        <v>#N/A</v>
      </c>
    </row>
    <row r="24">
      <c r="B24" s="6">
        <v>2.0</v>
      </c>
      <c r="C24" s="6" t="s">
        <v>38</v>
      </c>
      <c r="D24" s="6">
        <v>73.65</v>
      </c>
      <c r="E24" s="17">
        <f>VLOOKUP(C24,Saber2!$C$6:$D$193,2,0)</f>
        <v>48.92</v>
      </c>
      <c r="F24" s="18">
        <f>VLOOKUP(C24,Saber1!$C$6:$H$194,6)</f>
        <v>93.21</v>
      </c>
    </row>
    <row r="25">
      <c r="B25" s="6">
        <v>2.0</v>
      </c>
      <c r="C25" s="6" t="s">
        <v>39</v>
      </c>
      <c r="D25" s="6">
        <v>73.65</v>
      </c>
      <c r="E25" s="17">
        <f>VLOOKUP(C25,Saber2!$C$6:$D$193,2,0)</f>
        <v>100</v>
      </c>
      <c r="F25" s="18">
        <f>VLOOKUP(C25,Saber1!$C$6:$H$194,6)</f>
        <v>100</v>
      </c>
    </row>
    <row r="26">
      <c r="B26" s="6">
        <v>2.0</v>
      </c>
      <c r="C26" s="6" t="s">
        <v>40</v>
      </c>
      <c r="D26" s="6">
        <v>23.35</v>
      </c>
      <c r="E26" s="17">
        <f>VLOOKUP(C26,Saber2!$C$6:$D$193,2,0)</f>
        <v>73.81</v>
      </c>
      <c r="F26" s="18">
        <f>VLOOKUP(C26,Saber1!$C$6:$H$194,6)</f>
        <v>93.14</v>
      </c>
    </row>
    <row r="27">
      <c r="B27" s="6">
        <v>2.0</v>
      </c>
      <c r="C27" s="6" t="s">
        <v>41</v>
      </c>
      <c r="D27" s="6">
        <v>73.65</v>
      </c>
      <c r="E27" s="17">
        <f>VLOOKUP(C27,Saber2!$C$6:$D$193,2,0)</f>
        <v>73.81</v>
      </c>
      <c r="F27" s="18">
        <f>VLOOKUP(C27,Saber1!$C$6:$H$194,6)</f>
        <v>80.12</v>
      </c>
    </row>
    <row r="28">
      <c r="B28" s="6">
        <v>2.0</v>
      </c>
      <c r="C28" s="6" t="s">
        <v>43</v>
      </c>
      <c r="D28" s="6">
        <v>49.7</v>
      </c>
      <c r="E28" s="17">
        <f>VLOOKUP(C28,Saber2!$C$6:$D$193,2,0)</f>
        <v>100</v>
      </c>
      <c r="F28" s="18" t="str">
        <f>VLOOKUP(C28,Saber1!$C$6:$H$194,6)</f>
        <v>#N/A</v>
      </c>
    </row>
    <row r="29">
      <c r="B29" s="6">
        <v>2.0</v>
      </c>
      <c r="C29" s="6" t="s">
        <v>44</v>
      </c>
      <c r="D29" s="6">
        <v>24.06</v>
      </c>
      <c r="E29" s="17">
        <f>VLOOKUP(C29,Saber2!$C$6:$D$193,2,0)</f>
        <v>100</v>
      </c>
      <c r="F29" s="18">
        <f>VLOOKUP(C29,Saber1!$C$6:$H$194,6)</f>
        <v>80.12</v>
      </c>
    </row>
    <row r="30">
      <c r="B30" s="6">
        <v>2.0</v>
      </c>
      <c r="C30" s="6" t="s">
        <v>45</v>
      </c>
      <c r="D30" s="6">
        <v>73.65</v>
      </c>
      <c r="E30" s="17">
        <f>VLOOKUP(C30,Saber2!$C$6:$D$193,2,0)</f>
        <v>100</v>
      </c>
      <c r="F30" s="18">
        <f>VLOOKUP(C30,Saber1!$C$6:$H$194,6)</f>
        <v>93.21</v>
      </c>
    </row>
    <row r="31">
      <c r="B31" s="6">
        <v>2.0</v>
      </c>
      <c r="C31" s="6" t="s">
        <v>46</v>
      </c>
      <c r="D31" s="6">
        <v>23.35</v>
      </c>
      <c r="E31" s="17">
        <f>VLOOKUP(C31,Saber2!$C$6:$D$193,2,0)</f>
        <v>100</v>
      </c>
      <c r="F31" s="18">
        <f>VLOOKUP(C31,Saber1!$C$6:$H$194,6)</f>
        <v>93.21</v>
      </c>
    </row>
    <row r="32">
      <c r="B32" s="6">
        <v>2.0</v>
      </c>
      <c r="C32" s="6" t="s">
        <v>47</v>
      </c>
      <c r="D32" s="6">
        <v>47.41</v>
      </c>
      <c r="E32" s="17">
        <f>VLOOKUP(C32,Saber2!$C$6:$D$193,2,0)</f>
        <v>100</v>
      </c>
      <c r="F32" s="18">
        <f>VLOOKUP(C32,Saber1!$C$6:$H$194,6)</f>
        <v>80.12</v>
      </c>
    </row>
    <row r="33">
      <c r="B33" s="6">
        <v>2.0</v>
      </c>
      <c r="C33" s="6" t="s">
        <v>48</v>
      </c>
      <c r="D33" s="6">
        <v>49.59</v>
      </c>
      <c r="E33" s="17">
        <f>VLOOKUP(C33,Saber2!$C$6:$D$193,2,0)</f>
        <v>73.81</v>
      </c>
      <c r="F33" s="18">
        <f>VLOOKUP(C33,Saber1!$C$6:$H$194,6)</f>
        <v>100</v>
      </c>
    </row>
    <row r="34">
      <c r="B34" s="6">
        <v>2.0</v>
      </c>
      <c r="C34" s="6" t="s">
        <v>49</v>
      </c>
      <c r="D34" s="6">
        <v>23.35</v>
      </c>
      <c r="E34" s="17">
        <f>VLOOKUP(C34,Saber2!$C$6:$D$193,2,0)</f>
        <v>48.78</v>
      </c>
      <c r="F34" s="18">
        <f>VLOOKUP(C34,Saber1!$C$6:$H$194,6)</f>
        <v>80.12</v>
      </c>
    </row>
    <row r="35">
      <c r="B35" s="6">
        <v>2.0</v>
      </c>
      <c r="C35" s="6" t="s">
        <v>50</v>
      </c>
      <c r="D35" s="6">
        <v>47.41</v>
      </c>
      <c r="E35" s="17">
        <f>VLOOKUP(C35,Saber2!$C$6:$D$193,2,0)</f>
        <v>23.9</v>
      </c>
      <c r="F35" s="18">
        <f>VLOOKUP(C35,Saber1!$C$6:$H$194,6)</f>
        <v>80.12</v>
      </c>
    </row>
    <row r="36">
      <c r="B36" s="6">
        <v>2.0</v>
      </c>
      <c r="C36" s="6" t="s">
        <v>51</v>
      </c>
      <c r="D36" s="6">
        <v>47.41</v>
      </c>
      <c r="E36" s="17">
        <f>VLOOKUP(C36,Saber2!$C$6:$D$193,2,0)</f>
        <v>75.11</v>
      </c>
      <c r="F36" s="18">
        <f>VLOOKUP(C36,Saber1!$C$6:$H$194,6)</f>
        <v>80.12</v>
      </c>
    </row>
    <row r="37">
      <c r="B37" s="6">
        <v>2.0</v>
      </c>
      <c r="C37" s="6" t="s">
        <v>53</v>
      </c>
      <c r="D37" s="6">
        <v>49.59</v>
      </c>
      <c r="E37" s="17">
        <f>VLOOKUP(C37,Saber2!$C$6:$D$193,2,0)</f>
        <v>23.9</v>
      </c>
      <c r="F37" s="18">
        <f>VLOOKUP(C37,Saber1!$C$6:$H$194,6)</f>
        <v>93.21</v>
      </c>
    </row>
    <row r="38">
      <c r="B38" s="6">
        <v>2.0</v>
      </c>
      <c r="C38" s="6" t="s">
        <v>54</v>
      </c>
      <c r="D38" s="6">
        <v>23.35</v>
      </c>
      <c r="E38" s="17">
        <f>VLOOKUP(C38,Saber2!$C$6:$D$193,2,0)</f>
        <v>23.9</v>
      </c>
      <c r="F38" s="18" t="str">
        <f>VLOOKUP(C38,Saber1!$C$6:$H$194,6)</f>
        <v>#N/A</v>
      </c>
    </row>
    <row r="39">
      <c r="B39" s="6">
        <v>2.0</v>
      </c>
      <c r="C39" s="6" t="s">
        <v>55</v>
      </c>
      <c r="D39" s="6">
        <v>47.41</v>
      </c>
      <c r="E39" s="17">
        <f>VLOOKUP(C39,Saber2!$C$6:$D$193,2,0)</f>
        <v>48.78</v>
      </c>
      <c r="F39" s="18">
        <f>VLOOKUP(C39,Saber1!$C$6:$H$194,6)</f>
        <v>93.14</v>
      </c>
    </row>
    <row r="40">
      <c r="B40" s="6">
        <v>2.0</v>
      </c>
      <c r="C40" s="6" t="s">
        <v>56</v>
      </c>
      <c r="D40" s="6">
        <v>23.35</v>
      </c>
      <c r="E40" s="17">
        <f>VLOOKUP(C40,Saber2!$C$6:$D$193,2,0)</f>
        <v>50.09</v>
      </c>
      <c r="F40" s="18">
        <f>VLOOKUP(C40,Saber1!$C$6:$H$194,6)</f>
        <v>100</v>
      </c>
    </row>
    <row r="41">
      <c r="B41" s="6">
        <v>2.0</v>
      </c>
      <c r="C41" s="6" t="s">
        <v>57</v>
      </c>
      <c r="D41" s="6">
        <v>73.76</v>
      </c>
      <c r="E41" s="17">
        <f>VLOOKUP(C41,Saber2!$C$6:$D$193,2,0)</f>
        <v>75.11</v>
      </c>
      <c r="F41" s="18">
        <f>VLOOKUP(C41,Saber1!$C$6:$H$194,6)</f>
        <v>93.21</v>
      </c>
    </row>
    <row r="42">
      <c r="B42" s="6">
        <v>2.0</v>
      </c>
      <c r="C42" s="6" t="s">
        <v>58</v>
      </c>
      <c r="D42" s="6">
        <v>49.7</v>
      </c>
      <c r="E42" s="17">
        <f>VLOOKUP(C42,Saber2!$C$6:$D$193,2,0)</f>
        <v>51.08</v>
      </c>
      <c r="F42" s="18">
        <f>VLOOKUP(C42,Saber1!$C$6:$H$194,6)</f>
        <v>100</v>
      </c>
    </row>
    <row r="43">
      <c r="B43" s="6">
        <v>2.0</v>
      </c>
      <c r="C43" s="6" t="s">
        <v>59</v>
      </c>
      <c r="D43" s="6">
        <v>23.35</v>
      </c>
      <c r="E43" s="17">
        <f>VLOOKUP(C43,Saber2!$C$6:$D$193,2,0)</f>
        <v>48.78</v>
      </c>
      <c r="F43" s="18">
        <f>VLOOKUP(C43,Saber1!$C$6:$H$194,6)</f>
        <v>100</v>
      </c>
    </row>
    <row r="44">
      <c r="B44" s="6">
        <v>2.0</v>
      </c>
      <c r="C44" s="6" t="s">
        <v>60</v>
      </c>
      <c r="D44" s="6">
        <v>52.59</v>
      </c>
      <c r="E44" s="17">
        <f>VLOOKUP(C44,Saber2!$C$6:$D$193,2,0)</f>
        <v>74.98</v>
      </c>
      <c r="F44" s="18">
        <f>VLOOKUP(C44,Saber1!$C$6:$H$194,6)</f>
        <v>93.21</v>
      </c>
    </row>
    <row r="45">
      <c r="B45" s="6">
        <v>3.0</v>
      </c>
      <c r="C45" s="6" t="s">
        <v>61</v>
      </c>
      <c r="D45" s="6">
        <v>100.0</v>
      </c>
      <c r="E45" s="17">
        <f>VLOOKUP(C45,Saber2!$C$6:$D$193,2,0)</f>
        <v>79.69</v>
      </c>
      <c r="F45" s="18" t="str">
        <f>VLOOKUP(C45,Saber1!$C$6:$H$194,6)</f>
        <v>#N/A</v>
      </c>
    </row>
    <row r="46">
      <c r="B46" s="6">
        <v>3.0</v>
      </c>
      <c r="C46" s="6" t="s">
        <v>62</v>
      </c>
      <c r="D46" s="6">
        <v>73.01</v>
      </c>
      <c r="E46" s="17">
        <f>VLOOKUP(C46,Saber2!$C$6:$D$193,2,0)</f>
        <v>93.11</v>
      </c>
      <c r="F46" s="18">
        <f>VLOOKUP(C46,Saber1!$C$6:$H$194,6)</f>
        <v>80.12</v>
      </c>
    </row>
    <row r="47">
      <c r="B47" s="6">
        <v>3.0</v>
      </c>
      <c r="C47" s="6" t="s">
        <v>63</v>
      </c>
      <c r="D47" s="6">
        <v>66.85</v>
      </c>
      <c r="E47" s="17">
        <f>VLOOKUP(C47,Saber2!$C$6:$D$193,2,0)</f>
        <v>79.07</v>
      </c>
      <c r="F47" s="18">
        <f>VLOOKUP(C47,Saber1!$C$6:$H$194,6)</f>
        <v>100</v>
      </c>
    </row>
    <row r="48">
      <c r="B48" s="6">
        <v>3.0</v>
      </c>
      <c r="C48" s="6" t="s">
        <v>64</v>
      </c>
      <c r="D48" s="6">
        <v>73.43</v>
      </c>
      <c r="E48" s="17">
        <f>VLOOKUP(C48,Saber2!$C$6:$D$193,2,0)</f>
        <v>52.51</v>
      </c>
      <c r="F48" s="18" t="str">
        <f>VLOOKUP(C48,Saber1!$C$6:$H$194,6)</f>
        <v>#N/A</v>
      </c>
    </row>
    <row r="49">
      <c r="B49" s="6">
        <v>3.0</v>
      </c>
      <c r="C49" s="6" t="s">
        <v>65</v>
      </c>
      <c r="D49" s="6">
        <v>66.47</v>
      </c>
      <c r="E49" s="17">
        <f>VLOOKUP(C49,Saber2!$C$6:$D$193,2,0)</f>
        <v>79.12</v>
      </c>
      <c r="F49" s="18" t="str">
        <f>VLOOKUP(C49,Saber1!$C$6:$H$194,6)</f>
        <v>#N/A</v>
      </c>
    </row>
    <row r="50">
      <c r="B50" s="6">
        <v>3.0</v>
      </c>
      <c r="C50" s="6" t="s">
        <v>66</v>
      </c>
      <c r="D50" s="6">
        <v>53.74</v>
      </c>
      <c r="E50" s="17">
        <f>VLOOKUP(C50,Saber2!$C$6:$D$193,2,0)</f>
        <v>52.72</v>
      </c>
      <c r="F50" s="18">
        <f>VLOOKUP(C50,Saber1!$C$6:$H$194,6)</f>
        <v>100</v>
      </c>
    </row>
    <row r="51">
      <c r="B51" s="6">
        <v>3.0</v>
      </c>
      <c r="C51" s="6" t="s">
        <v>67</v>
      </c>
      <c r="D51" s="6">
        <v>59.96</v>
      </c>
      <c r="E51" s="17">
        <f>VLOOKUP(C51,Saber2!$C$6:$D$193,2,0)</f>
        <v>52.91</v>
      </c>
      <c r="F51" s="18">
        <f>VLOOKUP(C51,Saber1!$C$6:$H$194,6)</f>
        <v>100</v>
      </c>
    </row>
    <row r="52">
      <c r="B52" s="6">
        <v>3.0</v>
      </c>
      <c r="C52" s="6" t="s">
        <v>69</v>
      </c>
      <c r="D52" s="6">
        <v>53.44</v>
      </c>
      <c r="E52" s="17">
        <f>VLOOKUP(C52,Saber2!$C$6:$D$193,2,0)</f>
        <v>79.46</v>
      </c>
      <c r="F52" s="18">
        <f>VLOOKUP(C52,Saber1!$C$6:$H$194,6)</f>
        <v>80.12</v>
      </c>
    </row>
    <row r="53">
      <c r="B53" s="6">
        <v>3.0</v>
      </c>
      <c r="C53" s="6" t="s">
        <v>71</v>
      </c>
      <c r="D53" s="6">
        <v>66.8</v>
      </c>
      <c r="E53" s="17">
        <f>VLOOKUP(C53,Saber2!$C$6:$D$193,2,0)</f>
        <v>79.16</v>
      </c>
      <c r="F53" s="18">
        <f>VLOOKUP(C53,Saber1!$C$6:$H$194,6)</f>
        <v>93.21</v>
      </c>
    </row>
    <row r="54">
      <c r="B54" s="6">
        <v>3.0</v>
      </c>
      <c r="C54" s="6" t="s">
        <v>73</v>
      </c>
      <c r="D54" s="6">
        <v>52.94</v>
      </c>
      <c r="E54" s="17">
        <f>VLOOKUP(C54,Saber2!$C$6:$D$193,2,0)</f>
        <v>79.59</v>
      </c>
      <c r="F54" s="18">
        <f>VLOOKUP(C54,Saber1!$C$6:$H$194,6)</f>
        <v>93.21</v>
      </c>
    </row>
    <row r="55">
      <c r="B55" s="6">
        <v>3.0</v>
      </c>
      <c r="C55" s="6" t="s">
        <v>75</v>
      </c>
      <c r="D55" s="6">
        <v>72.92</v>
      </c>
      <c r="E55" s="17">
        <f>VLOOKUP(C55,Saber2!$C$6:$D$193,2,0)</f>
        <v>59.06</v>
      </c>
      <c r="F55" s="18">
        <f>VLOOKUP(C55,Saber1!$C$6:$H$194,6)</f>
        <v>100</v>
      </c>
    </row>
    <row r="56">
      <c r="B56" s="6">
        <v>3.0</v>
      </c>
      <c r="C56" s="6" t="s">
        <v>76</v>
      </c>
      <c r="D56" s="6">
        <v>46.08</v>
      </c>
      <c r="E56" s="17">
        <f>VLOOKUP(C56,Saber2!$C$6:$D$193,2,0)</f>
        <v>59.38</v>
      </c>
      <c r="F56" s="18" t="str">
        <f>VLOOKUP(C56,Saber1!$C$6:$H$194,6)</f>
        <v>#N/A</v>
      </c>
    </row>
    <row r="57">
      <c r="B57" s="6">
        <v>3.0</v>
      </c>
      <c r="C57" s="6" t="s">
        <v>77</v>
      </c>
      <c r="D57" s="6">
        <v>59.61</v>
      </c>
      <c r="E57" s="17">
        <f>VLOOKUP(C57,Saber2!$C$6:$D$193,2,0)</f>
        <v>52.27</v>
      </c>
      <c r="F57" s="18">
        <f>VLOOKUP(C57,Saber1!$C$6:$H$194,6)</f>
        <v>100</v>
      </c>
    </row>
    <row r="58">
      <c r="B58" s="6">
        <v>3.0</v>
      </c>
      <c r="C58" s="6" t="s">
        <v>78</v>
      </c>
      <c r="D58" s="6">
        <v>52.94</v>
      </c>
      <c r="E58" s="17">
        <f>VLOOKUP(C58,Saber2!$C$6:$D$193,2,0)</f>
        <v>59.4</v>
      </c>
      <c r="F58" s="18">
        <f>VLOOKUP(C58,Saber1!$C$6:$H$194,6)</f>
        <v>80.12</v>
      </c>
    </row>
    <row r="59">
      <c r="B59" s="6">
        <v>3.0</v>
      </c>
      <c r="C59" s="6" t="s">
        <v>79</v>
      </c>
      <c r="D59" s="6">
        <v>46.48</v>
      </c>
      <c r="E59" s="17">
        <f>VLOOKUP(C59,Saber2!$C$6:$D$193,2,0)</f>
        <v>45.71</v>
      </c>
      <c r="F59" s="18">
        <f>VLOOKUP(C59,Saber1!$C$6:$H$194,6)</f>
        <v>100</v>
      </c>
    </row>
    <row r="60">
      <c r="B60" s="6">
        <v>3.0</v>
      </c>
      <c r="C60" s="6" t="s">
        <v>80</v>
      </c>
      <c r="D60" s="6">
        <v>60.31</v>
      </c>
      <c r="E60" s="17">
        <f>VLOOKUP(C60,Saber2!$C$6:$D$193,2,0)</f>
        <v>39.73</v>
      </c>
      <c r="F60" s="18">
        <f>VLOOKUP(C60,Saber1!$C$6:$H$194,6)</f>
        <v>80.12</v>
      </c>
    </row>
    <row r="61">
      <c r="B61" s="6">
        <v>3.0</v>
      </c>
      <c r="C61" s="6" t="s">
        <v>81</v>
      </c>
      <c r="D61" s="6">
        <v>59.6</v>
      </c>
      <c r="E61" s="17">
        <f>VLOOKUP(C61,Saber2!$C$6:$D$193,2,0)</f>
        <v>73.29</v>
      </c>
      <c r="F61" s="18" t="str">
        <f>VLOOKUP(C61,Saber1!$C$6:$H$194,6)</f>
        <v>#N/A</v>
      </c>
    </row>
    <row r="62">
      <c r="B62" s="6">
        <v>3.0</v>
      </c>
      <c r="C62" s="6" t="s">
        <v>82</v>
      </c>
      <c r="D62" s="6">
        <v>66.03</v>
      </c>
      <c r="E62" s="17">
        <f>VLOOKUP(C62,Saber2!$C$6:$D$193,2,0)</f>
        <v>45.47</v>
      </c>
      <c r="F62" s="18">
        <f>VLOOKUP(C62,Saber1!$C$6:$H$194,6)</f>
        <v>80.12</v>
      </c>
    </row>
    <row r="63">
      <c r="B63" s="6">
        <v>3.0</v>
      </c>
      <c r="C63" s="6" t="s">
        <v>83</v>
      </c>
      <c r="D63" s="6">
        <v>53.92</v>
      </c>
      <c r="E63" s="17">
        <f>VLOOKUP(C63,Saber2!$C$6:$D$193,2,0)</f>
        <v>52.83</v>
      </c>
      <c r="F63" s="18">
        <f>VLOOKUP(C63,Saber1!$C$6:$H$194,6)</f>
        <v>80.12</v>
      </c>
    </row>
    <row r="64">
      <c r="B64" s="6">
        <v>3.0</v>
      </c>
      <c r="C64" s="6" t="s">
        <v>84</v>
      </c>
      <c r="D64" s="6">
        <v>59.67</v>
      </c>
      <c r="E64" s="17">
        <f>VLOOKUP(C64,Saber2!$C$6:$D$193,2,0)</f>
        <v>72.55</v>
      </c>
      <c r="F64" s="18">
        <f>VLOOKUP(C64,Saber1!$C$6:$H$194,6)</f>
        <v>100</v>
      </c>
    </row>
    <row r="65">
      <c r="B65" s="6">
        <v>3.0</v>
      </c>
      <c r="C65" s="6" t="s">
        <v>85</v>
      </c>
      <c r="D65" s="6">
        <v>53.03</v>
      </c>
      <c r="E65" s="17">
        <f>VLOOKUP(C65,Saber2!$C$6:$D$193,2,0)</f>
        <v>19.29</v>
      </c>
      <c r="F65" s="18">
        <f>VLOOKUP(C65,Saber1!$C$6:$H$194,6)</f>
        <v>93.21</v>
      </c>
    </row>
    <row r="66">
      <c r="B66" s="6">
        <v>3.0</v>
      </c>
      <c r="C66" s="6" t="s">
        <v>86</v>
      </c>
      <c r="D66" s="6">
        <v>53.11</v>
      </c>
      <c r="E66" s="17">
        <f>VLOOKUP(C66,Saber2!$C$6:$D$193,2,0)</f>
        <v>45.96</v>
      </c>
      <c r="F66" s="18">
        <f>VLOOKUP(C66,Saber1!$C$6:$H$194,6)</f>
        <v>93.21</v>
      </c>
    </row>
    <row r="67">
      <c r="B67" s="6">
        <v>3.0</v>
      </c>
      <c r="C67" s="6" t="s">
        <v>87</v>
      </c>
      <c r="D67" s="6">
        <v>39.61</v>
      </c>
      <c r="E67" s="17">
        <f>VLOOKUP(C67,Saber2!$C$6:$D$193,2,0)</f>
        <v>72.5</v>
      </c>
      <c r="F67" s="18" t="str">
        <f>VLOOKUP(C67,Saber1!$C$6:$H$194,6)</f>
        <v>#N/A</v>
      </c>
    </row>
    <row r="68">
      <c r="B68" s="6">
        <v>3.0</v>
      </c>
      <c r="C68" s="6" t="s">
        <v>88</v>
      </c>
      <c r="D68" s="6">
        <v>46.5</v>
      </c>
      <c r="E68" s="17">
        <f>VLOOKUP(C68,Saber2!$C$6:$D$193,2,0)</f>
        <v>59.36</v>
      </c>
      <c r="F68" s="18">
        <f>VLOOKUP(C68,Saber1!$C$6:$H$194,6)</f>
        <v>80.12</v>
      </c>
    </row>
    <row r="69">
      <c r="B69" s="6">
        <v>3.0</v>
      </c>
      <c r="C69" s="6" t="s">
        <v>89</v>
      </c>
      <c r="D69" s="6">
        <v>39.91</v>
      </c>
      <c r="E69" s="17">
        <f>VLOOKUP(C69,Saber2!$C$6:$D$193,2,0)</f>
        <v>79.6</v>
      </c>
      <c r="F69" s="18">
        <f>VLOOKUP(C69,Saber1!$C$6:$H$194,6)</f>
        <v>93.14</v>
      </c>
    </row>
    <row r="70">
      <c r="B70" s="6">
        <v>3.0</v>
      </c>
      <c r="C70" s="6" t="s">
        <v>90</v>
      </c>
      <c r="D70" s="6">
        <v>54.4</v>
      </c>
      <c r="E70" s="17">
        <f>VLOOKUP(C70,Saber2!$C$6:$D$193,2,0)</f>
        <v>32.35</v>
      </c>
      <c r="F70" s="18">
        <f>VLOOKUP(C70,Saber1!$C$6:$H$194,6)</f>
        <v>93.21</v>
      </c>
    </row>
    <row r="71">
      <c r="B71" s="6">
        <v>3.0</v>
      </c>
      <c r="C71" s="6" t="s">
        <v>91</v>
      </c>
      <c r="D71" s="6">
        <v>33.82</v>
      </c>
      <c r="E71" s="17" t="str">
        <f>VLOOKUP(C71,Saber2!$C$6:$D$193,2,0)</f>
        <v>#N/A</v>
      </c>
      <c r="F71" s="18" t="str">
        <f>VLOOKUP(C71,Saber1!$C$6:$H$194,6)</f>
        <v>#N/A</v>
      </c>
    </row>
    <row r="72">
      <c r="B72" s="6">
        <v>3.0</v>
      </c>
      <c r="C72" s="6" t="s">
        <v>92</v>
      </c>
      <c r="D72" s="6">
        <v>52.65</v>
      </c>
      <c r="E72" s="17">
        <f>VLOOKUP(C72,Saber2!$C$6:$D$193,2,0)</f>
        <v>32.13</v>
      </c>
      <c r="F72" s="18">
        <f>VLOOKUP(C72,Saber1!$C$6:$H$194,6)</f>
        <v>93.21</v>
      </c>
    </row>
    <row r="73">
      <c r="B73" s="6">
        <v>3.0</v>
      </c>
      <c r="C73" s="6" t="s">
        <v>93</v>
      </c>
      <c r="D73" s="6">
        <v>46.9</v>
      </c>
      <c r="E73" s="17">
        <f>VLOOKUP(C73,Saber2!$C$6:$D$193,2,0)</f>
        <v>65.68</v>
      </c>
      <c r="F73" s="18">
        <f>VLOOKUP(C73,Saber1!$C$6:$H$194,6)</f>
        <v>93.21</v>
      </c>
    </row>
    <row r="74">
      <c r="B74" s="6">
        <v>3.0</v>
      </c>
      <c r="C74" s="6" t="s">
        <v>94</v>
      </c>
      <c r="D74" s="6">
        <v>19.06</v>
      </c>
      <c r="E74" s="17">
        <f>VLOOKUP(C74,Saber2!$C$6:$D$193,2,0)</f>
        <v>45.72</v>
      </c>
      <c r="F74" s="18">
        <f>VLOOKUP(C74,Saber1!$C$6:$H$194,6)</f>
        <v>100</v>
      </c>
    </row>
    <row r="75">
      <c r="B75" s="6">
        <v>3.0</v>
      </c>
      <c r="C75" s="6" t="s">
        <v>95</v>
      </c>
      <c r="D75" s="6">
        <v>33.26</v>
      </c>
      <c r="E75" s="17">
        <f>VLOOKUP(C75,Saber2!$C$6:$D$193,2,0)</f>
        <v>52.27</v>
      </c>
      <c r="F75" s="18">
        <f>VLOOKUP(C75,Saber1!$C$6:$H$194,6)</f>
        <v>80.12</v>
      </c>
    </row>
    <row r="76">
      <c r="B76" s="6">
        <v>3.0</v>
      </c>
      <c r="C76" s="6" t="s">
        <v>96</v>
      </c>
      <c r="D76" s="6">
        <v>66.03</v>
      </c>
      <c r="E76" s="17">
        <f>VLOOKUP(C76,Saber2!$C$6:$D$193,2,0)</f>
        <v>72.51</v>
      </c>
      <c r="F76" s="18">
        <f>VLOOKUP(C76,Saber1!$C$6:$H$194,6)</f>
        <v>100</v>
      </c>
    </row>
    <row r="77">
      <c r="B77" s="6">
        <v>3.0</v>
      </c>
      <c r="C77" s="6" t="s">
        <v>97</v>
      </c>
      <c r="D77" s="6">
        <v>52.78</v>
      </c>
      <c r="E77" s="17">
        <f>VLOOKUP(C77,Saber2!$C$6:$D$193,2,0)</f>
        <v>51.93</v>
      </c>
      <c r="F77" s="18">
        <f>VLOOKUP(C77,Saber1!$C$6:$H$194,6)</f>
        <v>80.12</v>
      </c>
    </row>
    <row r="78">
      <c r="B78" s="6">
        <v>3.0</v>
      </c>
      <c r="C78" s="6" t="s">
        <v>98</v>
      </c>
      <c r="D78" s="6">
        <v>26.49</v>
      </c>
      <c r="E78" s="17">
        <f>VLOOKUP(C78,Saber2!$C$6:$D$193,2,0)</f>
        <v>39.48</v>
      </c>
      <c r="F78" s="18">
        <f>VLOOKUP(C78,Saber1!$C$6:$H$194,6)</f>
        <v>80.12</v>
      </c>
    </row>
    <row r="79">
      <c r="B79" s="6">
        <v>3.0</v>
      </c>
      <c r="C79" s="6" t="s">
        <v>99</v>
      </c>
      <c r="D79" s="6">
        <v>26.81</v>
      </c>
      <c r="E79" s="17">
        <f>VLOOKUP(C79,Saber2!$C$6:$D$193,2,0)</f>
        <v>66.19</v>
      </c>
      <c r="F79" s="18" t="str">
        <f>VLOOKUP(C79,Saber1!$C$6:$H$194,6)</f>
        <v>#N/A</v>
      </c>
    </row>
    <row r="80">
      <c r="B80" s="6">
        <v>3.0</v>
      </c>
      <c r="C80" s="6" t="s">
        <v>100</v>
      </c>
      <c r="D80" s="6">
        <v>52.86</v>
      </c>
      <c r="E80" s="17">
        <f>VLOOKUP(C80,Saber2!$C$6:$D$193,2,0)</f>
        <v>38.81</v>
      </c>
      <c r="F80" s="18">
        <f>VLOOKUP(C80,Saber1!$C$6:$H$194,6)</f>
        <v>100</v>
      </c>
    </row>
    <row r="81">
      <c r="B81" s="6">
        <v>3.0</v>
      </c>
      <c r="C81" s="6" t="s">
        <v>101</v>
      </c>
      <c r="D81" s="6">
        <v>39.29</v>
      </c>
      <c r="E81" s="17">
        <f>VLOOKUP(C81,Saber2!$C$6:$D$193,2,0)</f>
        <v>39.05</v>
      </c>
      <c r="F81" s="18">
        <f>VLOOKUP(C81,Saber1!$C$6:$H$194,6)</f>
        <v>93.21</v>
      </c>
    </row>
    <row r="82">
      <c r="B82" s="6">
        <v>3.0</v>
      </c>
      <c r="C82" s="6" t="s">
        <v>102</v>
      </c>
      <c r="D82" s="6">
        <v>34.3</v>
      </c>
      <c r="E82" s="17">
        <f>VLOOKUP(C82,Saber2!$C$6:$D$193,2,0)</f>
        <v>38.92</v>
      </c>
      <c r="F82" s="18">
        <f>VLOOKUP(C82,Saber1!$C$6:$H$194,6)</f>
        <v>93.21</v>
      </c>
    </row>
    <row r="83">
      <c r="B83" s="6">
        <v>3.0</v>
      </c>
      <c r="C83" s="6" t="s">
        <v>103</v>
      </c>
      <c r="D83" s="6">
        <v>33.71</v>
      </c>
      <c r="E83" s="17">
        <f>VLOOKUP(C83,Saber2!$C$6:$D$193,2,0)</f>
        <v>45.76</v>
      </c>
      <c r="F83" s="18">
        <f>VLOOKUP(C83,Saber1!$C$6:$H$194,6)</f>
        <v>93.14</v>
      </c>
    </row>
    <row r="84">
      <c r="B84" s="6">
        <v>3.0</v>
      </c>
      <c r="C84" s="6" t="s">
        <v>104</v>
      </c>
      <c r="D84" s="6">
        <v>25.97</v>
      </c>
      <c r="E84" s="17">
        <f>VLOOKUP(C84,Saber2!$C$6:$D$193,2,0)</f>
        <v>54.44</v>
      </c>
      <c r="F84" s="18">
        <f>VLOOKUP(C84,Saber1!$C$6:$H$194,6)</f>
        <v>100</v>
      </c>
    </row>
    <row r="85">
      <c r="B85" s="6">
        <v>4.0</v>
      </c>
      <c r="C85" s="6" t="s">
        <v>105</v>
      </c>
      <c r="D85" s="6">
        <v>65.81</v>
      </c>
      <c r="E85" s="17">
        <f>VLOOKUP(C85,Saber2!$C$6:$D$193,2,0)</f>
        <v>59.09</v>
      </c>
      <c r="F85" s="18" t="str">
        <f>VLOOKUP(C85,Saber1!$C$6:$H$194,6)</f>
        <v>#N/A</v>
      </c>
    </row>
    <row r="86">
      <c r="B86" s="6">
        <v>4.0</v>
      </c>
      <c r="C86" s="6" t="s">
        <v>106</v>
      </c>
      <c r="D86" s="6">
        <v>65.74</v>
      </c>
      <c r="E86" s="17">
        <f>VLOOKUP(C86,Saber2!$C$6:$D$193,2,0)</f>
        <v>86.34</v>
      </c>
      <c r="F86" s="18">
        <f>VLOOKUP(C86,Saber1!$C$6:$H$194,6)</f>
        <v>93.21</v>
      </c>
    </row>
    <row r="87">
      <c r="B87" s="6">
        <v>4.0</v>
      </c>
      <c r="C87" s="6" t="s">
        <v>107</v>
      </c>
      <c r="D87" s="6">
        <v>58.88</v>
      </c>
      <c r="E87" s="17">
        <f>VLOOKUP(C87,Saber2!$C$6:$D$193,2,0)</f>
        <v>72.34</v>
      </c>
      <c r="F87" s="18">
        <f>VLOOKUP(C87,Saber1!$C$6:$H$194,6)</f>
        <v>93.21</v>
      </c>
    </row>
    <row r="88">
      <c r="B88" s="6">
        <v>4.0</v>
      </c>
      <c r="C88" s="6" t="s">
        <v>108</v>
      </c>
      <c r="D88" s="6">
        <v>58.93</v>
      </c>
      <c r="E88" s="17">
        <f>VLOOKUP(C88,Saber2!$C$6:$D$193,2,0)</f>
        <v>52.73</v>
      </c>
      <c r="F88" s="18">
        <f>VLOOKUP(C88,Saber1!$C$6:$H$194,6)</f>
        <v>80.12</v>
      </c>
    </row>
    <row r="89">
      <c r="B89" s="6">
        <v>4.0</v>
      </c>
      <c r="C89" s="6" t="s">
        <v>109</v>
      </c>
      <c r="D89" s="6">
        <v>38.88</v>
      </c>
      <c r="E89" s="17">
        <f>VLOOKUP(C89,Saber2!$C$6:$D$193,2,0)</f>
        <v>72.93</v>
      </c>
      <c r="F89" s="18">
        <f>VLOOKUP(C89,Saber1!$C$6:$H$194,6)</f>
        <v>80.12</v>
      </c>
    </row>
    <row r="90">
      <c r="B90" s="6">
        <v>4.0</v>
      </c>
      <c r="C90" s="6" t="s">
        <v>110</v>
      </c>
      <c r="D90" s="6">
        <v>72.57</v>
      </c>
      <c r="E90" s="17">
        <f>VLOOKUP(C90,Saber2!$C$6:$D$193,2,0)</f>
        <v>65.96</v>
      </c>
      <c r="F90" s="18">
        <f>VLOOKUP(C90,Saber1!$C$6:$H$194,6)</f>
        <v>100</v>
      </c>
    </row>
    <row r="91">
      <c r="B91" s="6">
        <v>4.0</v>
      </c>
      <c r="C91" s="6" t="s">
        <v>111</v>
      </c>
      <c r="D91" s="6">
        <v>52.77</v>
      </c>
      <c r="E91" s="17">
        <f>VLOOKUP(C91,Saber2!$C$6:$D$193,2,0)</f>
        <v>32.33</v>
      </c>
      <c r="F91" s="18">
        <f>VLOOKUP(C91,Saber1!$C$6:$H$194,6)</f>
        <v>100</v>
      </c>
    </row>
    <row r="92">
      <c r="B92" s="6">
        <v>4.0</v>
      </c>
      <c r="C92" s="6" t="s">
        <v>112</v>
      </c>
      <c r="D92" s="6">
        <v>59.14</v>
      </c>
      <c r="E92" s="17">
        <f>VLOOKUP(C92,Saber2!$C$6:$D$193,2,0)</f>
        <v>79.39</v>
      </c>
      <c r="F92" s="18">
        <f>VLOOKUP(C92,Saber1!$C$6:$H$194,6)</f>
        <v>80.12</v>
      </c>
    </row>
    <row r="93">
      <c r="B93" s="6">
        <v>4.0</v>
      </c>
      <c r="C93" s="6" t="s">
        <v>113</v>
      </c>
      <c r="D93" s="6">
        <v>59.3</v>
      </c>
      <c r="E93" s="17">
        <f>VLOOKUP(C93,Saber2!$C$6:$D$193,2,0)</f>
        <v>93.11</v>
      </c>
      <c r="F93" s="18">
        <f>VLOOKUP(C93,Saber1!$C$6:$H$194,6)</f>
        <v>100</v>
      </c>
    </row>
    <row r="94">
      <c r="B94" s="6">
        <v>4.0</v>
      </c>
      <c r="C94" s="6" t="s">
        <v>114</v>
      </c>
      <c r="D94" s="6">
        <v>67.13</v>
      </c>
      <c r="E94" s="17">
        <f>VLOOKUP(C94,Saber2!$C$6:$D$193,2,0)</f>
        <v>32.56</v>
      </c>
      <c r="F94" s="18">
        <f>VLOOKUP(C94,Saber1!$C$6:$H$194,6)</f>
        <v>100</v>
      </c>
    </row>
    <row r="95">
      <c r="B95" s="6">
        <v>4.0</v>
      </c>
      <c r="C95" s="6" t="s">
        <v>115</v>
      </c>
      <c r="D95" s="6">
        <v>45.51</v>
      </c>
      <c r="E95" s="17">
        <f>VLOOKUP(C95,Saber2!$C$6:$D$193,2,0)</f>
        <v>52.78</v>
      </c>
      <c r="F95" s="18">
        <f>VLOOKUP(C95,Saber1!$C$6:$H$194,6)</f>
        <v>93.21</v>
      </c>
    </row>
    <row r="96">
      <c r="B96" s="6">
        <v>4.0</v>
      </c>
      <c r="C96" s="6" t="s">
        <v>116</v>
      </c>
      <c r="D96" s="6">
        <v>32.73</v>
      </c>
      <c r="E96" s="17">
        <f>VLOOKUP(C96,Saber2!$C$6:$D$193,2,0)</f>
        <v>65.58</v>
      </c>
      <c r="F96" s="18" t="str">
        <f>VLOOKUP(C96,Saber1!$C$6:$H$194,6)</f>
        <v>#N/A</v>
      </c>
    </row>
    <row r="97">
      <c r="B97" s="6">
        <v>4.0</v>
      </c>
      <c r="C97" s="6" t="s">
        <v>117</v>
      </c>
      <c r="D97" s="6">
        <v>39.46</v>
      </c>
      <c r="E97" s="17">
        <f>VLOOKUP(C97,Saber2!$C$6:$D$193,2,0)</f>
        <v>46.08</v>
      </c>
      <c r="F97" s="18">
        <f>VLOOKUP(C97,Saber1!$C$6:$H$194,6)</f>
        <v>93.14</v>
      </c>
    </row>
    <row r="98">
      <c r="B98" s="6">
        <v>4.0</v>
      </c>
      <c r="C98" s="6" t="s">
        <v>118</v>
      </c>
      <c r="D98" s="6">
        <v>59.18</v>
      </c>
      <c r="E98" s="17">
        <f>VLOOKUP(C98,Saber2!$C$6:$D$193,2,0)</f>
        <v>66.28</v>
      </c>
      <c r="F98" s="18">
        <f>VLOOKUP(C98,Saber1!$C$6:$H$194,6)</f>
        <v>100</v>
      </c>
    </row>
    <row r="99">
      <c r="B99" s="6">
        <v>4.0</v>
      </c>
      <c r="C99" s="6" t="s">
        <v>119</v>
      </c>
      <c r="D99" s="6">
        <v>25.69</v>
      </c>
      <c r="E99" s="17">
        <f>VLOOKUP(C99,Saber2!$C$6:$D$193,2,0)</f>
        <v>45.5</v>
      </c>
      <c r="F99" s="18">
        <f>VLOOKUP(C99,Saber1!$C$6:$H$194,6)</f>
        <v>100</v>
      </c>
    </row>
    <row r="100">
      <c r="B100" s="6">
        <v>4.0</v>
      </c>
      <c r="C100" s="6" t="s">
        <v>120</v>
      </c>
      <c r="D100" s="6">
        <v>38.88</v>
      </c>
      <c r="E100" s="17">
        <f>VLOOKUP(C100,Saber2!$C$6:$D$193,2,0)</f>
        <v>52.69</v>
      </c>
      <c r="F100" s="18">
        <f>VLOOKUP(C100,Saber1!$C$6:$H$194,6)</f>
        <v>80.12</v>
      </c>
    </row>
    <row r="101">
      <c r="B101" s="6">
        <v>4.0</v>
      </c>
      <c r="C101" s="6" t="s">
        <v>121</v>
      </c>
      <c r="D101" s="6">
        <v>52.47</v>
      </c>
      <c r="E101" s="17">
        <f>VLOOKUP(C101,Saber2!$C$6:$D$193,2,0)</f>
        <v>39.32</v>
      </c>
      <c r="F101" s="18">
        <f>VLOOKUP(C101,Saber1!$C$6:$H$194,6)</f>
        <v>80.12</v>
      </c>
    </row>
    <row r="102">
      <c r="B102" s="6">
        <v>4.0</v>
      </c>
      <c r="C102" s="6" t="s">
        <v>122</v>
      </c>
      <c r="D102" s="6">
        <v>45.54</v>
      </c>
      <c r="E102" s="17">
        <f>VLOOKUP(C102,Saber2!$C$6:$D$193,2,0)</f>
        <v>65.67</v>
      </c>
      <c r="F102" s="18">
        <f>VLOOKUP(C102,Saber1!$C$6:$H$194,6)</f>
        <v>100</v>
      </c>
    </row>
    <row r="103">
      <c r="B103" s="6">
        <v>4.0</v>
      </c>
      <c r="C103" s="6" t="s">
        <v>123</v>
      </c>
      <c r="D103" s="6">
        <v>32.5</v>
      </c>
      <c r="E103" s="17">
        <f>VLOOKUP(C103,Saber2!$C$6:$D$193,2,0)</f>
        <v>52.05</v>
      </c>
      <c r="F103" s="18" t="str">
        <f>VLOOKUP(C103,Saber1!$C$6:$H$194,6)</f>
        <v>#N/A</v>
      </c>
    </row>
    <row r="104">
      <c r="B104" s="6">
        <v>4.0</v>
      </c>
      <c r="C104" s="6" t="s">
        <v>124</v>
      </c>
      <c r="D104" s="6">
        <v>46.05</v>
      </c>
      <c r="E104" s="17">
        <f>VLOOKUP(C104,Saber2!$C$6:$D$193,2,0)</f>
        <v>65.81</v>
      </c>
      <c r="F104" s="18">
        <f>VLOOKUP(C104,Saber1!$C$6:$H$194,6)</f>
        <v>93.14</v>
      </c>
    </row>
    <row r="105">
      <c r="B105" s="6">
        <v>4.0</v>
      </c>
      <c r="C105" s="6" t="s">
        <v>125</v>
      </c>
      <c r="D105" s="6">
        <v>38.88</v>
      </c>
      <c r="E105" s="17">
        <f>VLOOKUP(C105,Saber2!$C$6:$D$193,2,0)</f>
        <v>59</v>
      </c>
      <c r="F105" s="18">
        <f>VLOOKUP(C105,Saber1!$C$6:$H$194,6)</f>
        <v>100</v>
      </c>
    </row>
    <row r="106">
      <c r="B106" s="6">
        <v>4.0</v>
      </c>
      <c r="C106" s="6" t="s">
        <v>126</v>
      </c>
      <c r="D106" s="6">
        <v>46.23</v>
      </c>
      <c r="E106" s="17">
        <f>VLOOKUP(C106,Saber2!$C$6:$D$193,2,0)</f>
        <v>59.13</v>
      </c>
      <c r="F106" s="18">
        <f>VLOOKUP(C106,Saber1!$C$6:$H$194,6)</f>
        <v>100</v>
      </c>
    </row>
    <row r="107">
      <c r="B107" s="6">
        <v>4.0</v>
      </c>
      <c r="C107" s="6" t="s">
        <v>127</v>
      </c>
      <c r="D107" s="6">
        <v>45.8</v>
      </c>
      <c r="E107" s="17">
        <f>VLOOKUP(C107,Saber2!$C$6:$D$193,2,0)</f>
        <v>45.89</v>
      </c>
      <c r="F107" s="18">
        <f>VLOOKUP(C107,Saber1!$C$6:$H$194,6)</f>
        <v>80.12</v>
      </c>
    </row>
    <row r="108">
      <c r="B108" s="6">
        <v>4.0</v>
      </c>
      <c r="C108" s="6" t="s">
        <v>128</v>
      </c>
      <c r="D108" s="6">
        <v>32.93</v>
      </c>
      <c r="E108" s="17">
        <f>VLOOKUP(C108,Saber2!$C$6:$D$193,2,0)</f>
        <v>25.87</v>
      </c>
      <c r="F108" s="18">
        <f>VLOOKUP(C108,Saber1!$C$6:$H$194,6)</f>
        <v>93.21</v>
      </c>
    </row>
    <row r="109">
      <c r="B109" s="6">
        <v>4.0</v>
      </c>
      <c r="C109" s="6" t="s">
        <v>129</v>
      </c>
      <c r="D109" s="6">
        <v>38.79</v>
      </c>
      <c r="E109" s="17">
        <f>VLOOKUP(C109,Saber2!$C$6:$D$193,2,0)</f>
        <v>40.33</v>
      </c>
      <c r="F109" s="18" t="str">
        <f>VLOOKUP(C109,Saber1!$C$6:$H$194,6)</f>
        <v>#N/A</v>
      </c>
    </row>
    <row r="110">
      <c r="B110" s="6">
        <v>4.0</v>
      </c>
      <c r="C110" s="6" t="s">
        <v>130</v>
      </c>
      <c r="D110" s="6">
        <v>59.93</v>
      </c>
      <c r="E110" s="17">
        <f>VLOOKUP(C110,Saber2!$C$6:$D$193,2,0)</f>
        <v>72.25</v>
      </c>
      <c r="F110" s="18">
        <f>VLOOKUP(C110,Saber1!$C$6:$H$194,6)</f>
        <v>80.12</v>
      </c>
    </row>
    <row r="111">
      <c r="B111" s="6">
        <v>4.0</v>
      </c>
      <c r="C111" s="6" t="s">
        <v>131</v>
      </c>
      <c r="D111" s="6">
        <v>32.2</v>
      </c>
      <c r="E111" s="17">
        <f>VLOOKUP(C111,Saber2!$C$6:$D$193,2,0)</f>
        <v>72.34</v>
      </c>
      <c r="F111" s="18">
        <f>VLOOKUP(C111,Saber1!$C$6:$H$194,6)</f>
        <v>93.21</v>
      </c>
    </row>
    <row r="112">
      <c r="B112" s="6">
        <v>4.0</v>
      </c>
      <c r="C112" s="6" t="s">
        <v>132</v>
      </c>
      <c r="D112" s="6">
        <v>52.71</v>
      </c>
      <c r="E112" s="17">
        <f>VLOOKUP(C112,Saber2!$C$6:$D$193,2,0)</f>
        <v>45.9</v>
      </c>
      <c r="F112" s="18">
        <f>VLOOKUP(C112,Saber1!$C$6:$H$194,6)</f>
        <v>80.12</v>
      </c>
    </row>
    <row r="113">
      <c r="B113" s="6">
        <v>4.0</v>
      </c>
      <c r="C113" s="6" t="s">
        <v>133</v>
      </c>
      <c r="D113" s="6">
        <v>19.68</v>
      </c>
      <c r="E113" s="17">
        <f>VLOOKUP(C113,Saber2!$C$6:$D$193,2,0)</f>
        <v>26.03</v>
      </c>
      <c r="F113" s="18">
        <f>VLOOKUP(C113,Saber1!$C$6:$H$194,6)</f>
        <v>93.21</v>
      </c>
    </row>
    <row r="114">
      <c r="B114" s="6">
        <v>4.0</v>
      </c>
      <c r="C114" s="6" t="s">
        <v>134</v>
      </c>
      <c r="D114" s="6">
        <v>45.78</v>
      </c>
      <c r="E114" s="17">
        <f>VLOOKUP(C114,Saber2!$C$6:$D$193,2,0)</f>
        <v>58.89</v>
      </c>
      <c r="F114" s="18">
        <f>VLOOKUP(C114,Saber1!$C$6:$H$194,6)</f>
        <v>93.21</v>
      </c>
    </row>
    <row r="115">
      <c r="B115" s="6">
        <v>4.0</v>
      </c>
      <c r="C115" s="6" t="s">
        <v>135</v>
      </c>
      <c r="D115" s="6">
        <v>32.2</v>
      </c>
      <c r="E115" s="17">
        <f>VLOOKUP(C115,Saber2!$C$6:$D$193,2,0)</f>
        <v>39.5</v>
      </c>
      <c r="F115" s="18">
        <f>VLOOKUP(C115,Saber1!$C$6:$H$194,6)</f>
        <v>93.21</v>
      </c>
    </row>
    <row r="116">
      <c r="B116" s="6">
        <v>4.0</v>
      </c>
      <c r="C116" s="6" t="s">
        <v>136</v>
      </c>
      <c r="D116" s="6">
        <v>26.18</v>
      </c>
      <c r="E116" s="17">
        <f>VLOOKUP(C116,Saber2!$C$6:$D$193,2,0)</f>
        <v>59.24</v>
      </c>
      <c r="F116" s="18">
        <f>VLOOKUP(C116,Saber1!$C$6:$H$194,6)</f>
        <v>100</v>
      </c>
    </row>
    <row r="117">
      <c r="B117" s="6">
        <v>4.0</v>
      </c>
      <c r="C117" s="6" t="s">
        <v>137</v>
      </c>
      <c r="D117" s="6">
        <v>26.14</v>
      </c>
      <c r="E117" s="17">
        <f>VLOOKUP(C117,Saber2!$C$6:$D$193,2,0)</f>
        <v>66.23</v>
      </c>
      <c r="F117" s="18">
        <f>VLOOKUP(C117,Saber1!$C$6:$H$194,6)</f>
        <v>100</v>
      </c>
    </row>
    <row r="118">
      <c r="B118" s="6">
        <v>4.0</v>
      </c>
      <c r="C118" s="6" t="s">
        <v>138</v>
      </c>
      <c r="D118" s="6">
        <v>52.39</v>
      </c>
      <c r="E118" s="17">
        <f>VLOOKUP(C118,Saber2!$C$6:$D$193,2,0)</f>
        <v>32.52</v>
      </c>
      <c r="F118" s="18" t="str">
        <f>VLOOKUP(C118,Saber1!$C$6:$H$194,6)</f>
        <v>#N/A</v>
      </c>
    </row>
    <row r="119">
      <c r="B119" s="6">
        <v>4.0</v>
      </c>
      <c r="C119" s="6" t="s">
        <v>139</v>
      </c>
      <c r="D119" s="6">
        <v>12.59</v>
      </c>
      <c r="E119" s="17">
        <f>VLOOKUP(C119,Saber2!$C$6:$D$193,2,0)</f>
        <v>26.88</v>
      </c>
      <c r="F119" s="18">
        <f>VLOOKUP(C119,Saber1!$C$6:$H$194,6)</f>
        <v>93.21</v>
      </c>
    </row>
    <row r="120">
      <c r="B120" s="6">
        <v>4.0</v>
      </c>
      <c r="C120" s="6" t="s">
        <v>140</v>
      </c>
      <c r="D120" s="6">
        <v>13.1</v>
      </c>
      <c r="E120" s="17">
        <f>VLOOKUP(C120,Saber2!$C$6:$D$193,2,0)</f>
        <v>46.2</v>
      </c>
      <c r="F120" s="18">
        <f>VLOOKUP(C120,Saber1!$C$6:$H$194,6)</f>
        <v>100</v>
      </c>
    </row>
    <row r="121">
      <c r="B121" s="6">
        <v>4.0</v>
      </c>
      <c r="C121" s="6" t="s">
        <v>141</v>
      </c>
      <c r="D121" s="6">
        <v>45.57</v>
      </c>
      <c r="E121" s="17">
        <f>VLOOKUP(C121,Saber2!$C$6:$D$193,2,0)</f>
        <v>65.93</v>
      </c>
      <c r="F121" s="18">
        <f>VLOOKUP(C121,Saber1!$C$6:$H$194,6)</f>
        <v>93.14</v>
      </c>
    </row>
    <row r="122">
      <c r="B122" s="6">
        <v>4.0</v>
      </c>
      <c r="C122" s="6" t="s">
        <v>142</v>
      </c>
      <c r="D122" s="6">
        <v>32.3</v>
      </c>
      <c r="E122" s="17">
        <f>VLOOKUP(C122,Saber2!$C$6:$D$193,2,0)</f>
        <v>53.14</v>
      </c>
      <c r="F122" s="18">
        <f>VLOOKUP(C122,Saber1!$C$6:$H$194,6)</f>
        <v>80.12</v>
      </c>
    </row>
    <row r="123">
      <c r="B123" s="6">
        <v>4.0</v>
      </c>
      <c r="C123" s="6" t="s">
        <v>143</v>
      </c>
      <c r="D123" s="6">
        <v>26.67</v>
      </c>
      <c r="E123" s="17">
        <f>VLOOKUP(C123,Saber2!$C$6:$D$193,2,0)</f>
        <v>46.24</v>
      </c>
      <c r="F123" s="18">
        <f>VLOOKUP(C123,Saber1!$C$6:$H$194,6)</f>
        <v>100</v>
      </c>
    </row>
    <row r="124">
      <c r="B124" s="6">
        <v>4.0</v>
      </c>
      <c r="C124" s="6" t="s">
        <v>144</v>
      </c>
      <c r="D124" s="6">
        <v>26.73</v>
      </c>
      <c r="E124" s="17">
        <f>VLOOKUP(C124,Saber2!$C$6:$D$193,2,0)</f>
        <v>45.59</v>
      </c>
      <c r="F124" s="18">
        <f>VLOOKUP(C124,Saber1!$C$6:$H$194,6)</f>
        <v>80.12</v>
      </c>
    </row>
    <row r="125">
      <c r="B125" s="6">
        <v>4.0</v>
      </c>
      <c r="C125" s="6" t="s">
        <v>145</v>
      </c>
      <c r="D125" s="6">
        <v>26.11</v>
      </c>
      <c r="E125" s="17">
        <f>VLOOKUP(C125,Saber2!$C$6:$D$193,2,0)</f>
        <v>45.73</v>
      </c>
      <c r="F125" s="18">
        <f>VLOOKUP(C125,Saber1!$C$6:$H$194,6)</f>
        <v>93.21</v>
      </c>
    </row>
    <row r="126">
      <c r="B126" s="6">
        <v>4.0</v>
      </c>
      <c r="C126" s="6" t="s">
        <v>146</v>
      </c>
      <c r="D126" s="6">
        <v>33.18</v>
      </c>
      <c r="E126" s="17">
        <f>VLOOKUP(C126,Saber2!$C$6:$D$193,2,0)</f>
        <v>79.14</v>
      </c>
      <c r="F126" s="18" t="str">
        <f>VLOOKUP(C126,Saber1!$C$6:$H$194,6)</f>
        <v>#N/A</v>
      </c>
    </row>
    <row r="127">
      <c r="B127" s="6">
        <v>4.0</v>
      </c>
      <c r="C127" s="6" t="s">
        <v>147</v>
      </c>
      <c r="D127" s="6">
        <v>39.5</v>
      </c>
      <c r="E127" s="17">
        <f>VLOOKUP(C127,Saber2!$C$6:$D$193,2,0)</f>
        <v>32.43</v>
      </c>
      <c r="F127" s="18">
        <f>VLOOKUP(C127,Saber1!$C$6:$H$194,6)</f>
        <v>100</v>
      </c>
    </row>
    <row r="128">
      <c r="B128" s="6">
        <v>4.0</v>
      </c>
      <c r="C128" s="6" t="s">
        <v>148</v>
      </c>
      <c r="D128" s="6">
        <v>26.33</v>
      </c>
      <c r="E128" s="17">
        <f>VLOOKUP(C128,Saber2!$C$6:$D$193,2,0)</f>
        <v>66.26</v>
      </c>
      <c r="F128" s="18">
        <f>VLOOKUP(C128,Saber1!$C$6:$H$194,6)</f>
        <v>100</v>
      </c>
    </row>
    <row r="129">
      <c r="B129" s="6">
        <v>5.0</v>
      </c>
      <c r="C129" s="6" t="s">
        <v>149</v>
      </c>
      <c r="D129" s="6">
        <v>85.97</v>
      </c>
      <c r="E129" s="17">
        <f>VLOOKUP(C129,Saber2!$C$6:$D$193,2,0)</f>
        <v>80.07</v>
      </c>
      <c r="F129" s="18">
        <f>VLOOKUP(C129,Saber1!$C$6:$H$194,6)</f>
        <v>80.12</v>
      </c>
    </row>
    <row r="130">
      <c r="B130" s="6">
        <v>5.0</v>
      </c>
      <c r="C130" s="6" t="s">
        <v>150</v>
      </c>
      <c r="D130" s="6">
        <v>86.33</v>
      </c>
      <c r="E130" s="17">
        <f>VLOOKUP(C130,Saber2!$C$6:$D$193,2,0)</f>
        <v>86.17</v>
      </c>
      <c r="F130" s="18">
        <f>VLOOKUP(C130,Saber1!$C$6:$H$194,6)</f>
        <v>93.14</v>
      </c>
    </row>
    <row r="131">
      <c r="B131" s="6">
        <v>5.0</v>
      </c>
      <c r="C131" s="6" t="s">
        <v>151</v>
      </c>
      <c r="D131" s="6">
        <v>78.81</v>
      </c>
      <c r="E131" s="17">
        <f>VLOOKUP(C131,Saber2!$C$6:$D$193,2,0)</f>
        <v>66.35</v>
      </c>
      <c r="F131" s="18">
        <f>VLOOKUP(C131,Saber1!$C$6:$H$194,6)</f>
        <v>80.12</v>
      </c>
    </row>
    <row r="132">
      <c r="B132" s="6">
        <v>5.0</v>
      </c>
      <c r="C132" s="6" t="s">
        <v>152</v>
      </c>
      <c r="D132" s="6">
        <v>71.96</v>
      </c>
      <c r="E132" s="17">
        <f>VLOOKUP(C132,Saber2!$C$6:$D$193,2,0)</f>
        <v>86.76</v>
      </c>
      <c r="F132" s="18">
        <f>VLOOKUP(C132,Saber1!$C$6:$H$194,6)</f>
        <v>100</v>
      </c>
    </row>
    <row r="133">
      <c r="B133" s="6">
        <v>5.0</v>
      </c>
      <c r="C133" s="6" t="s">
        <v>153</v>
      </c>
      <c r="D133" s="6">
        <v>66.09</v>
      </c>
      <c r="E133" s="17">
        <f>VLOOKUP(C133,Saber2!$C$6:$D$193,2,0)</f>
        <v>100</v>
      </c>
      <c r="F133" s="18">
        <f>VLOOKUP(C133,Saber1!$C$6:$H$194,6)</f>
        <v>93.21</v>
      </c>
    </row>
    <row r="134">
      <c r="B134" s="6">
        <v>5.0</v>
      </c>
      <c r="C134" s="6" t="s">
        <v>154</v>
      </c>
      <c r="D134" s="6">
        <v>78.81</v>
      </c>
      <c r="E134" s="17">
        <f>VLOOKUP(C134,Saber2!$C$6:$D$193,2,0)</f>
        <v>59.23</v>
      </c>
      <c r="F134" s="18">
        <f>VLOOKUP(C134,Saber1!$C$6:$H$194,6)</f>
        <v>93.21</v>
      </c>
    </row>
    <row r="135">
      <c r="B135" s="6">
        <v>5.0</v>
      </c>
      <c r="C135" s="6" t="s">
        <v>155</v>
      </c>
      <c r="D135" s="6">
        <v>59.05</v>
      </c>
      <c r="E135" s="17">
        <f>VLOOKUP(C135,Saber2!$C$6:$D$193,2,0)</f>
        <v>39.42</v>
      </c>
      <c r="F135" s="18">
        <f>VLOOKUP(C135,Saber1!$C$6:$H$194,6)</f>
        <v>80.12</v>
      </c>
    </row>
    <row r="136">
      <c r="B136" s="6">
        <v>5.0</v>
      </c>
      <c r="C136" s="6" t="s">
        <v>156</v>
      </c>
      <c r="D136" s="6">
        <v>93.46</v>
      </c>
      <c r="E136" s="17">
        <f>VLOOKUP(C136,Saber2!$C$6:$D$193,2,0)</f>
        <v>66.6</v>
      </c>
      <c r="F136" s="18">
        <f>VLOOKUP(C136,Saber1!$C$6:$H$194,6)</f>
        <v>100</v>
      </c>
    </row>
    <row r="137">
      <c r="B137" s="6">
        <v>5.0</v>
      </c>
      <c r="C137" s="6" t="s">
        <v>157</v>
      </c>
      <c r="D137" s="6">
        <v>65.77</v>
      </c>
      <c r="E137" s="17">
        <f>VLOOKUP(C137,Saber2!$C$6:$D$193,2,0)</f>
        <v>59.08</v>
      </c>
      <c r="F137" s="18">
        <f>VLOOKUP(C137,Saber1!$C$6:$H$194,6)</f>
        <v>80.12</v>
      </c>
    </row>
    <row r="138">
      <c r="B138" s="6">
        <v>5.0</v>
      </c>
      <c r="C138" s="6" t="s">
        <v>158</v>
      </c>
      <c r="D138" s="6">
        <v>71.96</v>
      </c>
      <c r="E138" s="17">
        <f>VLOOKUP(C138,Saber2!$C$6:$D$193,2,0)</f>
        <v>59.82</v>
      </c>
      <c r="F138" s="18">
        <f>VLOOKUP(C138,Saber1!$C$6:$H$194,6)</f>
        <v>80.12</v>
      </c>
    </row>
    <row r="139">
      <c r="B139" s="6">
        <v>5.0</v>
      </c>
      <c r="C139" s="6" t="s">
        <v>159</v>
      </c>
      <c r="D139" s="6">
        <v>79.11</v>
      </c>
      <c r="E139" s="17">
        <f>VLOOKUP(C139,Saber2!$C$6:$D$193,2,0)</f>
        <v>72.2</v>
      </c>
      <c r="F139" s="18">
        <f>VLOOKUP(C139,Saber1!$C$6:$H$194,6)</f>
        <v>93.14</v>
      </c>
    </row>
    <row r="140">
      <c r="B140" s="6">
        <v>5.0</v>
      </c>
      <c r="C140" s="6" t="s">
        <v>160</v>
      </c>
      <c r="D140" s="6">
        <v>86.25</v>
      </c>
      <c r="E140" s="17">
        <f>VLOOKUP(C140,Saber2!$C$6:$D$193,2,0)</f>
        <v>52.12</v>
      </c>
      <c r="F140" s="18">
        <f>VLOOKUP(C140,Saber1!$C$6:$H$194,6)</f>
        <v>100</v>
      </c>
    </row>
    <row r="141">
      <c r="B141" s="6">
        <v>5.0</v>
      </c>
      <c r="C141" s="6" t="s">
        <v>161</v>
      </c>
      <c r="D141" s="6">
        <v>65.16</v>
      </c>
      <c r="E141" s="17">
        <f>VLOOKUP(C141,Saber2!$C$6:$D$193,2,0)</f>
        <v>53.1</v>
      </c>
      <c r="F141" s="18">
        <f>VLOOKUP(C141,Saber1!$C$6:$H$194,6)</f>
        <v>100</v>
      </c>
    </row>
    <row r="142">
      <c r="B142" s="6">
        <v>5.0</v>
      </c>
      <c r="C142" s="6" t="s">
        <v>162</v>
      </c>
      <c r="D142" s="6">
        <v>72.5</v>
      </c>
      <c r="E142" s="17">
        <f>VLOOKUP(C142,Saber2!$C$6:$D$193,2,0)</f>
        <v>45.32</v>
      </c>
      <c r="F142" s="18">
        <f>VLOOKUP(C142,Saber1!$C$6:$H$194,6)</f>
        <v>93.21</v>
      </c>
    </row>
    <row r="143">
      <c r="B143" s="6">
        <v>5.0</v>
      </c>
      <c r="C143" s="6" t="s">
        <v>163</v>
      </c>
      <c r="D143" s="6">
        <v>72.27</v>
      </c>
      <c r="E143" s="17">
        <f>VLOOKUP(C143,Saber2!$C$6:$D$193,2,0)</f>
        <v>59.41</v>
      </c>
      <c r="F143" s="18" t="str">
        <f>VLOOKUP(C143,Saber1!$C$6:$H$194,6)</f>
        <v>#N/A</v>
      </c>
    </row>
    <row r="144">
      <c r="B144" s="6">
        <v>5.0</v>
      </c>
      <c r="C144" s="6" t="s">
        <v>164</v>
      </c>
      <c r="D144" s="6">
        <v>65.22</v>
      </c>
      <c r="E144" s="17">
        <f>VLOOKUP(C144,Saber2!$C$6:$D$193,2,0)</f>
        <v>45.86</v>
      </c>
      <c r="F144" s="18">
        <f>VLOOKUP(C144,Saber1!$C$6:$H$194,6)</f>
        <v>33.6</v>
      </c>
    </row>
    <row r="145">
      <c r="B145" s="6">
        <v>5.0</v>
      </c>
      <c r="C145" s="6" t="s">
        <v>165</v>
      </c>
      <c r="D145" s="6">
        <v>79.44</v>
      </c>
      <c r="E145" s="17">
        <f>VLOOKUP(C145,Saber2!$C$6:$D$193,2,0)</f>
        <v>45.92</v>
      </c>
      <c r="F145" s="18">
        <f>VLOOKUP(C145,Saber1!$C$6:$H$194,6)</f>
        <v>80.12</v>
      </c>
    </row>
    <row r="146">
      <c r="B146" s="6">
        <v>5.0</v>
      </c>
      <c r="C146" s="6" t="s">
        <v>166</v>
      </c>
      <c r="D146" s="6">
        <v>59.2</v>
      </c>
      <c r="E146" s="17">
        <f>VLOOKUP(C146,Saber2!$C$6:$D$193,2,0)</f>
        <v>79.21</v>
      </c>
      <c r="F146" s="18">
        <f>VLOOKUP(C146,Saber1!$C$6:$H$194,6)</f>
        <v>100</v>
      </c>
    </row>
    <row r="147">
      <c r="B147" s="6">
        <v>5.0</v>
      </c>
      <c r="C147" s="6" t="s">
        <v>167</v>
      </c>
      <c r="D147" s="6">
        <v>58.87</v>
      </c>
      <c r="E147" s="17">
        <f>VLOOKUP(C147,Saber2!$C$6:$D$193,2,0)</f>
        <v>72.69</v>
      </c>
      <c r="F147" s="18">
        <f>VLOOKUP(C147,Saber1!$C$6:$H$194,6)</f>
        <v>100</v>
      </c>
    </row>
    <row r="148">
      <c r="B148" s="6">
        <v>5.0</v>
      </c>
      <c r="C148" s="6" t="s">
        <v>168</v>
      </c>
      <c r="D148" s="6">
        <v>65.61</v>
      </c>
      <c r="E148" s="17">
        <f>VLOOKUP(C148,Saber2!$C$6:$D$193,2,0)</f>
        <v>45.97</v>
      </c>
      <c r="F148" s="18">
        <f>VLOOKUP(C148,Saber1!$C$6:$H$194,6)</f>
        <v>93.21</v>
      </c>
    </row>
    <row r="149">
      <c r="B149" s="6">
        <v>5.0</v>
      </c>
      <c r="C149" s="6" t="s">
        <v>169</v>
      </c>
      <c r="D149" s="6">
        <v>39.1</v>
      </c>
      <c r="E149" s="17">
        <f>VLOOKUP(C149,Saber2!$C$6:$D$193,2,0)</f>
        <v>45.7</v>
      </c>
      <c r="F149" s="18">
        <f>VLOOKUP(C149,Saber1!$C$6:$H$194,6)</f>
        <v>80.12</v>
      </c>
    </row>
    <row r="150">
      <c r="B150" s="6">
        <v>5.0</v>
      </c>
      <c r="C150" s="6" t="s">
        <v>170</v>
      </c>
      <c r="D150" s="6">
        <v>58.62</v>
      </c>
      <c r="E150" s="17">
        <f>VLOOKUP(C150,Saber2!$C$6:$D$193,2,0)</f>
        <v>72.74</v>
      </c>
      <c r="F150" s="18">
        <f>VLOOKUP(C150,Saber1!$C$6:$H$194,6)</f>
        <v>93.21</v>
      </c>
    </row>
    <row r="151">
      <c r="B151" s="6">
        <v>5.0</v>
      </c>
      <c r="C151" s="6" t="s">
        <v>171</v>
      </c>
      <c r="D151" s="6">
        <v>71.95</v>
      </c>
      <c r="E151" s="17">
        <f>VLOOKUP(C151,Saber2!$C$6:$D$193,2,0)</f>
        <v>52.82</v>
      </c>
      <c r="F151" s="18" t="str">
        <f>VLOOKUP(C151,Saber1!$C$6:$H$194,6)</f>
        <v>#N/A</v>
      </c>
    </row>
    <row r="152">
      <c r="B152" s="6">
        <v>5.0</v>
      </c>
      <c r="C152" s="6" t="s">
        <v>172</v>
      </c>
      <c r="D152" s="6">
        <v>45.43</v>
      </c>
      <c r="E152" s="17">
        <f>VLOOKUP(C152,Saber2!$C$6:$D$193,2,0)</f>
        <v>59.62</v>
      </c>
      <c r="F152" s="18" t="str">
        <f>VLOOKUP(C152,Saber1!$C$6:$H$194,6)</f>
        <v>#N/A</v>
      </c>
    </row>
    <row r="153">
      <c r="B153" s="6">
        <v>5.0</v>
      </c>
      <c r="C153" s="6" t="s">
        <v>173</v>
      </c>
      <c r="D153" s="6">
        <v>58.9</v>
      </c>
      <c r="E153" s="17">
        <f>VLOOKUP(C153,Saber2!$C$6:$D$193,2,0)</f>
        <v>59.37</v>
      </c>
      <c r="F153" s="18" t="str">
        <f>VLOOKUP(C153,Saber1!$C$6:$H$194,6)</f>
        <v>#N/A</v>
      </c>
    </row>
    <row r="154">
      <c r="B154" s="6">
        <v>5.0</v>
      </c>
      <c r="C154" s="6" t="s">
        <v>174</v>
      </c>
      <c r="D154" s="6">
        <v>65.76</v>
      </c>
      <c r="E154" s="17">
        <f>VLOOKUP(C154,Saber2!$C$6:$D$193,2,0)</f>
        <v>52.14</v>
      </c>
      <c r="F154" s="18">
        <f>VLOOKUP(C154,Saber1!$C$6:$H$194,6)</f>
        <v>80.12</v>
      </c>
    </row>
    <row r="155">
      <c r="B155" s="6">
        <v>5.0</v>
      </c>
      <c r="C155" s="6" t="s">
        <v>175</v>
      </c>
      <c r="D155" s="6">
        <v>53.15</v>
      </c>
      <c r="E155" s="17">
        <f>VLOOKUP(C155,Saber2!$C$6:$D$193,2,0)</f>
        <v>39.05</v>
      </c>
      <c r="F155" s="18">
        <f>VLOOKUP(C155,Saber1!$C$6:$H$194,6)</f>
        <v>93.21</v>
      </c>
    </row>
    <row r="156">
      <c r="B156" s="6">
        <v>5.0</v>
      </c>
      <c r="C156" s="6" t="s">
        <v>176</v>
      </c>
      <c r="D156" s="6">
        <v>58.62</v>
      </c>
      <c r="E156" s="17">
        <f>VLOOKUP(C156,Saber2!$C$6:$D$193,2,0)</f>
        <v>59.17</v>
      </c>
      <c r="F156" s="18">
        <f>VLOOKUP(C156,Saber1!$C$6:$H$194,6)</f>
        <v>100</v>
      </c>
    </row>
    <row r="157">
      <c r="B157" s="6">
        <v>5.0</v>
      </c>
      <c r="C157" s="6" t="s">
        <v>177</v>
      </c>
      <c r="D157" s="6">
        <v>59.1</v>
      </c>
      <c r="E157" s="17">
        <f>VLOOKUP(C157,Saber2!$C$6:$D$193,2,0)</f>
        <v>46.77</v>
      </c>
      <c r="F157" s="18">
        <f>VLOOKUP(C157,Saber1!$C$6:$H$194,6)</f>
        <v>80.12</v>
      </c>
    </row>
    <row r="158">
      <c r="B158" s="6">
        <v>5.0</v>
      </c>
      <c r="C158" s="6" t="s">
        <v>178</v>
      </c>
      <c r="D158" s="6">
        <v>71.95</v>
      </c>
      <c r="E158" s="17">
        <f>VLOOKUP(C158,Saber2!$C$6:$D$193,2,0)</f>
        <v>79.59</v>
      </c>
      <c r="F158" s="18" t="str">
        <f>VLOOKUP(C158,Saber1!$C$6:$H$194,6)</f>
        <v>#N/A</v>
      </c>
    </row>
    <row r="159">
      <c r="B159" s="6">
        <v>5.0</v>
      </c>
      <c r="C159" s="6" t="s">
        <v>179</v>
      </c>
      <c r="D159" s="6">
        <v>46.43</v>
      </c>
      <c r="E159" s="17">
        <f>VLOOKUP(C159,Saber2!$C$6:$D$193,2,0)</f>
        <v>19.01</v>
      </c>
      <c r="F159" s="18">
        <f>VLOOKUP(C159,Saber1!$C$6:$H$194,6)</f>
        <v>100</v>
      </c>
    </row>
    <row r="160">
      <c r="B160" s="6">
        <v>5.0</v>
      </c>
      <c r="C160" s="6" t="s">
        <v>180</v>
      </c>
      <c r="D160" s="6">
        <v>39.03</v>
      </c>
      <c r="E160" s="17">
        <f>VLOOKUP(C160,Saber2!$C$6:$D$193,2,0)</f>
        <v>52.28</v>
      </c>
      <c r="F160" s="18">
        <f>VLOOKUP(C160,Saber1!$C$6:$H$194,6)</f>
        <v>33.6</v>
      </c>
    </row>
    <row r="161">
      <c r="B161" s="6">
        <v>5.0</v>
      </c>
      <c r="C161" s="6" t="s">
        <v>181</v>
      </c>
      <c r="D161" s="6">
        <v>52.12</v>
      </c>
      <c r="E161" s="17">
        <f>VLOOKUP(C161,Saber2!$C$6:$D$193,2,0)</f>
        <v>40.36</v>
      </c>
      <c r="F161" s="18">
        <f>VLOOKUP(C161,Saber1!$C$6:$H$194,6)</f>
        <v>100</v>
      </c>
    </row>
    <row r="162">
      <c r="B162" s="6">
        <v>5.0</v>
      </c>
      <c r="C162" s="6" t="s">
        <v>182</v>
      </c>
      <c r="D162" s="6">
        <v>46.26</v>
      </c>
      <c r="E162" s="17">
        <f>VLOOKUP(C162,Saber2!$C$6:$D$193,2,0)</f>
        <v>59.35</v>
      </c>
      <c r="F162" s="18">
        <f>VLOOKUP(C162,Saber1!$C$6:$H$194,6)</f>
        <v>93.21</v>
      </c>
    </row>
    <row r="163">
      <c r="B163" s="6">
        <v>5.0</v>
      </c>
      <c r="C163" s="6" t="s">
        <v>183</v>
      </c>
      <c r="D163" s="6">
        <v>51.92</v>
      </c>
      <c r="E163" s="17">
        <f>VLOOKUP(C163,Saber2!$C$6:$D$193,2,0)</f>
        <v>66.03</v>
      </c>
      <c r="F163" s="18">
        <f>VLOOKUP(C163,Saber1!$C$6:$H$194,6)</f>
        <v>80.12</v>
      </c>
    </row>
    <row r="164">
      <c r="B164" s="6">
        <v>5.0</v>
      </c>
      <c r="C164" s="6" t="s">
        <v>184</v>
      </c>
      <c r="D164" s="6">
        <v>72.65</v>
      </c>
      <c r="E164" s="17">
        <f>VLOOKUP(C164,Saber2!$C$6:$D$193,2,0)</f>
        <v>52.5</v>
      </c>
      <c r="F164" s="18">
        <f>VLOOKUP(C164,Saber1!$C$6:$H$194,6)</f>
        <v>93.21</v>
      </c>
    </row>
    <row r="165">
      <c r="B165" s="6">
        <v>5.0</v>
      </c>
      <c r="C165" s="6" t="s">
        <v>185</v>
      </c>
      <c r="D165" s="6">
        <v>72.43</v>
      </c>
      <c r="E165" s="17">
        <f>VLOOKUP(C165,Saber2!$C$6:$D$193,2,0)</f>
        <v>66.07</v>
      </c>
      <c r="F165" s="18">
        <f>VLOOKUP(C165,Saber1!$C$6:$H$194,6)</f>
        <v>100</v>
      </c>
    </row>
    <row r="166">
      <c r="B166" s="6">
        <v>5.0</v>
      </c>
      <c r="C166" s="6" t="s">
        <v>186</v>
      </c>
      <c r="D166" s="6">
        <v>51.91</v>
      </c>
      <c r="E166" s="17">
        <f>VLOOKUP(C166,Saber2!$C$6:$D$193,2,0)</f>
        <v>45.81</v>
      </c>
      <c r="F166" s="18" t="str">
        <f>VLOOKUP(C166,Saber1!$C$6:$H$194,6)</f>
        <v>#N/A</v>
      </c>
    </row>
    <row r="167">
      <c r="B167" s="6">
        <v>5.0</v>
      </c>
      <c r="C167" s="6" t="s">
        <v>187</v>
      </c>
      <c r="D167" s="6">
        <v>66.09</v>
      </c>
      <c r="E167" s="17">
        <f>VLOOKUP(C167,Saber2!$C$6:$D$193,2,0)</f>
        <v>72.51</v>
      </c>
      <c r="F167" s="18">
        <f>VLOOKUP(C167,Saber1!$C$6:$H$194,6)</f>
        <v>80.12</v>
      </c>
    </row>
    <row r="168">
      <c r="B168" s="6">
        <v>5.0</v>
      </c>
      <c r="C168" s="6" t="s">
        <v>188</v>
      </c>
      <c r="D168" s="6">
        <v>59.03</v>
      </c>
      <c r="E168" s="17">
        <f>VLOOKUP(C168,Saber2!$C$6:$D$193,2,0)</f>
        <v>39.38</v>
      </c>
      <c r="F168" s="18">
        <f>VLOOKUP(C168,Saber1!$C$6:$H$194,6)</f>
        <v>100</v>
      </c>
    </row>
    <row r="169">
      <c r="B169" s="6">
        <v>5.0</v>
      </c>
      <c r="C169" s="6" t="s">
        <v>189</v>
      </c>
      <c r="D169" s="6">
        <v>51.91</v>
      </c>
      <c r="E169" s="17">
        <f>VLOOKUP(C169,Saber2!$C$6:$D$193,2,0)</f>
        <v>25.44</v>
      </c>
      <c r="F169" s="18" t="str">
        <f>VLOOKUP(C169,Saber1!$C$6:$H$194,6)</f>
        <v>#N/A</v>
      </c>
    </row>
    <row r="170">
      <c r="B170" s="6">
        <v>5.0</v>
      </c>
      <c r="C170" s="6" t="s">
        <v>190</v>
      </c>
      <c r="D170" s="6">
        <v>65.16</v>
      </c>
      <c r="E170" s="17">
        <f>VLOOKUP(C170,Saber2!$C$6:$D$193,2,0)</f>
        <v>13.42</v>
      </c>
      <c r="F170" s="18">
        <f>VLOOKUP(C170,Saber1!$C$6:$H$194,6)</f>
        <v>93.21</v>
      </c>
    </row>
    <row r="171">
      <c r="B171" s="6">
        <v>5.0</v>
      </c>
      <c r="C171" s="6" t="s">
        <v>191</v>
      </c>
      <c r="D171" s="6">
        <v>52.76</v>
      </c>
      <c r="E171" s="17">
        <f>VLOOKUP(C171,Saber2!$C$6:$D$193,2,0)</f>
        <v>19.62</v>
      </c>
      <c r="F171" s="18">
        <f>VLOOKUP(C171,Saber1!$C$6:$H$194,6)</f>
        <v>93.14</v>
      </c>
    </row>
    <row r="172">
      <c r="B172" s="6">
        <v>5.0</v>
      </c>
      <c r="C172" s="6" t="s">
        <v>192</v>
      </c>
      <c r="D172" s="6">
        <v>79.81</v>
      </c>
      <c r="E172" s="17">
        <f>VLOOKUP(C172,Saber2!$C$6:$D$193,2,0)</f>
        <v>52.02</v>
      </c>
      <c r="F172" s="18">
        <f>VLOOKUP(C172,Saber1!$C$6:$H$194,6)</f>
        <v>80.12</v>
      </c>
    </row>
    <row r="173">
      <c r="B173" s="6">
        <v>5.0</v>
      </c>
      <c r="C173" s="6" t="s">
        <v>193</v>
      </c>
      <c r="D173" s="6">
        <v>45.44</v>
      </c>
      <c r="E173" s="17">
        <f>VLOOKUP(C173,Saber2!$C$6:$D$193,2,0)</f>
        <v>46.07</v>
      </c>
      <c r="F173" s="18">
        <f>VLOOKUP(C173,Saber1!$C$6:$H$194,6)</f>
        <v>93.21</v>
      </c>
    </row>
    <row r="174">
      <c r="B174" s="6">
        <v>5.0</v>
      </c>
      <c r="C174" s="6" t="s">
        <v>194</v>
      </c>
      <c r="D174" s="6">
        <v>45.42</v>
      </c>
      <c r="E174" s="17">
        <f>VLOOKUP(C174,Saber2!$C$6:$D$193,2,0)</f>
        <v>25.37</v>
      </c>
      <c r="F174" s="18">
        <f>VLOOKUP(C174,Saber1!$C$6:$H$194,6)</f>
        <v>100</v>
      </c>
    </row>
    <row r="175">
      <c r="B175" s="6">
        <v>5.0</v>
      </c>
      <c r="C175" s="6" t="s">
        <v>195</v>
      </c>
      <c r="D175" s="6">
        <v>66.59</v>
      </c>
      <c r="E175" s="17">
        <f>VLOOKUP(C175,Saber2!$C$6:$D$193,2,0)</f>
        <v>86.17</v>
      </c>
      <c r="F175" s="18">
        <f>VLOOKUP(C175,Saber1!$C$6:$H$194,6)</f>
        <v>80.12</v>
      </c>
    </row>
    <row r="176">
      <c r="B176" s="6">
        <v>5.0</v>
      </c>
      <c r="C176" s="6" t="s">
        <v>196</v>
      </c>
      <c r="D176" s="6">
        <v>59.17</v>
      </c>
      <c r="E176" s="17">
        <f>VLOOKUP(C176,Saber2!$C$6:$D$193,2,0)</f>
        <v>52.74</v>
      </c>
      <c r="F176" s="18">
        <f>VLOOKUP(C176,Saber1!$C$6:$H$194,6)</f>
        <v>80.12</v>
      </c>
    </row>
    <row r="177">
      <c r="B177" s="6">
        <v>5.0</v>
      </c>
      <c r="C177" s="6" t="s">
        <v>197</v>
      </c>
      <c r="D177" s="6">
        <v>51.75</v>
      </c>
      <c r="E177" s="17">
        <f>VLOOKUP(C177,Saber2!$C$6:$D$193,2,0)</f>
        <v>52.58</v>
      </c>
      <c r="F177" s="18" t="str">
        <f>VLOOKUP(C177,Saber1!$C$6:$H$194,6)</f>
        <v>#N/A</v>
      </c>
    </row>
    <row r="178">
      <c r="B178" s="6">
        <v>5.0</v>
      </c>
      <c r="C178" s="6" t="s">
        <v>198</v>
      </c>
      <c r="D178" s="6">
        <v>26.15</v>
      </c>
      <c r="E178" s="17">
        <f>VLOOKUP(C178,Saber2!$C$6:$D$193,2,0)</f>
        <v>45.64</v>
      </c>
      <c r="F178" s="18">
        <f>VLOOKUP(C178,Saber1!$C$6:$H$194,6)</f>
        <v>100</v>
      </c>
    </row>
    <row r="179">
      <c r="B179" s="6">
        <v>5.0</v>
      </c>
      <c r="C179" s="6" t="s">
        <v>199</v>
      </c>
      <c r="D179" s="6">
        <v>58.92</v>
      </c>
      <c r="E179" s="17">
        <f>VLOOKUP(C179,Saber2!$C$6:$D$193,2,0)</f>
        <v>46.07</v>
      </c>
      <c r="F179" s="18">
        <f>VLOOKUP(C179,Saber1!$C$6:$H$194,6)</f>
        <v>93.21</v>
      </c>
    </row>
    <row r="180">
      <c r="B180" s="6">
        <v>5.0</v>
      </c>
      <c r="C180" s="6" t="s">
        <v>200</v>
      </c>
      <c r="D180" s="6">
        <v>59.13</v>
      </c>
      <c r="E180" s="17" t="str">
        <f>VLOOKUP(C180,Saber2!$C$6:$D$193,2,0)</f>
        <v>#N/A</v>
      </c>
      <c r="F180" s="18" t="str">
        <f>VLOOKUP(C180,Saber1!$C$6:$H$194,6)</f>
        <v>#N/A</v>
      </c>
    </row>
    <row r="181">
      <c r="B181" s="6">
        <v>5.0</v>
      </c>
      <c r="C181" s="6" t="s">
        <v>201</v>
      </c>
      <c r="D181" s="6">
        <v>51.49</v>
      </c>
      <c r="E181" s="17">
        <f>VLOOKUP(C181,Saber2!$C$6:$D$193,2,0)</f>
        <v>38.76</v>
      </c>
      <c r="F181" s="18">
        <f>VLOOKUP(C181,Saber1!$C$6:$H$194,6)</f>
        <v>100</v>
      </c>
    </row>
    <row r="182">
      <c r="B182" s="6">
        <v>5.0</v>
      </c>
      <c r="C182" s="6" t="s">
        <v>202</v>
      </c>
      <c r="D182" s="6">
        <v>52.39</v>
      </c>
      <c r="E182" s="17">
        <f>VLOOKUP(C182,Saber2!$C$6:$D$193,2,0)</f>
        <v>19.01</v>
      </c>
      <c r="F182" s="18">
        <f>VLOOKUP(C182,Saber1!$C$6:$H$194,6)</f>
        <v>93.21</v>
      </c>
    </row>
    <row r="183">
      <c r="B183" s="6">
        <v>5.0</v>
      </c>
      <c r="C183" s="6" t="s">
        <v>203</v>
      </c>
      <c r="D183" s="6">
        <v>52.31</v>
      </c>
      <c r="E183" s="17">
        <f>VLOOKUP(C183,Saber2!$C$6:$D$193,2,0)</f>
        <v>31.9</v>
      </c>
      <c r="F183" s="18">
        <f>VLOOKUP(C183,Saber1!$C$6:$H$194,6)</f>
        <v>93.14</v>
      </c>
    </row>
    <row r="184">
      <c r="B184" s="6">
        <v>5.0</v>
      </c>
      <c r="C184" s="6" t="s">
        <v>204</v>
      </c>
      <c r="D184" s="6">
        <v>72.52</v>
      </c>
      <c r="E184" s="17">
        <f>VLOOKUP(C184,Saber2!$C$6:$D$193,2,0)</f>
        <v>26.21</v>
      </c>
      <c r="F184" s="18">
        <f>VLOOKUP(C184,Saber1!$C$6:$H$194,6)</f>
        <v>93.21</v>
      </c>
    </row>
    <row r="185">
      <c r="B185" s="6">
        <v>5.0</v>
      </c>
      <c r="C185" s="6" t="s">
        <v>205</v>
      </c>
      <c r="D185" s="6">
        <v>31.88</v>
      </c>
      <c r="E185" s="17">
        <f>VLOOKUP(C185,Saber2!$C$6:$D$193,2,0)</f>
        <v>72.98</v>
      </c>
      <c r="F185" s="18">
        <f>VLOOKUP(C185,Saber1!$C$6:$H$194,6)</f>
        <v>93.14</v>
      </c>
    </row>
    <row r="186">
      <c r="B186" s="6">
        <v>5.0</v>
      </c>
      <c r="C186" s="6" t="s">
        <v>206</v>
      </c>
      <c r="D186" s="6">
        <v>52.11</v>
      </c>
      <c r="E186" s="17">
        <f>VLOOKUP(C186,Saber2!$C$6:$D$193,2,0)</f>
        <v>59.09</v>
      </c>
      <c r="F186" s="18">
        <f>VLOOKUP(C186,Saber1!$C$6:$H$194,6)</f>
        <v>93.21</v>
      </c>
    </row>
    <row r="187">
      <c r="B187" s="6">
        <v>5.0</v>
      </c>
      <c r="C187" s="6" t="s">
        <v>207</v>
      </c>
      <c r="D187" s="6">
        <v>32.91</v>
      </c>
      <c r="E187" s="17">
        <f>VLOOKUP(C187,Saber2!$C$6:$D$193,2,0)</f>
        <v>39.02</v>
      </c>
      <c r="F187" s="18">
        <f>VLOOKUP(C187,Saber1!$C$6:$H$194,6)</f>
        <v>80.12</v>
      </c>
    </row>
    <row r="188">
      <c r="B188" s="6">
        <v>5.0</v>
      </c>
      <c r="C188" s="6" t="s">
        <v>208</v>
      </c>
      <c r="D188" s="6">
        <v>38.68</v>
      </c>
      <c r="E188" s="17">
        <f>VLOOKUP(C188,Saber2!$C$6:$D$193,2,0)</f>
        <v>45.92</v>
      </c>
      <c r="F188" s="18" t="str">
        <f>VLOOKUP(C188,Saber1!$C$6:$H$194,6)</f>
        <v>#N/A</v>
      </c>
    </row>
    <row r="189">
      <c r="B189" s="6">
        <v>5.0</v>
      </c>
      <c r="C189" s="6" t="s">
        <v>209</v>
      </c>
      <c r="D189" s="6">
        <v>40.14</v>
      </c>
      <c r="E189" s="17">
        <f>VLOOKUP(C189,Saber2!$C$6:$D$193,2,0)</f>
        <v>26.53</v>
      </c>
      <c r="F189" s="18" t="str">
        <f>VLOOKUP(C189,Saber1!$C$6:$H$194,6)</f>
        <v>#N/A</v>
      </c>
    </row>
    <row r="190">
      <c r="B190" s="6">
        <v>5.0</v>
      </c>
      <c r="C190" s="6" t="s">
        <v>210</v>
      </c>
      <c r="D190" s="6">
        <v>39.39</v>
      </c>
      <c r="E190" s="17">
        <f>VLOOKUP(C190,Saber2!$C$6:$D$193,2,0)</f>
        <v>33.07</v>
      </c>
      <c r="F190" s="18">
        <f>VLOOKUP(C190,Saber1!$C$6:$H$194,6)</f>
        <v>93.21</v>
      </c>
    </row>
    <row r="191">
      <c r="B191" s="6">
        <v>5.0</v>
      </c>
      <c r="C191" s="6" t="s">
        <v>211</v>
      </c>
      <c r="D191" s="6">
        <v>25.66</v>
      </c>
      <c r="E191" s="17">
        <f>VLOOKUP(C191,Saber2!$C$6:$D$193,2,0)</f>
        <v>25.88</v>
      </c>
      <c r="F191" s="18">
        <f>VLOOKUP(C191,Saber1!$C$6:$H$194,6)</f>
        <v>80.12</v>
      </c>
    </row>
  </sheetData>
  <mergeCells count="3"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2</v>
      </c>
      <c r="C3" s="1"/>
      <c r="D3" s="1"/>
    </row>
    <row r="5">
      <c r="C5" s="4" t="s">
        <v>3</v>
      </c>
    </row>
    <row r="6">
      <c r="C6" s="16" t="s">
        <v>227</v>
      </c>
      <c r="D6" s="16" t="s">
        <v>228</v>
      </c>
    </row>
    <row r="7">
      <c r="B7" s="7" t="s">
        <v>12</v>
      </c>
      <c r="C7" s="8">
        <v>5.82010582010582</v>
      </c>
      <c r="D7" s="8">
        <v>4.25531914893617</v>
      </c>
    </row>
    <row r="8">
      <c r="B8" s="9" t="s">
        <v>14</v>
      </c>
      <c r="C8" s="8">
        <v>20.634920634920633</v>
      </c>
      <c r="D8" s="8">
        <v>17.02127659574468</v>
      </c>
    </row>
    <row r="9">
      <c r="B9" s="10" t="s">
        <v>16</v>
      </c>
      <c r="C9" s="8">
        <v>39.682539682539684</v>
      </c>
      <c r="D9" s="8">
        <v>40.42553191489361</v>
      </c>
    </row>
    <row r="10">
      <c r="B10" s="11" t="s">
        <v>18</v>
      </c>
      <c r="C10" s="8">
        <v>33.86243386243386</v>
      </c>
      <c r="D10" s="8">
        <v>38.297872340425535</v>
      </c>
    </row>
    <row r="13">
      <c r="C13" s="4" t="s">
        <v>22</v>
      </c>
    </row>
    <row r="14">
      <c r="C14" s="16" t="s">
        <v>227</v>
      </c>
      <c r="D14" s="16" t="s">
        <v>228</v>
      </c>
    </row>
    <row r="15">
      <c r="B15" s="7" t="s">
        <v>12</v>
      </c>
      <c r="C15" s="8">
        <v>16.666666666666664</v>
      </c>
      <c r="D15" s="8">
        <v>7.142857142857142</v>
      </c>
    </row>
    <row r="16">
      <c r="B16" s="9" t="s">
        <v>14</v>
      </c>
      <c r="C16" s="8">
        <v>0.0</v>
      </c>
      <c r="D16" s="8">
        <v>4.761904761904762</v>
      </c>
    </row>
    <row r="17">
      <c r="B17" s="10" t="s">
        <v>16</v>
      </c>
      <c r="C17" s="8">
        <v>26.190476190476193</v>
      </c>
      <c r="D17" s="8">
        <v>26.190476190476193</v>
      </c>
    </row>
    <row r="18">
      <c r="B18" s="11" t="s">
        <v>18</v>
      </c>
      <c r="C18" s="8">
        <v>57.14285714285714</v>
      </c>
      <c r="D18" s="8">
        <v>61.904761904761905</v>
      </c>
    </row>
    <row r="22">
      <c r="C22" s="4" t="s">
        <v>32</v>
      </c>
    </row>
    <row r="23">
      <c r="C23" s="16" t="s">
        <v>227</v>
      </c>
      <c r="D23" s="16" t="s">
        <v>228</v>
      </c>
    </row>
    <row r="24">
      <c r="B24" s="7" t="s">
        <v>12</v>
      </c>
      <c r="C24" s="8">
        <v>2.5</v>
      </c>
      <c r="D24" s="8">
        <v>2.564102564102564</v>
      </c>
    </row>
    <row r="25">
      <c r="B25" s="9" t="s">
        <v>14</v>
      </c>
      <c r="C25" s="8">
        <v>25.0</v>
      </c>
      <c r="D25" s="8">
        <v>17.94871794871795</v>
      </c>
    </row>
    <row r="26">
      <c r="B26" s="10" t="s">
        <v>16</v>
      </c>
      <c r="C26" s="8">
        <v>50.0</v>
      </c>
      <c r="D26" s="8">
        <v>43.58974358974359</v>
      </c>
    </row>
    <row r="27">
      <c r="B27" s="11" t="s">
        <v>18</v>
      </c>
      <c r="C27" s="8">
        <v>22.5</v>
      </c>
      <c r="D27" s="8">
        <v>35.8974358974359</v>
      </c>
    </row>
    <row r="31">
      <c r="C31" s="4" t="s">
        <v>42</v>
      </c>
    </row>
    <row r="32">
      <c r="C32" s="16" t="s">
        <v>227</v>
      </c>
      <c r="D32" s="16" t="s">
        <v>228</v>
      </c>
    </row>
    <row r="33">
      <c r="B33" s="7" t="s">
        <v>12</v>
      </c>
      <c r="C33" s="8">
        <v>6.8181818181818175</v>
      </c>
      <c r="D33" s="8">
        <v>0.0</v>
      </c>
    </row>
    <row r="34">
      <c r="B34" s="9" t="s">
        <v>14</v>
      </c>
      <c r="C34" s="8">
        <v>45.45454545454545</v>
      </c>
      <c r="D34" s="8">
        <v>22.727272727272727</v>
      </c>
    </row>
    <row r="35">
      <c r="B35" s="10" t="s">
        <v>16</v>
      </c>
      <c r="C35" s="8">
        <v>38.63636363636363</v>
      </c>
      <c r="D35" s="8">
        <v>40.909090909090914</v>
      </c>
    </row>
    <row r="36">
      <c r="B36" s="11" t="s">
        <v>18</v>
      </c>
      <c r="C36" s="8">
        <v>9.090909090909092</v>
      </c>
      <c r="D36" s="8">
        <v>36.36363636363637</v>
      </c>
    </row>
    <row r="40">
      <c r="C40" s="4" t="s">
        <v>52</v>
      </c>
    </row>
    <row r="41">
      <c r="C41" s="16" t="s">
        <v>227</v>
      </c>
      <c r="D41" s="16" t="s">
        <v>228</v>
      </c>
    </row>
    <row r="42">
      <c r="B42" s="7" t="s">
        <v>12</v>
      </c>
      <c r="C42" s="8">
        <v>0.0</v>
      </c>
      <c r="D42" s="8">
        <v>6.349206349206349</v>
      </c>
    </row>
    <row r="43">
      <c r="B43" s="9" t="s">
        <v>14</v>
      </c>
      <c r="C43" s="8">
        <v>14.285714285714285</v>
      </c>
      <c r="D43" s="8">
        <v>20.634920634920633</v>
      </c>
    </row>
    <row r="44">
      <c r="B44" s="10" t="s">
        <v>16</v>
      </c>
      <c r="C44" s="8">
        <v>42.857142857142854</v>
      </c>
      <c r="D44" s="8">
        <v>47.61904761904761</v>
      </c>
    </row>
    <row r="45">
      <c r="B45" s="11" t="s">
        <v>18</v>
      </c>
      <c r="C45" s="8">
        <v>42.857142857142854</v>
      </c>
      <c r="D45" s="8">
        <v>25.396825396825395</v>
      </c>
    </row>
  </sheetData>
  <mergeCells count="5">
    <mergeCell ref="C5:D5"/>
    <mergeCell ref="C13:D13"/>
    <mergeCell ref="C22:D22"/>
    <mergeCell ref="C31:D31"/>
    <mergeCell ref="C40:D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2</v>
      </c>
      <c r="D3" s="1"/>
    </row>
    <row r="5">
      <c r="C5" s="19" t="s">
        <v>3</v>
      </c>
    </row>
    <row r="6">
      <c r="C6" s="16" t="s">
        <v>227</v>
      </c>
      <c r="D6" s="16" t="s">
        <v>228</v>
      </c>
    </row>
    <row r="7">
      <c r="B7" s="7" t="s">
        <v>12</v>
      </c>
      <c r="C7" s="8">
        <v>8.465608465608465</v>
      </c>
      <c r="D7" s="8">
        <v>3.1914893617021276</v>
      </c>
    </row>
    <row r="8">
      <c r="B8" s="9" t="s">
        <v>14</v>
      </c>
      <c r="C8" s="8">
        <v>10.582010582010582</v>
      </c>
      <c r="D8" s="8">
        <v>15.957446808510639</v>
      </c>
    </row>
    <row r="9">
      <c r="B9" s="10" t="s">
        <v>16</v>
      </c>
      <c r="C9" s="8">
        <v>24.867724867724867</v>
      </c>
      <c r="D9" s="8">
        <v>33.51063829787234</v>
      </c>
    </row>
    <row r="10">
      <c r="B10" s="11" t="s">
        <v>18</v>
      </c>
      <c r="C10" s="8">
        <v>56.08465608465608</v>
      </c>
      <c r="D10" s="8">
        <v>47.340425531914896</v>
      </c>
    </row>
    <row r="13">
      <c r="C13" s="19" t="s">
        <v>22</v>
      </c>
    </row>
    <row r="14">
      <c r="C14" s="16" t="s">
        <v>227</v>
      </c>
      <c r="D14" s="16" t="s">
        <v>228</v>
      </c>
    </row>
    <row r="15">
      <c r="B15" s="7" t="s">
        <v>12</v>
      </c>
      <c r="C15" s="8">
        <v>11.904761904761903</v>
      </c>
      <c r="D15" s="8">
        <v>7.142857142857142</v>
      </c>
    </row>
    <row r="16">
      <c r="B16" s="9" t="s">
        <v>14</v>
      </c>
      <c r="C16" s="8">
        <v>2.380952380952381</v>
      </c>
      <c r="D16" s="8">
        <v>4.761904761904762</v>
      </c>
    </row>
    <row r="17">
      <c r="B17" s="10" t="s">
        <v>16</v>
      </c>
      <c r="C17" s="8">
        <v>4.761904761904762</v>
      </c>
      <c r="D17" s="8">
        <v>11.904761904761903</v>
      </c>
    </row>
    <row r="18">
      <c r="B18" s="11" t="s">
        <v>18</v>
      </c>
      <c r="C18" s="8">
        <v>80.95238095238095</v>
      </c>
      <c r="D18" s="8">
        <v>76.19047619047619</v>
      </c>
    </row>
    <row r="22">
      <c r="C22" s="19" t="s">
        <v>32</v>
      </c>
    </row>
    <row r="23">
      <c r="C23" s="16" t="s">
        <v>227</v>
      </c>
      <c r="D23" s="16" t="s">
        <v>228</v>
      </c>
    </row>
    <row r="24">
      <c r="B24" s="7" t="s">
        <v>12</v>
      </c>
      <c r="C24" s="8">
        <v>15.0</v>
      </c>
      <c r="D24" s="8">
        <v>2.564102564102564</v>
      </c>
    </row>
    <row r="25">
      <c r="B25" s="9" t="s">
        <v>14</v>
      </c>
      <c r="C25" s="8">
        <v>15.0</v>
      </c>
      <c r="D25" s="8">
        <v>2.564102564102564</v>
      </c>
    </row>
    <row r="26">
      <c r="B26" s="10" t="s">
        <v>16</v>
      </c>
      <c r="C26" s="8">
        <v>37.5</v>
      </c>
      <c r="D26" s="8">
        <v>33.33333333333333</v>
      </c>
    </row>
    <row r="27">
      <c r="B27" s="11" t="s">
        <v>18</v>
      </c>
      <c r="C27" s="8">
        <v>32.5</v>
      </c>
      <c r="D27" s="8">
        <v>61.53846153846154</v>
      </c>
    </row>
    <row r="31">
      <c r="C31" s="19" t="s">
        <v>42</v>
      </c>
    </row>
    <row r="32">
      <c r="C32" s="16" t="s">
        <v>227</v>
      </c>
      <c r="D32" s="16" t="s">
        <v>228</v>
      </c>
    </row>
    <row r="33">
      <c r="B33" s="7" t="s">
        <v>12</v>
      </c>
      <c r="C33" s="8">
        <v>4.545454545454546</v>
      </c>
      <c r="D33" s="8">
        <v>4.545454545454546</v>
      </c>
    </row>
    <row r="34">
      <c r="B34" s="9" t="s">
        <v>14</v>
      </c>
      <c r="C34" s="8">
        <v>18.181818181818183</v>
      </c>
      <c r="D34" s="8">
        <v>34.090909090909086</v>
      </c>
    </row>
    <row r="35">
      <c r="B35" s="10" t="s">
        <v>16</v>
      </c>
      <c r="C35" s="8">
        <v>27.27272727272727</v>
      </c>
      <c r="D35" s="8">
        <v>38.63636363636363</v>
      </c>
    </row>
    <row r="36">
      <c r="B36" s="11" t="s">
        <v>18</v>
      </c>
      <c r="C36" s="8">
        <v>50.0</v>
      </c>
      <c r="D36" s="8">
        <v>22.727272727272727</v>
      </c>
    </row>
    <row r="40">
      <c r="C40" s="19" t="s">
        <v>52</v>
      </c>
    </row>
    <row r="41">
      <c r="C41" s="16" t="s">
        <v>227</v>
      </c>
      <c r="D41" s="16" t="s">
        <v>228</v>
      </c>
    </row>
    <row r="42">
      <c r="B42" s="7" t="s">
        <v>12</v>
      </c>
      <c r="C42" s="8">
        <v>4.761904761904762</v>
      </c>
      <c r="D42" s="8">
        <v>0.0</v>
      </c>
    </row>
    <row r="43">
      <c r="B43" s="9" t="s">
        <v>14</v>
      </c>
      <c r="C43" s="8">
        <v>7.936507936507936</v>
      </c>
      <c r="D43" s="8">
        <v>19.047619047619047</v>
      </c>
    </row>
    <row r="44">
      <c r="B44" s="10" t="s">
        <v>16</v>
      </c>
      <c r="C44" s="8">
        <v>28.57142857142857</v>
      </c>
      <c r="D44" s="8">
        <v>44.44444444444444</v>
      </c>
    </row>
    <row r="45">
      <c r="B45" s="11" t="s">
        <v>18</v>
      </c>
      <c r="C45" s="8">
        <v>58.730158730158735</v>
      </c>
      <c r="D45" s="8">
        <v>36.507936507936506</v>
      </c>
    </row>
  </sheetData>
  <mergeCells count="6">
    <mergeCell ref="B3:C3"/>
    <mergeCell ref="C5:D5"/>
    <mergeCell ref="C13:D13"/>
    <mergeCell ref="C22:D22"/>
    <mergeCell ref="C31:D31"/>
    <mergeCell ref="C40:D4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2</v>
      </c>
      <c r="D3" s="1"/>
    </row>
    <row r="5">
      <c r="C5" s="19" t="s">
        <v>3</v>
      </c>
    </row>
    <row r="6">
      <c r="C6" s="16" t="s">
        <v>227</v>
      </c>
      <c r="D6" s="16" t="s">
        <v>228</v>
      </c>
    </row>
    <row r="7">
      <c r="B7" s="7" t="s">
        <v>12</v>
      </c>
      <c r="C7" s="8">
        <v>4.232804232804233</v>
      </c>
      <c r="D7" s="8">
        <v>4.787234042553192</v>
      </c>
    </row>
    <row r="8">
      <c r="B8" s="9" t="s">
        <v>14</v>
      </c>
      <c r="C8" s="8">
        <v>6.878306878306878</v>
      </c>
      <c r="D8" s="8">
        <v>9.574468085106384</v>
      </c>
    </row>
    <row r="9">
      <c r="B9" s="10" t="s">
        <v>16</v>
      </c>
      <c r="C9" s="8">
        <v>18.51851851851852</v>
      </c>
      <c r="D9" s="8">
        <v>20.212765957446805</v>
      </c>
    </row>
    <row r="10">
      <c r="B10" s="11" t="s">
        <v>18</v>
      </c>
      <c r="C10" s="8">
        <v>70.37037037037037</v>
      </c>
      <c r="D10" s="8">
        <v>65.42553191489363</v>
      </c>
    </row>
    <row r="13">
      <c r="C13" s="19" t="s">
        <v>22</v>
      </c>
    </row>
    <row r="14">
      <c r="C14" s="16" t="s">
        <v>227</v>
      </c>
      <c r="D14" s="16" t="s">
        <v>228</v>
      </c>
    </row>
    <row r="15">
      <c r="B15" s="7" t="s">
        <v>12</v>
      </c>
      <c r="C15" s="8">
        <v>4.761904761904762</v>
      </c>
      <c r="D15" s="8">
        <v>9.523809523809524</v>
      </c>
    </row>
    <row r="16">
      <c r="B16" s="9" t="s">
        <v>14</v>
      </c>
      <c r="C16" s="8">
        <v>2.380952380952381</v>
      </c>
      <c r="D16" s="8">
        <v>4.761904761904762</v>
      </c>
    </row>
    <row r="17">
      <c r="B17" s="10" t="s">
        <v>16</v>
      </c>
      <c r="C17" s="8">
        <v>11.904761904761903</v>
      </c>
      <c r="D17" s="8">
        <v>26.190476190476193</v>
      </c>
    </row>
    <row r="18">
      <c r="B18" s="11" t="s">
        <v>18</v>
      </c>
      <c r="C18" s="8">
        <v>80.95238095238095</v>
      </c>
      <c r="D18" s="8">
        <v>59.523809523809526</v>
      </c>
    </row>
    <row r="22">
      <c r="C22" s="19" t="s">
        <v>32</v>
      </c>
    </row>
    <row r="23">
      <c r="C23" s="16" t="s">
        <v>227</v>
      </c>
      <c r="D23" s="16" t="s">
        <v>228</v>
      </c>
    </row>
    <row r="24">
      <c r="B24" s="7" t="s">
        <v>12</v>
      </c>
      <c r="C24" s="8">
        <v>10.0</v>
      </c>
      <c r="D24" s="8">
        <v>5.128205128205128</v>
      </c>
    </row>
    <row r="25">
      <c r="B25" s="9" t="s">
        <v>14</v>
      </c>
      <c r="C25" s="8">
        <v>7.5</v>
      </c>
      <c r="D25" s="8">
        <v>12.82051282051282</v>
      </c>
    </row>
    <row r="26">
      <c r="B26" s="10" t="s">
        <v>16</v>
      </c>
      <c r="C26" s="8">
        <v>17.5</v>
      </c>
      <c r="D26" s="8">
        <v>30.76923076923077</v>
      </c>
    </row>
    <row r="27">
      <c r="B27" s="11" t="s">
        <v>18</v>
      </c>
      <c r="C27" s="8">
        <v>65.0</v>
      </c>
      <c r="D27" s="8">
        <v>51.28205128205128</v>
      </c>
    </row>
    <row r="31">
      <c r="C31" s="19" t="s">
        <v>42</v>
      </c>
    </row>
    <row r="32">
      <c r="C32" s="16" t="s">
        <v>227</v>
      </c>
      <c r="D32" s="16" t="s">
        <v>228</v>
      </c>
    </row>
    <row r="33">
      <c r="B33" s="7" t="s">
        <v>12</v>
      </c>
      <c r="C33" s="8">
        <v>2.272727272727273</v>
      </c>
      <c r="D33" s="8">
        <v>6.8181818181818175</v>
      </c>
    </row>
    <row r="34">
      <c r="B34" s="9" t="s">
        <v>14</v>
      </c>
      <c r="C34" s="8">
        <v>13.636363636363635</v>
      </c>
      <c r="D34" s="8">
        <v>18.181818181818183</v>
      </c>
    </row>
    <row r="35">
      <c r="B35" s="10" t="s">
        <v>16</v>
      </c>
      <c r="C35" s="8">
        <v>36.36363636363637</v>
      </c>
      <c r="D35" s="8">
        <v>20.454545454545457</v>
      </c>
    </row>
    <row r="36">
      <c r="B36" s="11" t="s">
        <v>18</v>
      </c>
      <c r="C36" s="8">
        <v>47.72727272727273</v>
      </c>
      <c r="D36" s="8">
        <v>54.54545454545454</v>
      </c>
    </row>
    <row r="40">
      <c r="C40" s="19" t="s">
        <v>52</v>
      </c>
    </row>
    <row r="41">
      <c r="C41" s="16" t="s">
        <v>227</v>
      </c>
      <c r="D41" s="16" t="s">
        <v>228</v>
      </c>
    </row>
    <row r="42">
      <c r="B42" s="7" t="s">
        <v>12</v>
      </c>
      <c r="C42" s="8">
        <v>1.5873015873015872</v>
      </c>
      <c r="D42" s="8">
        <v>0.0</v>
      </c>
    </row>
    <row r="43">
      <c r="B43" s="9" t="s">
        <v>14</v>
      </c>
      <c r="C43" s="8">
        <v>4.761904761904762</v>
      </c>
      <c r="D43" s="8">
        <v>4.761904761904762</v>
      </c>
    </row>
    <row r="44">
      <c r="B44" s="10" t="s">
        <v>16</v>
      </c>
      <c r="C44" s="8">
        <v>11.11111111111111</v>
      </c>
      <c r="D44" s="8">
        <v>9.523809523809524</v>
      </c>
    </row>
    <row r="45">
      <c r="B45" s="11" t="s">
        <v>18</v>
      </c>
      <c r="C45" s="8">
        <v>82.53968253968253</v>
      </c>
      <c r="D45" s="8">
        <v>85.71428571428571</v>
      </c>
    </row>
  </sheetData>
  <mergeCells count="6">
    <mergeCell ref="B3:C3"/>
    <mergeCell ref="C5:D5"/>
    <mergeCell ref="C13:D13"/>
    <mergeCell ref="C22:D22"/>
    <mergeCell ref="C31:D31"/>
    <mergeCell ref="C40:D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2</v>
      </c>
      <c r="D3" s="1"/>
    </row>
    <row r="5">
      <c r="C5" s="19" t="s">
        <v>3</v>
      </c>
    </row>
    <row r="6">
      <c r="C6" s="16" t="s">
        <v>227</v>
      </c>
      <c r="D6" s="16" t="s">
        <v>228</v>
      </c>
    </row>
    <row r="7">
      <c r="B7" s="7" t="s">
        <v>12</v>
      </c>
      <c r="C7" s="8">
        <v>9.523809523809524</v>
      </c>
      <c r="D7" s="8">
        <v>7.446808510638298</v>
      </c>
    </row>
    <row r="8">
      <c r="B8" s="9" t="s">
        <v>14</v>
      </c>
      <c r="C8" s="8">
        <v>10.052910052910052</v>
      </c>
      <c r="D8" s="8">
        <v>15.425531914893616</v>
      </c>
    </row>
    <row r="9">
      <c r="B9" s="10" t="s">
        <v>16</v>
      </c>
      <c r="C9" s="8">
        <v>26.455026455026452</v>
      </c>
      <c r="D9" s="8">
        <v>17.02127659574468</v>
      </c>
    </row>
    <row r="10">
      <c r="B10" s="11" t="s">
        <v>18</v>
      </c>
      <c r="C10" s="8">
        <v>53.96825396825397</v>
      </c>
      <c r="D10" s="8">
        <v>60.1063829787234</v>
      </c>
    </row>
    <row r="13">
      <c r="C13" s="19" t="s">
        <v>22</v>
      </c>
    </row>
    <row r="14">
      <c r="C14" s="16" t="s">
        <v>227</v>
      </c>
      <c r="D14" s="16" t="s">
        <v>228</v>
      </c>
    </row>
    <row r="15">
      <c r="B15" s="7" t="s">
        <v>12</v>
      </c>
      <c r="C15" s="8">
        <v>14.285714285714285</v>
      </c>
      <c r="D15" s="8">
        <v>7.142857142857142</v>
      </c>
    </row>
    <row r="16">
      <c r="B16" s="9" t="s">
        <v>14</v>
      </c>
      <c r="C16" s="8">
        <v>4.761904761904762</v>
      </c>
      <c r="D16" s="8">
        <v>2.380952380952381</v>
      </c>
    </row>
    <row r="17">
      <c r="B17" s="10" t="s">
        <v>16</v>
      </c>
      <c r="C17" s="8">
        <v>23.809523809523807</v>
      </c>
      <c r="D17" s="8">
        <v>4.761904761904762</v>
      </c>
    </row>
    <row r="18">
      <c r="B18" s="11" t="s">
        <v>18</v>
      </c>
      <c r="C18" s="8">
        <v>57.14285714285714</v>
      </c>
      <c r="D18" s="8">
        <v>85.71428571428571</v>
      </c>
    </row>
    <row r="22">
      <c r="C22" s="19" t="s">
        <v>32</v>
      </c>
    </row>
    <row r="23">
      <c r="C23" s="16" t="s">
        <v>227</v>
      </c>
      <c r="D23" s="16" t="s">
        <v>228</v>
      </c>
    </row>
    <row r="24">
      <c r="B24" s="7" t="s">
        <v>12</v>
      </c>
      <c r="C24" s="8">
        <v>17.5</v>
      </c>
      <c r="D24" s="8">
        <v>5.128205128205128</v>
      </c>
    </row>
    <row r="25">
      <c r="B25" s="9" t="s">
        <v>14</v>
      </c>
      <c r="C25" s="8">
        <v>7.5</v>
      </c>
      <c r="D25" s="8">
        <v>20.51282051282051</v>
      </c>
    </row>
    <row r="26">
      <c r="B26" s="10" t="s">
        <v>16</v>
      </c>
      <c r="C26" s="8">
        <v>7.5</v>
      </c>
      <c r="D26" s="8">
        <v>20.51282051282051</v>
      </c>
    </row>
    <row r="27">
      <c r="B27" s="11" t="s">
        <v>18</v>
      </c>
      <c r="C27" s="8">
        <v>67.5</v>
      </c>
      <c r="D27" s="8">
        <v>53.84615384615385</v>
      </c>
    </row>
    <row r="31">
      <c r="C31" s="19" t="s">
        <v>42</v>
      </c>
    </row>
    <row r="32">
      <c r="C32" s="16" t="s">
        <v>227</v>
      </c>
      <c r="D32" s="16" t="s">
        <v>228</v>
      </c>
    </row>
    <row r="33">
      <c r="B33" s="7" t="s">
        <v>12</v>
      </c>
      <c r="C33" s="8">
        <v>4.545454545454546</v>
      </c>
      <c r="D33" s="8">
        <v>13.636363636363635</v>
      </c>
    </row>
    <row r="34">
      <c r="B34" s="9" t="s">
        <v>14</v>
      </c>
      <c r="C34" s="8">
        <v>20.454545454545457</v>
      </c>
      <c r="D34" s="8">
        <v>27.27272727272727</v>
      </c>
    </row>
    <row r="35">
      <c r="B35" s="10" t="s">
        <v>16</v>
      </c>
      <c r="C35" s="8">
        <v>36.36363636363637</v>
      </c>
      <c r="D35" s="8">
        <v>22.727272727272727</v>
      </c>
    </row>
    <row r="36">
      <c r="B36" s="11" t="s">
        <v>18</v>
      </c>
      <c r="C36" s="8">
        <v>38.63636363636363</v>
      </c>
      <c r="D36" s="8">
        <v>36.36363636363637</v>
      </c>
    </row>
    <row r="40">
      <c r="C40" s="19" t="s">
        <v>52</v>
      </c>
    </row>
    <row r="41">
      <c r="C41" s="16" t="s">
        <v>227</v>
      </c>
      <c r="D41" s="16" t="s">
        <v>228</v>
      </c>
    </row>
    <row r="42">
      <c r="B42" s="7" t="s">
        <v>12</v>
      </c>
      <c r="C42" s="8">
        <v>4.761904761904762</v>
      </c>
      <c r="D42" s="8">
        <v>4.761904761904762</v>
      </c>
    </row>
    <row r="43">
      <c r="B43" s="9" t="s">
        <v>14</v>
      </c>
      <c r="C43" s="8">
        <v>7.936507936507936</v>
      </c>
      <c r="D43" s="8">
        <v>12.698412698412698</v>
      </c>
    </row>
    <row r="44">
      <c r="B44" s="10" t="s">
        <v>16</v>
      </c>
      <c r="C44" s="8">
        <v>33.33333333333333</v>
      </c>
      <c r="D44" s="8">
        <v>19.047619047619047</v>
      </c>
    </row>
    <row r="45">
      <c r="B45" s="11" t="s">
        <v>18</v>
      </c>
      <c r="C45" s="8">
        <v>53.96825396825397</v>
      </c>
      <c r="D45" s="8">
        <v>63.49206349206349</v>
      </c>
    </row>
  </sheetData>
  <mergeCells count="6">
    <mergeCell ref="B3:C3"/>
    <mergeCell ref="C5:D5"/>
    <mergeCell ref="C13:D13"/>
    <mergeCell ref="C22:D22"/>
    <mergeCell ref="C31:D31"/>
    <mergeCell ref="C40:D4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1" t="s">
        <v>2</v>
      </c>
      <c r="D3" s="1"/>
    </row>
    <row r="5">
      <c r="C5" s="19" t="s">
        <v>3</v>
      </c>
    </row>
    <row r="6">
      <c r="C6" s="16" t="s">
        <v>227</v>
      </c>
      <c r="D6" s="16" t="s">
        <v>228</v>
      </c>
    </row>
    <row r="7">
      <c r="B7" s="7" t="s">
        <v>12</v>
      </c>
      <c r="C7" s="8">
        <v>6.878306878306878</v>
      </c>
      <c r="D7" s="8">
        <v>3.723404255319149</v>
      </c>
    </row>
    <row r="8">
      <c r="B8" s="9" t="s">
        <v>14</v>
      </c>
      <c r="C8" s="8">
        <v>4.761904761904762</v>
      </c>
      <c r="D8" s="8">
        <v>4.787234042553192</v>
      </c>
    </row>
    <row r="9">
      <c r="B9" s="10" t="s">
        <v>16</v>
      </c>
      <c r="C9" s="8">
        <v>12.16931216931217</v>
      </c>
      <c r="D9" s="8">
        <v>11.170212765957446</v>
      </c>
    </row>
    <row r="10">
      <c r="B10" s="11" t="s">
        <v>18</v>
      </c>
      <c r="C10" s="8">
        <v>76.19047619047619</v>
      </c>
      <c r="D10" s="8">
        <v>80.31914893617021</v>
      </c>
    </row>
    <row r="13">
      <c r="C13" s="19" t="s">
        <v>22</v>
      </c>
    </row>
    <row r="14">
      <c r="C14" s="16" t="s">
        <v>227</v>
      </c>
      <c r="D14" s="16" t="s">
        <v>228</v>
      </c>
    </row>
    <row r="15">
      <c r="B15" s="7" t="s">
        <v>12</v>
      </c>
      <c r="C15" s="8">
        <v>4.761904761904762</v>
      </c>
      <c r="D15" s="8">
        <v>9.523809523809524</v>
      </c>
    </row>
    <row r="16">
      <c r="B16" s="9" t="s">
        <v>14</v>
      </c>
      <c r="C16" s="8">
        <v>0.0</v>
      </c>
      <c r="D16" s="8">
        <v>2.380952380952381</v>
      </c>
    </row>
    <row r="17">
      <c r="B17" s="10" t="s">
        <v>16</v>
      </c>
      <c r="C17" s="8">
        <v>7.142857142857142</v>
      </c>
      <c r="D17" s="8">
        <v>4.761904761904762</v>
      </c>
    </row>
    <row r="18">
      <c r="B18" s="11" t="s">
        <v>18</v>
      </c>
      <c r="C18" s="8">
        <v>88.09523809523809</v>
      </c>
      <c r="D18" s="8">
        <v>83.33333333333334</v>
      </c>
    </row>
    <row r="22">
      <c r="C22" s="19" t="s">
        <v>32</v>
      </c>
    </row>
    <row r="23">
      <c r="C23" s="16" t="s">
        <v>227</v>
      </c>
      <c r="D23" s="16" t="s">
        <v>228</v>
      </c>
    </row>
    <row r="24">
      <c r="B24" s="7" t="s">
        <v>12</v>
      </c>
      <c r="C24" s="8">
        <v>12.5</v>
      </c>
      <c r="D24" s="8">
        <v>5.128205128205128</v>
      </c>
    </row>
    <row r="25">
      <c r="B25" s="9" t="s">
        <v>14</v>
      </c>
      <c r="C25" s="8">
        <v>10.0</v>
      </c>
      <c r="D25" s="8">
        <v>7.6923076923076925</v>
      </c>
    </row>
    <row r="26">
      <c r="B26" s="10" t="s">
        <v>16</v>
      </c>
      <c r="C26" s="8">
        <v>0.0</v>
      </c>
      <c r="D26" s="8">
        <v>17.94871794871795</v>
      </c>
    </row>
    <row r="27">
      <c r="B27" s="11" t="s">
        <v>18</v>
      </c>
      <c r="C27" s="8">
        <v>77.5</v>
      </c>
      <c r="D27" s="8">
        <v>69.23076923076923</v>
      </c>
    </row>
    <row r="31">
      <c r="C31" s="19" t="s">
        <v>42</v>
      </c>
    </row>
    <row r="32">
      <c r="C32" s="16" t="s">
        <v>227</v>
      </c>
      <c r="D32" s="16" t="s">
        <v>228</v>
      </c>
    </row>
    <row r="33">
      <c r="B33" s="7" t="s">
        <v>12</v>
      </c>
      <c r="C33" s="8">
        <v>11.363636363636363</v>
      </c>
      <c r="D33" s="8">
        <v>0.0</v>
      </c>
    </row>
    <row r="34">
      <c r="B34" s="9" t="s">
        <v>14</v>
      </c>
      <c r="C34" s="8">
        <v>6.8181818181818175</v>
      </c>
      <c r="D34" s="8">
        <v>9.090909090909092</v>
      </c>
    </row>
    <row r="35">
      <c r="B35" s="10" t="s">
        <v>16</v>
      </c>
      <c r="C35" s="8">
        <v>29.545454545454547</v>
      </c>
      <c r="D35" s="8">
        <v>11.363636363636363</v>
      </c>
    </row>
    <row r="36">
      <c r="B36" s="11" t="s">
        <v>18</v>
      </c>
      <c r="C36" s="8">
        <v>52.27272727272727</v>
      </c>
      <c r="D36" s="8">
        <v>79.54545454545455</v>
      </c>
    </row>
    <row r="40">
      <c r="C40" s="19" t="s">
        <v>52</v>
      </c>
    </row>
    <row r="41">
      <c r="C41" s="16" t="s">
        <v>227</v>
      </c>
      <c r="D41" s="16" t="s">
        <v>228</v>
      </c>
    </row>
    <row r="42">
      <c r="B42" s="7" t="s">
        <v>12</v>
      </c>
      <c r="C42" s="8">
        <v>1.5873015873015872</v>
      </c>
      <c r="D42" s="8">
        <v>1.5873015873015872</v>
      </c>
    </row>
    <row r="43">
      <c r="B43" s="9" t="s">
        <v>14</v>
      </c>
      <c r="C43" s="8">
        <v>3.1746031746031744</v>
      </c>
      <c r="D43" s="8">
        <v>1.5873015873015872</v>
      </c>
    </row>
    <row r="44">
      <c r="B44" s="10" t="s">
        <v>16</v>
      </c>
      <c r="C44" s="8">
        <v>11.11111111111111</v>
      </c>
      <c r="D44" s="8">
        <v>11.11111111111111</v>
      </c>
    </row>
    <row r="45">
      <c r="B45" s="11" t="s">
        <v>18</v>
      </c>
      <c r="C45" s="8">
        <v>84.12698412698413</v>
      </c>
      <c r="D45" s="8">
        <v>85.71428571428571</v>
      </c>
    </row>
  </sheetData>
  <mergeCells count="6">
    <mergeCell ref="B3:C3"/>
    <mergeCell ref="C5:D5"/>
    <mergeCell ref="C13:D13"/>
    <mergeCell ref="C22:D22"/>
    <mergeCell ref="C31:D31"/>
    <mergeCell ref="C40:D4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C2" s="4"/>
      <c r="E2" s="4"/>
    </row>
    <row r="3">
      <c r="B3" s="20" t="s">
        <v>229</v>
      </c>
      <c r="C3" s="21" t="s">
        <v>230</v>
      </c>
      <c r="D3" s="21" t="s">
        <v>231</v>
      </c>
      <c r="E3" s="21" t="s">
        <v>232</v>
      </c>
      <c r="F3" s="21" t="s">
        <v>233</v>
      </c>
    </row>
    <row r="4">
      <c r="B4" s="22" t="s">
        <v>12</v>
      </c>
      <c r="C4" s="23">
        <v>5.82010582010582</v>
      </c>
      <c r="D4" s="23">
        <v>4.25531914893617</v>
      </c>
      <c r="E4" s="24">
        <v>6.8181818181818175</v>
      </c>
      <c r="F4" s="24">
        <v>0.0</v>
      </c>
    </row>
    <row r="5">
      <c r="B5" s="9" t="s">
        <v>14</v>
      </c>
      <c r="C5" s="23">
        <v>20.634920634920633</v>
      </c>
      <c r="D5" s="23">
        <v>17.02127659574468</v>
      </c>
      <c r="E5" s="24">
        <v>45.45454545454545</v>
      </c>
      <c r="F5" s="24">
        <v>22.727272727272727</v>
      </c>
    </row>
    <row r="6">
      <c r="B6" s="10" t="s">
        <v>16</v>
      </c>
      <c r="C6" s="23">
        <v>39.682539682539684</v>
      </c>
      <c r="D6" s="23">
        <v>40.42553191489361</v>
      </c>
      <c r="E6" s="24">
        <v>38.63636363636363</v>
      </c>
      <c r="F6" s="24">
        <v>40.909090909090914</v>
      </c>
    </row>
    <row r="7">
      <c r="B7" s="11" t="s">
        <v>18</v>
      </c>
      <c r="C7" s="23">
        <v>33.86243386243386</v>
      </c>
      <c r="D7" s="23">
        <v>38.297872340425535</v>
      </c>
      <c r="E7" s="24">
        <v>9.090909090909092</v>
      </c>
      <c r="F7" s="24">
        <v>36.36363636363637</v>
      </c>
    </row>
    <row r="12">
      <c r="B12" s="25"/>
      <c r="C12" s="26"/>
      <c r="D12" s="26"/>
    </row>
    <row r="13">
      <c r="B13" s="25"/>
      <c r="C13" s="26"/>
      <c r="D13" s="26"/>
    </row>
    <row r="14">
      <c r="B14" s="25"/>
      <c r="C14" s="26"/>
      <c r="D14" s="26"/>
    </row>
    <row r="15">
      <c r="B15" s="25"/>
      <c r="C15" s="26"/>
      <c r="D15" s="26"/>
    </row>
    <row r="21">
      <c r="B21" s="26"/>
    </row>
    <row r="22">
      <c r="B22" s="27"/>
    </row>
    <row r="23">
      <c r="B23" s="8"/>
    </row>
    <row r="24">
      <c r="B24" s="8"/>
    </row>
  </sheetData>
  <mergeCells count="2">
    <mergeCell ref="C2:D2"/>
    <mergeCell ref="E2:F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2022-02-06T02:46:57Z</dcterms:created>
  <dc:creator>Charly Jhoan Benavides Parra</dc:creator>
</cp:coreProperties>
</file>